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RV1\Lab\SUIT DL7\DL7 version 7.1\O2 DLP\Standard DLP\Reference protocol RP1 RP2\pce_blood\"/>
    </mc:Choice>
  </mc:AlternateContent>
  <bookViews>
    <workbookView xWindow="0" yWindow="0" windowWidth="19200" windowHeight="1137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J19" i="80" l="1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5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H29" i="80" l="1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F110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C38" i="73" s="1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H13" i="71"/>
  <c r="T101" i="74"/>
  <c r="T116" i="74"/>
  <c r="T124" i="74"/>
  <c r="T125" i="74"/>
  <c r="T115" i="74"/>
  <c r="T105" i="74"/>
  <c r="T113" i="74"/>
  <c r="T109" i="74"/>
  <c r="T127" i="74" s="1"/>
  <c r="T117" i="74"/>
  <c r="T100" i="74"/>
  <c r="T104" i="74"/>
  <c r="T112" i="74"/>
  <c r="T120" i="74"/>
  <c r="T129" i="74"/>
  <c r="T108" i="74"/>
  <c r="T114" i="74"/>
  <c r="T121" i="74"/>
  <c r="U3" i="74"/>
  <c r="U2" i="74"/>
  <c r="V1" i="74"/>
  <c r="P37" i="80" l="1"/>
  <c r="L37" i="80"/>
  <c r="J38" i="80"/>
  <c r="K38" i="80"/>
  <c r="N38" i="80"/>
  <c r="O38" i="80"/>
  <c r="I100" i="74"/>
  <c r="L11" i="71"/>
  <c r="I12" i="71"/>
  <c r="J12" i="71"/>
  <c r="K12" i="71" s="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5" i="74"/>
  <c r="U100" i="74"/>
  <c r="U104" i="74"/>
  <c r="U101" i="74"/>
  <c r="W1" i="74"/>
  <c r="L38" i="80" l="1"/>
  <c r="P38" i="80"/>
  <c r="O39" i="80"/>
  <c r="N39" i="80"/>
  <c r="K39" i="80"/>
  <c r="J39" i="80"/>
  <c r="I104" i="74"/>
  <c r="W4" i="74"/>
  <c r="W5" i="74"/>
  <c r="W6" i="74"/>
  <c r="W7" i="74"/>
  <c r="W8" i="74"/>
  <c r="W9" i="74"/>
  <c r="J13" i="71"/>
  <c r="I13" i="71"/>
  <c r="L12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P39" i="80" l="1"/>
  <c r="J40" i="80"/>
  <c r="K40" i="80"/>
  <c r="O40" i="80"/>
  <c r="N40" i="80"/>
  <c r="L39" i="80"/>
  <c r="I14" i="71"/>
  <c r="K14" i="71" s="1"/>
  <c r="I15" i="71" s="1"/>
  <c r="K13" i="71"/>
  <c r="J14" i="71" s="1"/>
  <c r="I108" i="74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40" i="80" l="1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P41" i="80" l="1"/>
  <c r="L41" i="80"/>
  <c r="J42" i="80"/>
  <c r="K42" i="80"/>
  <c r="N42" i="80"/>
  <c r="O42" i="80"/>
  <c r="K15" i="7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L45" i="80" l="1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L61" i="80" l="1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P76" i="80" l="1"/>
  <c r="L76" i="80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R98" i="74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R102" i="74"/>
  <c r="D100" i="73"/>
  <c r="F99" i="73"/>
  <c r="C99" i="73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C100" i="73" l="1"/>
  <c r="P95" i="80"/>
  <c r="L95" i="80"/>
  <c r="R106" i="74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S111" i="74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S119" i="74" l="1"/>
  <c r="L104" i="80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S123" i="74" l="1"/>
  <c r="L105" i="80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G113" i="74"/>
  <c r="D114" i="73"/>
  <c r="F113" i="73"/>
  <c r="C113" i="73"/>
  <c r="G91" i="73"/>
  <c r="H91" i="73" s="1"/>
  <c r="B93" i="73"/>
  <c r="A93" i="73" s="1"/>
  <c r="I90" i="73"/>
  <c r="T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T118" i="74" l="1"/>
  <c r="T119" i="74"/>
  <c r="T110" i="74"/>
  <c r="T111" i="74"/>
  <c r="L109" i="80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G125" i="74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T122" i="74" l="1"/>
  <c r="T123" i="74"/>
  <c r="L111" i="80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U111" i="74"/>
  <c r="U110" i="74"/>
  <c r="L115" i="80"/>
  <c r="P115" i="80"/>
  <c r="U8" i="74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U119" i="74" l="1"/>
  <c r="U118" i="74"/>
  <c r="L116" i="80"/>
  <c r="P116" i="80"/>
  <c r="U9" i="74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U123" i="74" l="1"/>
  <c r="U122" i="74"/>
  <c r="P117" i="80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I112" i="74" l="1"/>
  <c r="P121" i="80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I120" i="74" l="1"/>
  <c r="P122" i="80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I124" i="74" l="1"/>
  <c r="L123" i="80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R110" i="74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R118" i="74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R122" i="74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C216" i="73" s="1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L211" i="80" l="1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C238" i="73" s="1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P233" i="80" l="1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C250" i="73" s="1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L245" i="80" l="1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C284" i="73" s="1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L279" i="80" l="1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L281" i="80" l="1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C290" i="73" s="1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L285" i="80" l="1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C292" i="73" s="1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P287" i="80" l="1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C294" i="73" s="1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P289" i="80" l="1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C298" i="73" s="1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P293" i="80" l="1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C302" i="73" s="1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P297" i="80" l="1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C372" i="73" l="1"/>
  <c r="L367" i="80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C381" i="73" s="1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L376" i="80" l="1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F112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F8" i="74" s="1"/>
  <c r="F120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F9" i="74" s="1"/>
  <c r="F124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I110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P462" i="80" l="1"/>
  <c r="L462" i="80"/>
  <c r="D468" i="73"/>
  <c r="F467" i="73"/>
  <c r="G445" i="73"/>
  <c r="H445" i="73" s="1"/>
  <c r="B447" i="73"/>
  <c r="A447" i="73" s="1"/>
  <c r="I444" i="73"/>
  <c r="I8" i="74" s="1"/>
  <c r="I11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I9" i="74" s="1"/>
  <c r="I122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P112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P8" i="74" s="1"/>
  <c r="P120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P9" i="74" s="1"/>
  <c r="P124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R111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R8" i="74" s="1"/>
  <c r="R119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R9" i="74" s="1"/>
  <c r="R123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S110" i="74" s="1"/>
  <c r="D527" i="73"/>
  <c r="F526" i="73"/>
  <c r="G504" i="73"/>
  <c r="H504" i="73" s="1"/>
  <c r="I504" i="73"/>
  <c r="S8" i="74" s="1"/>
  <c r="S11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P522" i="80" l="1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S122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L524" i="80" l="1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 s="1"/>
  <c r="E626" i="73"/>
  <c r="L648" i="80" l="1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C722" i="73" l="1"/>
  <c r="L717" i="80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P729" i="80" l="1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C886" i="73" l="1"/>
  <c r="L881" i="80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C890" i="73" l="1"/>
  <c r="L885" i="80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C892" i="73" l="1"/>
  <c r="P887" i="80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C894" i="73" l="1"/>
  <c r="P889" i="80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C900" i="73" l="1"/>
  <c r="P895" i="80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C902" i="73" l="1"/>
  <c r="L897" i="80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C904" i="73" l="1"/>
  <c r="L899" i="80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C908" i="73" l="1"/>
  <c r="P903" i="80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C912" i="73" l="1"/>
  <c r="L907" i="80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G107" i="74"/>
  <c r="P2" i="80" l="1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F100" i="74" s="1"/>
  <c r="G4" i="74"/>
  <c r="F6" i="74"/>
  <c r="F108" i="74" s="1"/>
  <c r="F5" i="74"/>
  <c r="F104" i="74" s="1"/>
  <c r="H4" i="74"/>
  <c r="H98" i="74" s="1"/>
  <c r="H5" i="74"/>
  <c r="H102" i="74" s="1"/>
  <c r="H6" i="74"/>
  <c r="H106" i="74" s="1"/>
  <c r="I4" i="74"/>
  <c r="I98" i="74" s="1"/>
  <c r="I5" i="74"/>
  <c r="I102" i="74" s="1"/>
  <c r="I6" i="74"/>
  <c r="I106" i="74" s="1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100" i="74" s="1"/>
  <c r="P5" i="74"/>
  <c r="P104" i="74" s="1"/>
  <c r="P6" i="74"/>
  <c r="P108" i="74" s="1"/>
  <c r="Q4" i="74"/>
  <c r="Q99" i="74" s="1"/>
  <c r="Q5" i="74"/>
  <c r="Q103" i="74" s="1"/>
  <c r="Q6" i="74"/>
  <c r="Q107" i="74" s="1"/>
  <c r="R4" i="74"/>
  <c r="R99" i="74" s="1"/>
  <c r="R5" i="74"/>
  <c r="R103" i="74" s="1"/>
  <c r="R6" i="74"/>
  <c r="R107" i="74" s="1"/>
  <c r="T5" i="74"/>
  <c r="T4" i="74"/>
  <c r="U5" i="74"/>
  <c r="V4" i="74"/>
  <c r="V98" i="74" s="1"/>
  <c r="U4" i="74"/>
  <c r="S4" i="74"/>
  <c r="V6" i="74"/>
  <c r="V106" i="74" s="1"/>
  <c r="U6" i="74"/>
  <c r="T6" i="74"/>
  <c r="S5" i="74"/>
  <c r="V5" i="74"/>
  <c r="V102" i="74" s="1"/>
  <c r="S6" i="74"/>
  <c r="U103" i="74" l="1"/>
  <c r="U102" i="74"/>
  <c r="U107" i="74"/>
  <c r="U106" i="74"/>
  <c r="U99" i="74"/>
  <c r="U98" i="74"/>
  <c r="T106" i="74"/>
  <c r="T107" i="74"/>
  <c r="T102" i="74"/>
  <c r="T103" i="74"/>
  <c r="T98" i="74"/>
  <c r="T99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<sst xmlns="http://schemas.openxmlformats.org/spreadsheetml/2006/main" count="235" uniqueCount="153">
  <si>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</si>
  <si>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</si>
  <si>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</si>
  <si>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</si>
  <si>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</si>
  <si>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</si>
  <si>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</si>
  <si>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</si>
  <si>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</si>
  <si>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</si>
  <si>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</si>
  <si>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</si>
  <si>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</si>
  <si>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</si>
  <si>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</si>
  <si>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</si>
  <si>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</si>
  <si>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</si>
  <si>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</si>
  <si>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</si>
  <si>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</si>
  <si>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</si>
  <si>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</si>
  <si>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</si>
  <si>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</si>
  <si>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</si>
  <si>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</si>
  <si>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</si>
  <si>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</si>
  <si>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</si>
  <si>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</si>
  <si>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</si>
  <si>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</si>
  <si>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</si>
  <si>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</si>
  <si>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</si>
  <si>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</si>
  <si>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</si>
  <si>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</si>
  <si>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</si>
  <si>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</si>
  <si>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</si>
  <si>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</si>
  <si>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</si>
  <si>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</si>
  <si>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</si>
  <si>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</si>
  <si>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</si>
  <si>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</si>
  <si>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</si>
  <si>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</si>
  <si>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</si>
  <si>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</si>
  <si>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</si>
  <si>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</si>
  <si>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</si>
  <si>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</si>
  <si>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</si>
  <si>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</si>
  <si>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</si>
  <si>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</si>
  <si>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</si>
  <si>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</si>
  <si>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</si>
  <si>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</si>
  <si>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</si>
  <si>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</si>
  <si>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</si>
  <si>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</si>
  <si>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</si>
  <si>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</si>
  <si>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</si>
  <si>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</si>
  <si>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</si>
  <si>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</si>
  <si>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</si>
  <si>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</si>
  <si>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</si>
  <si>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</si>
  <si>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</si>
  <si>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</si>
  <si>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</si>
  <si>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</si>
  <si>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</si>
  <si>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</si>
  <si>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</si>
  <si>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</si>
  <si>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</si>
  <si>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</si>
  <si>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</si>
  <si>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</si>
  <si>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</si>
  <si>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</si>
  <si>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</si>
  <si>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</si>
  <si>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</si>
  <si>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</si>
  <si>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</si>
  <si>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</si>
  <si>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</si>
  <si>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</si>
  <si>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</si>
  <si>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</si>
  <si>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</si>
  <si>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</si>
  <si>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</si>
  <si>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</si>
  <si>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</si>
  <si>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</si>
  <si>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</si>
  <si>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</si>
  <si>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</si>
  <si>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</si>
  <si>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</si>
  <si>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</si>
  <si>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</si>
  <si>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</si>
  <si>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</si>
  <si>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</si>
  <si>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</si>
  <si>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</si>
  <si>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</si>
  <si>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</si>
  <si>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</si>
  <si>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</si>
  <si>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</si>
  <si>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</si>
  <si>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</si>
  <si>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</si>
  <si>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</si>
  <si>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</si>
  <si>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</si>
  <si>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2Oct</t>
  </si>
  <si>
    <t>1D</t>
  </si>
  <si>
    <t>1M.1</t>
  </si>
  <si>
    <t>3P</t>
  </si>
  <si>
    <t>2M2</t>
  </si>
  <si>
    <t>2c</t>
  </si>
  <si>
    <t>4G</t>
  </si>
  <si>
    <t>5S</t>
  </si>
  <si>
    <t>6Gp</t>
  </si>
  <si>
    <t>7U</t>
  </si>
  <si>
    <t>8Rot</t>
  </si>
  <si>
    <t>9Ama</t>
  </si>
  <si>
    <t>11Azd</t>
  </si>
  <si>
    <t>1Dig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</si>
  <si>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</si>
  <si>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</si>
  <si>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</si>
  <si>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</si>
  <si>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</si>
  <si>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10AsTm</t>
  </si>
  <si>
    <t>ce1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</si>
</sst>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3326720"/>
        <c:axId val="173328256"/>
      </c:barChart>
      <c:catAx>
        <c:axId val="173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8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3328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665408"/>
        <c:axId val="203666944"/>
        <c:extLst/>
      </c:barChart>
      <c:catAx>
        <c:axId val="2036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69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66694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5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807744"/>
        <c:axId val="203809536"/>
      </c:barChart>
      <c:catAx>
        <c:axId val="203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9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8095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7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729152"/>
        <c:axId val="203735040"/>
      </c:barChart>
      <c:catAx>
        <c:axId val="2037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35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73504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29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970432"/>
        <c:axId val="203971968"/>
        <c:extLst/>
      </c:barChart>
      <c:catAx>
        <c:axId val="2039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1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9719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0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148</v>
      </c>
    </row>
    <row r="4" spans="1:2" x14ac:dyDescent="0.25">
      <c r="B4" t="s">
        <v>149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150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B3" sqref="B3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98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116</v>
      </c>
      <c r="O1" s="2" t="s">
        <v>106</v>
      </c>
      <c r="P1" s="2" t="s">
        <v>107</v>
      </c>
      <c r="Q1" s="2" t="s">
        <v>108</v>
      </c>
      <c r="R1" s="2" t="s">
        <v>109</v>
      </c>
      <c r="T1" s="2" t="s">
        <v>119</v>
      </c>
      <c r="U1" s="2" t="s">
        <v>118</v>
      </c>
    </row>
    <row r="2" spans="1:23" ht="15.75" thickTop="1" x14ac:dyDescent="0.25">
      <c r="A2" s="1">
        <v>0</v>
      </c>
      <c r="B2" s="79" t="s">
        <v>152</v>
      </c>
      <c r="C2" s="86" t="s">
        <v>1</v>
      </c>
      <c r="D2" s="80" t="s">
        <v>99</v>
      </c>
      <c r="E2" s="8" t="str">
        <f>IF(B2="","",B2)</f>
        <v>ce1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1D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145</v>
      </c>
      <c r="C3" s="85" t="s">
        <v>11</v>
      </c>
      <c r="D3" s="87" t="s">
        <v>99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1D</v>
      </c>
      <c r="R3" s="1" t="str">
        <f>IF(ISNUMBER(FCF[[#This Row],[To]]),INDEX(Protocol[Mark],MATCH(FCF[To],Protocol[Step])),"")</f>
        <v>1M.1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133</v>
      </c>
      <c r="C4" s="85" t="s">
        <v>11</v>
      </c>
      <c r="D4" s="87" t="s">
        <v>99</v>
      </c>
      <c r="E4" s="8" t="str">
        <f t="shared" si="4"/>
        <v>1D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1M.1</v>
      </c>
      <c r="R4" s="1" t="str">
        <f>IF(ISNUMBER(FCF[[#This Row],[To]]),INDEX(Protocol[Mark],MATCH(FCF[To],Protocol[Step])),"")</f>
        <v>2Oct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134</v>
      </c>
      <c r="C5" s="85" t="s">
        <v>11</v>
      </c>
      <c r="D5" s="82" t="s">
        <v>99</v>
      </c>
      <c r="E5" s="8" t="str">
        <f t="shared" si="4"/>
        <v>1M.1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2.4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2Oct</v>
      </c>
      <c r="R5" s="1" t="str">
        <f>IF(ISNUMBER(FCF[[#This Row],[To]]),INDEX(Protocol[Mark],MATCH(FCF[To],Protocol[Step])),"")</f>
        <v>2c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132</v>
      </c>
      <c r="C6" s="85" t="s">
        <v>1</v>
      </c>
      <c r="D6" s="87" t="s">
        <v>99</v>
      </c>
      <c r="E6" s="8" t="str">
        <f t="shared" si="4"/>
        <v>2Oct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2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2c</v>
      </c>
      <c r="R6" s="1" t="str">
        <f>IF(ISNUMBER(FCF[[#This Row],[To]]),INDEX(Protocol[Mark],MATCH(FCF[To],Protocol[Step])),"")</f>
        <v>2M2</v>
      </c>
      <c r="T6" s="1">
        <v>5</v>
      </c>
      <c r="U6" s="138" t="s">
        <v>104</v>
      </c>
    </row>
    <row r="7" spans="1:23" x14ac:dyDescent="0.25">
      <c r="A7" s="1">
        <f t="shared" si="6"/>
        <v>5</v>
      </c>
      <c r="B7" s="81" t="s">
        <v>137</v>
      </c>
      <c r="C7" s="85" t="s">
        <v>1</v>
      </c>
      <c r="D7" s="87" t="s">
        <v>99</v>
      </c>
      <c r="E7" s="8" t="str">
        <f t="shared" si="4"/>
        <v>2c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3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2M2</v>
      </c>
      <c r="R7" s="1" t="str">
        <f>IF(ISNUMBER(FCF[[#This Row],[To]]),INDEX(Protocol[Mark],MATCH(FCF[To],Protocol[Step])),"")</f>
        <v>3P</v>
      </c>
      <c r="T7" s="1">
        <v>6</v>
      </c>
      <c r="U7" s="139" t="s">
        <v>105</v>
      </c>
    </row>
    <row r="8" spans="1:23" x14ac:dyDescent="0.25">
      <c r="A8" s="1">
        <f t="shared" si="6"/>
        <v>6</v>
      </c>
      <c r="B8" s="81" t="s">
        <v>136</v>
      </c>
      <c r="C8" s="85" t="s">
        <v>1</v>
      </c>
      <c r="D8" s="87" t="s">
        <v>99</v>
      </c>
      <c r="E8" s="8" t="str">
        <f t="shared" si="4"/>
        <v>2M2</v>
      </c>
      <c r="F8" s="1">
        <f>IF(B8="","",IF(Protocol[[#This Row],[Image]]="",0,IF(C8="L",1,IF(C8="P",2,IF(C8="E",3,IF(C8="X",4,""))))))</f>
        <v>2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4</v>
      </c>
      <c r="L8" s="1">
        <f t="shared" si="5"/>
        <v>4.2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3P</v>
      </c>
      <c r="R8" s="1" t="str">
        <f>IF(ISNUMBER(FCF[[#This Row],[To]]),INDEX(Protocol[Mark],MATCH(FCF[To],Protocol[Step])),"")</f>
        <v>4G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135</v>
      </c>
      <c r="C9" s="85" t="s">
        <v>1</v>
      </c>
      <c r="D9" s="87" t="s">
        <v>99</v>
      </c>
      <c r="E9" s="8" t="str">
        <f t="shared" si="4"/>
        <v>3P</v>
      </c>
      <c r="F9" s="1">
        <f>IF(B9="","",IF(Protocol[[#This Row],[Image]]="",0,IF(C9="L",1,IF(C9="P",2,IF(C9="E",3,IF(C9="X",4,""))))))</f>
        <v>2</v>
      </c>
      <c r="G9" s="1">
        <f t="shared" si="0"/>
        <v>4</v>
      </c>
      <c r="H9" s="1">
        <f t="shared" si="1"/>
        <v>5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5</v>
      </c>
      <c r="L9" s="1">
        <f t="shared" si="5"/>
        <v>5.2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4G</v>
      </c>
      <c r="R9" s="1" t="str">
        <f>IF(ISNUMBER(FCF[[#This Row],[To]]),INDEX(Protocol[Mark],MATCH(FCF[To],Protocol[Step])),"")</f>
        <v>5S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138</v>
      </c>
      <c r="C10" s="85" t="s">
        <v>1</v>
      </c>
      <c r="D10" s="87" t="s">
        <v>99</v>
      </c>
      <c r="E10" s="8" t="str">
        <f t="shared" si="4"/>
        <v>4G</v>
      </c>
      <c r="F10" s="1">
        <f>IF(B10="","",IF(Protocol[[#This Row],[Image]]="",0,IF(C10="L",1,IF(C10="P",2,IF(C10="E",3,IF(C10="X",4,""))))))</f>
        <v>2</v>
      </c>
      <c r="G10" s="1">
        <f t="shared" si="0"/>
        <v>5</v>
      </c>
      <c r="H10" s="1">
        <f t="shared" si="1"/>
        <v>6</v>
      </c>
      <c r="I10" s="1">
        <f t="shared" si="2"/>
        <v>5</v>
      </c>
      <c r="J10" s="1">
        <f t="shared" si="3"/>
        <v>5</v>
      </c>
      <c r="K10" s="1">
        <f>IF(Protocol[[#This Row],[MarkName]]="","",IF(F10=1,G10,IF(F10=2,H10,IF(F10=3,I10,IF(F10=4,J10,0)))))</f>
        <v>6</v>
      </c>
      <c r="L10" s="1">
        <f t="shared" si="5"/>
        <v>6.2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5S</v>
      </c>
      <c r="R10" s="1" t="str">
        <f>IF(ISNUMBER(FCF[[#This Row],[To]]),INDEX(Protocol[Mark],MATCH(FCF[To],Protocol[Step])),"")</f>
        <v>6Gp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139</v>
      </c>
      <c r="C11" s="85" t="s">
        <v>1</v>
      </c>
      <c r="D11" s="87" t="s">
        <v>99</v>
      </c>
      <c r="E11" s="8" t="str">
        <f t="shared" si="4"/>
        <v>5S</v>
      </c>
      <c r="F11" s="1">
        <f>IF(B11="","",IF(Protocol[[#This Row],[Image]]="",0,IF(C11="L",1,IF(C11="P",2,IF(C11="E",3,IF(C11="X",4,""))))))</f>
        <v>2</v>
      </c>
      <c r="G11" s="1">
        <f t="shared" si="0"/>
        <v>6</v>
      </c>
      <c r="H11" s="1">
        <f t="shared" si="1"/>
        <v>7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7</v>
      </c>
      <c r="L11" s="1">
        <f t="shared" si="5"/>
        <v>7.2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6Gp</v>
      </c>
      <c r="R11" s="1" t="str">
        <f>IF(ISNUMBER(FCF[[#This Row],[To]]),INDEX(Protocol[Mark],MATCH(FCF[To],Protocol[Step])),"")</f>
        <v>7U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140</v>
      </c>
      <c r="C12" s="85" t="s">
        <v>1</v>
      </c>
      <c r="D12" s="87" t="s">
        <v>99</v>
      </c>
      <c r="E12" s="8" t="str">
        <f t="shared" si="4"/>
        <v>6Gp</v>
      </c>
      <c r="F12" s="1">
        <f>IF(B12="","",IF(Protocol[[#This Row],[Image]]="",0,IF(C12="L",1,IF(C12="P",2,IF(C12="E",3,IF(C12="X",4,""))))))</f>
        <v>2</v>
      </c>
      <c r="G12" s="1">
        <f t="shared" si="0"/>
        <v>7</v>
      </c>
      <c r="H12" s="1">
        <f t="shared" si="1"/>
        <v>8</v>
      </c>
      <c r="I12" s="1">
        <f t="shared" si="2"/>
        <v>7</v>
      </c>
      <c r="J12" s="1">
        <f t="shared" si="3"/>
        <v>7</v>
      </c>
      <c r="K12" s="1">
        <f>IF(Protocol[[#This Row],[MarkName]]="","",IF(F12=1,G12,IF(F12=2,H12,IF(F12=3,I12,IF(F12=4,J12,0)))))</f>
        <v>8</v>
      </c>
      <c r="L12" s="1">
        <f t="shared" si="5"/>
        <v>8.1999999999999993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7U</v>
      </c>
      <c r="R12" s="1" t="str">
        <f>IF(ISNUMBER(FCF[[#This Row],[To]]),INDEX(Protocol[Mark],MATCH(FCF[To],Protocol[Step])),"")</f>
        <v>8Rot</v>
      </c>
    </row>
    <row r="13" spans="1:23" ht="15.75" thickBot="1" x14ac:dyDescent="0.3">
      <c r="A13" s="1">
        <f t="shared" si="6"/>
        <v>11</v>
      </c>
      <c r="B13" s="81" t="s">
        <v>141</v>
      </c>
      <c r="C13" s="85" t="s">
        <v>2</v>
      </c>
      <c r="D13" s="87" t="s">
        <v>99</v>
      </c>
      <c r="E13" s="8" t="str">
        <f t="shared" si="4"/>
        <v>7U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8</v>
      </c>
      <c r="J13" s="1">
        <f t="shared" si="3"/>
        <v>8</v>
      </c>
      <c r="K13" s="1">
        <f>IF(Protocol[[#This Row],[MarkName]]="","",IF(F13=1,G13,IF(F13=2,H13,IF(F13=3,I13,IF(F13=4,J13,0)))))</f>
        <v>8</v>
      </c>
      <c r="L13" s="1">
        <f t="shared" si="5"/>
        <v>8.3000000000000007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8Rot</v>
      </c>
      <c r="R13" s="1" t="str">
        <f>IF(ISNUMBER(FCF[[#This Row],[To]]),INDEX(Protocol[Mark],MATCH(FCF[To],Protocol[Step])),"")</f>
        <v>9Ama</v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142</v>
      </c>
      <c r="C14" s="85" t="s">
        <v>2</v>
      </c>
      <c r="D14" s="87" t="s">
        <v>99</v>
      </c>
      <c r="E14" s="8" t="str">
        <f t="shared" si="4"/>
        <v>8Rot</v>
      </c>
      <c r="F14" s="1">
        <f>IF(B14="","",IF(Protocol[[#This Row],[Image]]="",0,IF(C14="L",1,IF(C14="P",2,IF(C14="E",3,IF(C14="X",4,""))))))</f>
        <v>3</v>
      </c>
      <c r="G14" s="1">
        <f t="shared" si="0"/>
        <v>8</v>
      </c>
      <c r="H14" s="1">
        <f t="shared" si="1"/>
        <v>9</v>
      </c>
      <c r="I14" s="1">
        <f t="shared" si="2"/>
        <v>9</v>
      </c>
      <c r="J14" s="1">
        <f t="shared" si="3"/>
        <v>8</v>
      </c>
      <c r="K14" s="1">
        <f>IF(Protocol[[#This Row],[MarkName]]="","",IF(F14=1,G14,IF(F14=2,H14,IF(F14=3,I14,IF(F14=4,J14,0)))))</f>
        <v>9</v>
      </c>
      <c r="L14" s="1">
        <f t="shared" si="5"/>
        <v>9.3000000000000007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9Ama</v>
      </c>
      <c r="R14" s="1" t="str">
        <f>IF(ISNUMBER(FCF[[#This Row],[To]]),INDEX(Protocol[Mark],MATCH(FCF[To],Protocol[Step])),"")</f>
        <v>10AsTm</v>
      </c>
      <c r="T14" s="11"/>
      <c r="U14" s="46" t="s">
        <v>67</v>
      </c>
      <c r="V14" s="76">
        <v>13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143</v>
      </c>
      <c r="C15" s="85" t="s">
        <v>11</v>
      </c>
      <c r="D15" s="82" t="s">
        <v>99</v>
      </c>
      <c r="E15" s="8" t="str">
        <f t="shared" si="4"/>
        <v>9Ama</v>
      </c>
      <c r="F15" s="1">
        <f>IF(B15="","",IF(Protocol[[#This Row],[Image]]="",0,IF(C15="L",1,IF(C15="P",2,IF(C15="E",3,IF(C15="X",4,""))))))</f>
        <v>4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9</v>
      </c>
      <c r="K15" s="1">
        <f>IF(Protocol[[#This Row],[MarkName]]="","",IF(F15=1,G15,IF(F15=2,H15,IF(F15=3,I15,IF(F15=4,J15,0)))))</f>
        <v>9</v>
      </c>
      <c r="L15" s="1">
        <f t="shared" si="5"/>
        <v>9.4</v>
      </c>
      <c r="N15" s="1">
        <f t="shared" si="7"/>
        <v>13</v>
      </c>
      <c r="O15" s="120">
        <v>14</v>
      </c>
      <c r="P15" s="121">
        <v>15</v>
      </c>
      <c r="Q15" s="1" t="str">
        <f>IF(ISNUMBER(FCF[[#This Row],[From]]),INDEX(Protocol[Mark],MATCH(FCF[From],Protocol[Step])),"")</f>
        <v>10AsTm</v>
      </c>
      <c r="R15" s="1" t="str">
        <f>IF(ISNUMBER(FCF[[#This Row],[To]]),INDEX(Protocol[Mark],MATCH(FCF[To],Protocol[Step])),"")</f>
        <v>11Azd</v>
      </c>
      <c r="T15" s="11"/>
      <c r="U15" s="46" t="s">
        <v>68</v>
      </c>
      <c r="V15" s="77">
        <v>11</v>
      </c>
      <c r="W15" s="42" t="str">
        <f>INDEX(Protocol[Mark],MATCH(ReferenceState,Protocol[Step],0))</f>
        <v>7U</v>
      </c>
    </row>
    <row r="16" spans="1:23" ht="15.75" thickTop="1" x14ac:dyDescent="0.25">
      <c r="A16" s="1">
        <f t="shared" si="6"/>
        <v>14</v>
      </c>
      <c r="B16" s="81" t="s">
        <v>151</v>
      </c>
      <c r="C16" s="85" t="s">
        <v>2</v>
      </c>
      <c r="D16" s="82"/>
      <c r="E16" s="8" t="str">
        <f t="shared" si="4"/>
        <v>10AsTm</v>
      </c>
      <c r="F16" s="1">
        <f>IF(B16="","",IF(Protocol[[#This Row],[Image]]="",0,IF(C16="L",1,IF(C16="P",2,IF(C16="E",3,IF(C16="X",4,""))))))</f>
        <v>0</v>
      </c>
      <c r="G16" s="1">
        <f t="shared" si="0"/>
        <v>9</v>
      </c>
      <c r="H16" s="1">
        <f t="shared" si="1"/>
        <v>9</v>
      </c>
      <c r="I16" s="1">
        <f t="shared" si="2"/>
        <v>10</v>
      </c>
      <c r="J16" s="1">
        <f t="shared" si="3"/>
        <v>10</v>
      </c>
      <c r="K16" s="1">
        <f>IF(Protocol[[#This Row],[MarkName]]="","",IF(F16=1,G16,IF(F16=2,H16,IF(F16=3,I16,IF(F16=4,J16,0)))))</f>
        <v>0</v>
      </c>
      <c r="L16" s="1">
        <f t="shared" si="5"/>
        <v>0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 t="s">
        <v>144</v>
      </c>
      <c r="C17" s="85" t="s">
        <v>11</v>
      </c>
      <c r="D17" s="82"/>
      <c r="E17" s="8" t="str">
        <f t="shared" si="4"/>
        <v>11Azd</v>
      </c>
      <c r="F17" s="1">
        <f>IF(B17="","",IF(Protocol[[#This Row],[Image]]="",0,IF(C17="L",1,IF(C17="P",2,IF(C17="E",3,IF(C17="X",4,""))))))</f>
        <v>0</v>
      </c>
      <c r="G17" s="1">
        <f t="shared" si="0"/>
        <v>9</v>
      </c>
      <c r="H17" s="1">
        <f t="shared" si="1"/>
        <v>9</v>
      </c>
      <c r="I17" s="1">
        <f t="shared" si="2"/>
        <v>10</v>
      </c>
      <c r="J17" s="1">
        <f t="shared" si="3"/>
        <v>10</v>
      </c>
      <c r="K17" s="1">
        <f>IF(Protocol[[#This Row],[MarkName]]="","",IF(F17=1,G17,IF(F17=2,H17,IF(F17=3,I17,IF(F17=4,J17,0)))))</f>
        <v>0</v>
      </c>
      <c r="L17" s="1">
        <f t="shared" si="5"/>
        <v>0</v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146</v>
      </c>
      <c r="V19" s="76">
        <v>1</v>
      </c>
      <c r="W19" s="42" t="s">
        <v>124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147</v>
      </c>
      <c r="V20" s="77">
        <v>1</v>
      </c>
      <c r="W20" s="42" t="s">
        <v>129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126</v>
      </c>
      <c r="V21" s="42">
        <f>COUNTA(B2:B27)</f>
        <v>16</v>
      </c>
      <c r="W21" s="42" t="s">
        <v>125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127</v>
      </c>
      <c r="V22" s="42">
        <f>V21*V20</f>
        <v>16</v>
      </c>
      <c r="W22" s="42" t="s">
        <v>125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128</v>
      </c>
      <c r="V23" s="42">
        <f>COUNTA(O2:O27)</f>
        <v>14</v>
      </c>
      <c r="W23" s="42" t="s">
        <v>125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120</v>
      </c>
      <c r="V24" s="42">
        <f>COUNTA(Variables[Variable])</f>
        <v>6</v>
      </c>
      <c r="W24" s="42" t="s">
        <v>125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94</v>
      </c>
      <c r="U27" s="11"/>
      <c r="V27" s="42"/>
      <c r="W27" s="11"/>
    </row>
    <row r="28" spans="1:23" ht="16.5" thickTop="1" thickBot="1" x14ac:dyDescent="0.3">
      <c r="T28" s="11"/>
      <c r="U28" s="46" t="s">
        <v>93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str">
        <f>INDEX(Protocol[Mark],MATCH(E$17+0.1*$B3,Protocol[XY],0))</f>
        <v>1Dig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1M.1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9Ama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7U</v>
      </c>
      <c r="V7" s="12"/>
      <c r="W7" s="22" t="str">
        <f>INDEX(Protocol[Mark],MATCH(W$17+0.1*$B7,Protocol[XY],0))</f>
        <v>8Rot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ce1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2c</v>
      </c>
      <c r="L11" s="18"/>
      <c r="M11" s="19" t="str">
        <f>INDEX(Protocol[Mark],MATCH(M$17+0.1*$B11,Protocol[XY],0))</f>
        <v>2M2</v>
      </c>
      <c r="N11" s="18"/>
      <c r="O11" s="19" t="str">
        <f>INDEX(Protocol[Mark],MATCH(O$17+0.1*$B11,Protocol[XY],0))</f>
        <v>3P</v>
      </c>
      <c r="P11" s="18"/>
      <c r="Q11" s="19" t="str">
        <f>INDEX(Protocol[Mark],MATCH(Q$17+0.1*$B11,Protocol[XY],0))</f>
        <v>4G</v>
      </c>
      <c r="R11" s="18"/>
      <c r="S11" s="19" t="str">
        <f>INDEX(Protocol[Mark],MATCH(S$17+0.1*$B11,Protocol[XY],0))</f>
        <v>5S</v>
      </c>
      <c r="T11" s="18"/>
      <c r="U11" s="19" t="str">
        <f>INDEX(Protocol[Mark],MATCH(U$17+0.1*$B11,Protocol[XY],0))</f>
        <v>6Gp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workbookViewId="0">
      <selection activeCell="A7" sqref="A7:Y18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ce1</v>
      </c>
      <c r="K3" s="8" t="str">
        <f>INDEX(Protocol[Mark],MATCH(K2,Protocol[Step],0))</f>
        <v>1Dig</v>
      </c>
      <c r="L3" s="8" t="str">
        <f>INDEX(Protocol[Mark],MATCH(L2,Protocol[Step],0))</f>
        <v>1D</v>
      </c>
      <c r="M3" s="8" t="str">
        <f>INDEX(Protocol[Mark],MATCH(M2,Protocol[Step],0))</f>
        <v>1M.1</v>
      </c>
      <c r="N3" s="8" t="str">
        <f>INDEX(Protocol[Mark],MATCH(N2,Protocol[Step],0))</f>
        <v>2Oct</v>
      </c>
      <c r="O3" s="8" t="str">
        <f>INDEX(Protocol[Mark],MATCH(O2,Protocol[Step],0))</f>
        <v>2c</v>
      </c>
      <c r="P3" s="8" t="str">
        <f>INDEX(Protocol[Mark],MATCH(P2,Protocol[Step],0))</f>
        <v>2M2</v>
      </c>
      <c r="Q3" s="8" t="str">
        <f>INDEX(Protocol[Mark],MATCH(Q2,Protocol[Step],0))</f>
        <v>3P</v>
      </c>
      <c r="R3" s="8" t="str">
        <f>INDEX(Protocol[Mark],MATCH(R2,Protocol[Step],0))</f>
        <v>4G</v>
      </c>
      <c r="S3" s="8" t="str">
        <f>INDEX(Protocol[Mark],MATCH(S2,Protocol[Step],0))</f>
        <v>5S</v>
      </c>
      <c r="T3" s="8" t="str">
        <f>INDEX(Protocol[Mark],MATCH(T2,Protocol[Step],0))</f>
        <v>6Gp</v>
      </c>
      <c r="U3" s="8" t="str">
        <f>INDEX(Protocol[Mark],MATCH(U2,Protocol[Step],0))</f>
        <v>7U</v>
      </c>
      <c r="V3" s="8" t="str">
        <f>INDEX(Protocol[Mark],MATCH(V2,Protocol[Step],0))</f>
        <v>8Rot</v>
      </c>
      <c r="W3" s="8" t="str">
        <f>INDEX(Protocol[Mark],MATCH(W2,Protocol[Step],0))</f>
        <v>9Ama</v>
      </c>
      <c r="X3" s="8" t="str">
        <f>INDEX(Protocol[Mark],MATCH(X2,Protocol[Step],0))</f>
        <v>10AsTm</v>
      </c>
      <c r="Y3" s="8" t="str">
        <f>INDEX(Protocol[Mark],MATCH(Y2,Protocol[Step],0))</f>
        <v>11Azd</v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P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>E</v>
      </c>
      <c r="Y4" s="89" t="str">
        <f>IF(Y3="","",INDEX(Protocol[Coupling],MATCH(Y2,Protocol[Step],0)))</f>
        <v>X</v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95</v>
      </c>
      <c r="I21" s="49" t="s">
        <v>97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96</v>
      </c>
      <c r="I22" s="6" t="s">
        <v>92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123</v>
      </c>
      <c r="E1" s="29" t="s">
        <v>16</v>
      </c>
      <c r="F1" s="29" t="s">
        <v>121</v>
      </c>
      <c r="G1" s="133" t="s">
        <v>122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ce1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ce1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ce1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ce1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ce1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ce1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1M.1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1M.1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1M.1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1M.1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1M.1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1M.1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2Oct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2Oct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2Oct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2Oct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2Oct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2Oct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2c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2c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2c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2c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2c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2c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2M2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2M2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2M2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2M2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2M2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2M2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3P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3P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3P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3P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3P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3P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4G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4G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4G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4G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4G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4G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5S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5S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5S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5S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5S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5S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6Gp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6Gp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6Gp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6Gp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6Gp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6Gp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7U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7U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7U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7U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7U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7U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8Rot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8Rot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8Rot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8Rot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8Rot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8Rot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9Ama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9Ama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9Ama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9Ama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9Ama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9Ama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10AsTm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10AsTm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10AsTm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10AsTm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10AsTm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10AsTm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1</v>
      </c>
      <c r="C92" s="1">
        <f>IF(Systematic[[#This Row],[VariableIndex]]&gt;1,C91,IF(C91+1=StepsPerSubsample,0,C91+1))</f>
        <v>15</v>
      </c>
      <c r="D92" s="1">
        <f t="shared" si="4"/>
        <v>1</v>
      </c>
      <c r="E92" s="1" t="str">
        <f>INDEX(Protocol[Mark],MATCH(C92,Protocol[Step],0))</f>
        <v>11Azd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1010001</v>
      </c>
      <c r="H92" s="134">
        <f>Systematic[[#This Row],[SampleVariableLabel]]+100*Systematic[[#This Row],[State]]</f>
        <v>1011501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1</v>
      </c>
      <c r="C93" s="1">
        <f>IF(Systematic[[#This Row],[VariableIndex]]&gt;1,C92,IF(C92+1=StepsPerSubsample,0,C92+1))</f>
        <v>15</v>
      </c>
      <c r="D93" s="1">
        <f t="shared" si="4"/>
        <v>2</v>
      </c>
      <c r="E93" s="1" t="str">
        <f>INDEX(Protocol[Mark],MATCH(C93,Protocol[Step],0))</f>
        <v>11Azd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1010002</v>
      </c>
      <c r="H93" s="134">
        <f>Systematic[[#This Row],[SampleVariableLabel]]+100*Systematic[[#This Row],[State]]</f>
        <v>1011502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1</v>
      </c>
      <c r="C94" s="1">
        <f>IF(Systematic[[#This Row],[VariableIndex]]&gt;1,C93,IF(C93+1=StepsPerSubsample,0,C93+1))</f>
        <v>15</v>
      </c>
      <c r="D94" s="1">
        <f t="shared" si="4"/>
        <v>3</v>
      </c>
      <c r="E94" s="1" t="str">
        <f>INDEX(Protocol[Mark],MATCH(C94,Protocol[Step],0))</f>
        <v>11Azd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1010003</v>
      </c>
      <c r="H94" s="134">
        <f>Systematic[[#This Row],[SampleVariableLabel]]+100*Systematic[[#This Row],[State]]</f>
        <v>1011503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1</v>
      </c>
      <c r="C95" s="1">
        <f>IF(Systematic[[#This Row],[VariableIndex]]&gt;1,C94,IF(C94+1=StepsPerSubsample,0,C94+1))</f>
        <v>15</v>
      </c>
      <c r="D95" s="1">
        <f t="shared" si="4"/>
        <v>4</v>
      </c>
      <c r="E95" s="1" t="str">
        <f>INDEX(Protocol[Mark],MATCH(C95,Protocol[Step],0))</f>
        <v>11Azd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1010004</v>
      </c>
      <c r="H95" s="134">
        <f>Systematic[[#This Row],[SampleVariableLabel]]+100*Systematic[[#This Row],[State]]</f>
        <v>1011504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1</v>
      </c>
      <c r="C96" s="1">
        <f>IF(Systematic[[#This Row],[VariableIndex]]&gt;1,C95,IF(C95+1=StepsPerSubsample,0,C95+1))</f>
        <v>15</v>
      </c>
      <c r="D96" s="1">
        <f t="shared" si="4"/>
        <v>5</v>
      </c>
      <c r="E96" s="1" t="str">
        <f>INDEX(Protocol[Mark],MATCH(C96,Protocol[Step],0))</f>
        <v>11Azd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1010005</v>
      </c>
      <c r="H96" s="134">
        <f>Systematic[[#This Row],[SampleVariableLabel]]+100*Systematic[[#This Row],[State]]</f>
        <v>1011505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1</v>
      </c>
      <c r="C97" s="1">
        <f>IF(Systematic[[#This Row],[VariableIndex]]&gt;1,C96,IF(C96+1=StepsPerSubsample,0,C96+1))</f>
        <v>15</v>
      </c>
      <c r="D97" s="1">
        <f t="shared" si="4"/>
        <v>6</v>
      </c>
      <c r="E97" s="1" t="str">
        <f>INDEX(Protocol[Mark],MATCH(C97,Protocol[Step],0))</f>
        <v>11Azd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1010006</v>
      </c>
      <c r="H97" s="134">
        <f>Systematic[[#This Row],[SampleVariableLabel]]+100*Systematic[[#This Row],[State]]</f>
        <v>1011506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0</v>
      </c>
      <c r="D98" s="1">
        <f t="shared" si="4"/>
        <v>1</v>
      </c>
      <c r="E98" s="1" t="str">
        <f>INDEX(Protocol[Mark],MATCH(C98,Protocol[Step],0))</f>
        <v>ce1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2010001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0</v>
      </c>
      <c r="D99" s="1">
        <f t="shared" si="4"/>
        <v>2</v>
      </c>
      <c r="E99" s="1" t="str">
        <f>INDEX(Protocol[Mark],MATCH(C99,Protocol[Step],0))</f>
        <v>ce1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2010002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0</v>
      </c>
      <c r="D100" s="1">
        <f t="shared" si="4"/>
        <v>3</v>
      </c>
      <c r="E100" s="1" t="str">
        <f>INDEX(Protocol[Mark],MATCH(C100,Protocol[Step],0))</f>
        <v>ce1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2010003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0</v>
      </c>
      <c r="D101" s="1">
        <f t="shared" si="4"/>
        <v>4</v>
      </c>
      <c r="E101" s="1" t="str">
        <f>INDEX(Protocol[Mark],MATCH(C101,Protocol[Step],0))</f>
        <v>ce1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2010004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0</v>
      </c>
      <c r="D102" s="1">
        <f t="shared" si="4"/>
        <v>5</v>
      </c>
      <c r="E102" s="1" t="str">
        <f>INDEX(Protocol[Mark],MATCH(C102,Protocol[Step],0))</f>
        <v>ce1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2010005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0</v>
      </c>
      <c r="D103" s="1">
        <f t="shared" si="4"/>
        <v>6</v>
      </c>
      <c r="E103" s="1" t="str">
        <f>INDEX(Protocol[Mark],MATCH(C103,Protocol[Step],0))</f>
        <v>ce1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2010006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1</v>
      </c>
      <c r="D104" s="1">
        <f t="shared" si="4"/>
        <v>1</v>
      </c>
      <c r="E104" s="1" t="str">
        <f>INDEX(Protocol[Mark],MATCH(C104,Protocol[Step],0))</f>
        <v>1Dig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2010101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1</v>
      </c>
      <c r="D105" s="1">
        <f t="shared" si="4"/>
        <v>2</v>
      </c>
      <c r="E105" s="1" t="str">
        <f>INDEX(Protocol[Mark],MATCH(C105,Protocol[Step],0))</f>
        <v>1Dig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2010102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1</v>
      </c>
      <c r="D106" s="1">
        <f t="shared" si="4"/>
        <v>3</v>
      </c>
      <c r="E106" s="1" t="str">
        <f>INDEX(Protocol[Mark],MATCH(C106,Protocol[Step],0))</f>
        <v>1Dig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2010103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1</v>
      </c>
      <c r="D107" s="1">
        <f t="shared" si="4"/>
        <v>4</v>
      </c>
      <c r="E107" s="1" t="str">
        <f>INDEX(Protocol[Mark],MATCH(C107,Protocol[Step],0))</f>
        <v>1Dig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2010104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1</v>
      </c>
      <c r="D108" s="1">
        <f t="shared" si="4"/>
        <v>5</v>
      </c>
      <c r="E108" s="1" t="str">
        <f>INDEX(Protocol[Mark],MATCH(C108,Protocol[Step],0))</f>
        <v>1Dig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2010105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1</v>
      </c>
      <c r="D109" s="1">
        <f t="shared" si="4"/>
        <v>6</v>
      </c>
      <c r="E109" s="1" t="str">
        <f>INDEX(Protocol[Mark],MATCH(C109,Protocol[Step],0))</f>
        <v>1Dig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2010106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2</v>
      </c>
      <c r="D110" s="1">
        <f t="shared" si="4"/>
        <v>1</v>
      </c>
      <c r="E110" s="1" t="str">
        <f>INDEX(Protocol[Mark],MATCH(C110,Protocol[Step],0))</f>
        <v>1D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2010201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2</v>
      </c>
      <c r="D111" s="1">
        <f t="shared" si="4"/>
        <v>2</v>
      </c>
      <c r="E111" s="1" t="str">
        <f>INDEX(Protocol[Mark],MATCH(C111,Protocol[Step],0))</f>
        <v>1D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2010202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2</v>
      </c>
      <c r="D112" s="1">
        <f t="shared" si="4"/>
        <v>3</v>
      </c>
      <c r="E112" s="1" t="str">
        <f>INDEX(Protocol[Mark],MATCH(C112,Protocol[Step],0))</f>
        <v>1D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2010203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2</v>
      </c>
      <c r="D113" s="1">
        <f t="shared" si="4"/>
        <v>4</v>
      </c>
      <c r="E113" s="1" t="str">
        <f>INDEX(Protocol[Mark],MATCH(C113,Protocol[Step],0))</f>
        <v>1D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2010204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2</v>
      </c>
      <c r="D114" s="1">
        <f t="shared" si="4"/>
        <v>5</v>
      </c>
      <c r="E114" s="1" t="str">
        <f>INDEX(Protocol[Mark],MATCH(C114,Protocol[Step],0))</f>
        <v>1D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2010205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2</v>
      </c>
      <c r="D115" s="1">
        <f t="shared" si="4"/>
        <v>6</v>
      </c>
      <c r="E115" s="1" t="str">
        <f>INDEX(Protocol[Mark],MATCH(C115,Protocol[Step],0))</f>
        <v>1D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2010206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3</v>
      </c>
      <c r="D116" s="1">
        <f t="shared" si="4"/>
        <v>1</v>
      </c>
      <c r="E116" s="1" t="str">
        <f>INDEX(Protocol[Mark],MATCH(C116,Protocol[Step],0))</f>
        <v>1M.1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2010301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3</v>
      </c>
      <c r="D117" s="1">
        <f t="shared" si="4"/>
        <v>2</v>
      </c>
      <c r="E117" s="1" t="str">
        <f>INDEX(Protocol[Mark],MATCH(C117,Protocol[Step],0))</f>
        <v>1M.1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2010302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3</v>
      </c>
      <c r="D118" s="1">
        <f t="shared" si="4"/>
        <v>3</v>
      </c>
      <c r="E118" s="1" t="str">
        <f>INDEX(Protocol[Mark],MATCH(C118,Protocol[Step],0))</f>
        <v>1M.1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2010303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3</v>
      </c>
      <c r="D119" s="1">
        <f t="shared" si="4"/>
        <v>4</v>
      </c>
      <c r="E119" s="1" t="str">
        <f>INDEX(Protocol[Mark],MATCH(C119,Protocol[Step],0))</f>
        <v>1M.1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2010304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3</v>
      </c>
      <c r="D120" s="1">
        <f t="shared" si="4"/>
        <v>5</v>
      </c>
      <c r="E120" s="1" t="str">
        <f>INDEX(Protocol[Mark],MATCH(C120,Protocol[Step],0))</f>
        <v>1M.1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2010305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3</v>
      </c>
      <c r="D121" s="1">
        <f t="shared" si="4"/>
        <v>6</v>
      </c>
      <c r="E121" s="1" t="str">
        <f>INDEX(Protocol[Mark],MATCH(C121,Protocol[Step],0))</f>
        <v>1M.1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2010306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4</v>
      </c>
      <c r="D122" s="1">
        <f t="shared" si="4"/>
        <v>1</v>
      </c>
      <c r="E122" s="1" t="str">
        <f>INDEX(Protocol[Mark],MATCH(C122,Protocol[Step],0))</f>
        <v>2Oct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2010401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4</v>
      </c>
      <c r="D123" s="1">
        <f t="shared" si="4"/>
        <v>2</v>
      </c>
      <c r="E123" s="1" t="str">
        <f>INDEX(Protocol[Mark],MATCH(C123,Protocol[Step],0))</f>
        <v>2Oct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2010402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4</v>
      </c>
      <c r="D124" s="1">
        <f t="shared" si="4"/>
        <v>3</v>
      </c>
      <c r="E124" s="1" t="str">
        <f>INDEX(Protocol[Mark],MATCH(C124,Protocol[Step],0))</f>
        <v>2Oct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2010403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4</v>
      </c>
      <c r="D125" s="1">
        <f t="shared" si="4"/>
        <v>4</v>
      </c>
      <c r="E125" s="1" t="str">
        <f>INDEX(Protocol[Mark],MATCH(C125,Protocol[Step],0))</f>
        <v>2Oct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2010404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4</v>
      </c>
      <c r="D126" s="1">
        <f t="shared" si="4"/>
        <v>5</v>
      </c>
      <c r="E126" s="1" t="str">
        <f>INDEX(Protocol[Mark],MATCH(C126,Protocol[Step],0))</f>
        <v>2Oct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2010405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4</v>
      </c>
      <c r="D127" s="1">
        <f t="shared" si="4"/>
        <v>6</v>
      </c>
      <c r="E127" s="1" t="str">
        <f>INDEX(Protocol[Mark],MATCH(C127,Protocol[Step],0))</f>
        <v>2Oct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2010406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5</v>
      </c>
      <c r="D128" s="1">
        <f t="shared" si="4"/>
        <v>1</v>
      </c>
      <c r="E128" s="1" t="str">
        <f>INDEX(Protocol[Mark],MATCH(C128,Protocol[Step],0))</f>
        <v>2c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2010501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5</v>
      </c>
      <c r="D129" s="1">
        <f t="shared" si="4"/>
        <v>2</v>
      </c>
      <c r="E129" s="1" t="str">
        <f>INDEX(Protocol[Mark],MATCH(C129,Protocol[Step],0))</f>
        <v>2c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2010502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5</v>
      </c>
      <c r="D130" s="1">
        <f t="shared" si="4"/>
        <v>3</v>
      </c>
      <c r="E130" s="1" t="str">
        <f>INDEX(Protocol[Mark],MATCH(C130,Protocol[Step],0))</f>
        <v>2c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2010503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5</v>
      </c>
      <c r="D131" s="1">
        <f t="shared" ref="D131:D194" si="7">IF(D130=nVariables,1,D130+1)</f>
        <v>4</v>
      </c>
      <c r="E131" s="1" t="str">
        <f>INDEX(Protocol[Mark],MATCH(C131,Protocol[Step],0))</f>
        <v>2c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2010504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5</v>
      </c>
      <c r="D132" s="1">
        <f t="shared" si="7"/>
        <v>5</v>
      </c>
      <c r="E132" s="1" t="str">
        <f>INDEX(Protocol[Mark],MATCH(C132,Protocol[Step],0))</f>
        <v>2c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2010505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5</v>
      </c>
      <c r="D133" s="1">
        <f t="shared" si="7"/>
        <v>6</v>
      </c>
      <c r="E133" s="1" t="str">
        <f>INDEX(Protocol[Mark],MATCH(C133,Protocol[Step],0))</f>
        <v>2c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2010506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6</v>
      </c>
      <c r="D134" s="1">
        <f t="shared" si="7"/>
        <v>1</v>
      </c>
      <c r="E134" s="1" t="str">
        <f>INDEX(Protocol[Mark],MATCH(C134,Protocol[Step],0))</f>
        <v>2M2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2010601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6</v>
      </c>
      <c r="D135" s="1">
        <f t="shared" si="7"/>
        <v>2</v>
      </c>
      <c r="E135" s="1" t="str">
        <f>INDEX(Protocol[Mark],MATCH(C135,Protocol[Step],0))</f>
        <v>2M2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2010602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6</v>
      </c>
      <c r="D136" s="1">
        <f t="shared" si="7"/>
        <v>3</v>
      </c>
      <c r="E136" s="1" t="str">
        <f>INDEX(Protocol[Mark],MATCH(C136,Protocol[Step],0))</f>
        <v>2M2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2010603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6</v>
      </c>
      <c r="D137" s="1">
        <f t="shared" si="7"/>
        <v>4</v>
      </c>
      <c r="E137" s="1" t="str">
        <f>INDEX(Protocol[Mark],MATCH(C137,Protocol[Step],0))</f>
        <v>2M2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2010604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6</v>
      </c>
      <c r="D138" s="1">
        <f t="shared" si="7"/>
        <v>5</v>
      </c>
      <c r="E138" s="1" t="str">
        <f>INDEX(Protocol[Mark],MATCH(C138,Protocol[Step],0))</f>
        <v>2M2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2010605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6</v>
      </c>
      <c r="D139" s="1">
        <f t="shared" si="7"/>
        <v>6</v>
      </c>
      <c r="E139" s="1" t="str">
        <f>INDEX(Protocol[Mark],MATCH(C139,Protocol[Step],0))</f>
        <v>2M2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2010606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7</v>
      </c>
      <c r="D140" s="1">
        <f t="shared" si="7"/>
        <v>1</v>
      </c>
      <c r="E140" s="1" t="str">
        <f>INDEX(Protocol[Mark],MATCH(C140,Protocol[Step],0))</f>
        <v>3P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2010701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7</v>
      </c>
      <c r="D141" s="1">
        <f t="shared" si="7"/>
        <v>2</v>
      </c>
      <c r="E141" s="1" t="str">
        <f>INDEX(Protocol[Mark],MATCH(C141,Protocol[Step],0))</f>
        <v>3P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2010702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7</v>
      </c>
      <c r="D142" s="1">
        <f t="shared" si="7"/>
        <v>3</v>
      </c>
      <c r="E142" s="1" t="str">
        <f>INDEX(Protocol[Mark],MATCH(C142,Protocol[Step],0))</f>
        <v>3P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2010703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7</v>
      </c>
      <c r="D143" s="1">
        <f t="shared" si="7"/>
        <v>4</v>
      </c>
      <c r="E143" s="1" t="str">
        <f>INDEX(Protocol[Mark],MATCH(C143,Protocol[Step],0))</f>
        <v>3P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2010704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7</v>
      </c>
      <c r="D144" s="1">
        <f t="shared" si="7"/>
        <v>5</v>
      </c>
      <c r="E144" s="1" t="str">
        <f>INDEX(Protocol[Mark],MATCH(C144,Protocol[Step],0))</f>
        <v>3P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2010705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7</v>
      </c>
      <c r="D145" s="1">
        <f t="shared" si="7"/>
        <v>6</v>
      </c>
      <c r="E145" s="1" t="str">
        <f>INDEX(Protocol[Mark],MATCH(C145,Protocol[Step],0))</f>
        <v>3P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2010706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8</v>
      </c>
      <c r="D146" s="1">
        <f t="shared" si="7"/>
        <v>1</v>
      </c>
      <c r="E146" s="1" t="str">
        <f>INDEX(Protocol[Mark],MATCH(C146,Protocol[Step],0))</f>
        <v>4G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2010801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8</v>
      </c>
      <c r="D147" s="1">
        <f t="shared" si="7"/>
        <v>2</v>
      </c>
      <c r="E147" s="1" t="str">
        <f>INDEX(Protocol[Mark],MATCH(C147,Protocol[Step],0))</f>
        <v>4G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2010802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8</v>
      </c>
      <c r="D148" s="1">
        <f t="shared" si="7"/>
        <v>3</v>
      </c>
      <c r="E148" s="1" t="str">
        <f>INDEX(Protocol[Mark],MATCH(C148,Protocol[Step],0))</f>
        <v>4G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2010803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8</v>
      </c>
      <c r="D149" s="1">
        <f t="shared" si="7"/>
        <v>4</v>
      </c>
      <c r="E149" s="1" t="str">
        <f>INDEX(Protocol[Mark],MATCH(C149,Protocol[Step],0))</f>
        <v>4G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2010804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8</v>
      </c>
      <c r="D150" s="1">
        <f t="shared" si="7"/>
        <v>5</v>
      </c>
      <c r="E150" s="1" t="str">
        <f>INDEX(Protocol[Mark],MATCH(C150,Protocol[Step],0))</f>
        <v>4G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2010805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8</v>
      </c>
      <c r="D151" s="1">
        <f t="shared" si="7"/>
        <v>6</v>
      </c>
      <c r="E151" s="1" t="str">
        <f>INDEX(Protocol[Mark],MATCH(C151,Protocol[Step],0))</f>
        <v>4G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2010806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9</v>
      </c>
      <c r="D152" s="1">
        <f t="shared" si="7"/>
        <v>1</v>
      </c>
      <c r="E152" s="1" t="str">
        <f>INDEX(Protocol[Mark],MATCH(C152,Protocol[Step],0))</f>
        <v>5S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2010901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9</v>
      </c>
      <c r="D153" s="1">
        <f t="shared" si="7"/>
        <v>2</v>
      </c>
      <c r="E153" s="1" t="str">
        <f>INDEX(Protocol[Mark],MATCH(C153,Protocol[Step],0))</f>
        <v>5S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2010902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9</v>
      </c>
      <c r="D154" s="1">
        <f t="shared" si="7"/>
        <v>3</v>
      </c>
      <c r="E154" s="1" t="str">
        <f>INDEX(Protocol[Mark],MATCH(C154,Protocol[Step],0))</f>
        <v>5S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2010903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9</v>
      </c>
      <c r="D155" s="1">
        <f t="shared" si="7"/>
        <v>4</v>
      </c>
      <c r="E155" s="1" t="str">
        <f>INDEX(Protocol[Mark],MATCH(C155,Protocol[Step],0))</f>
        <v>5S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2010904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9</v>
      </c>
      <c r="D156" s="1">
        <f t="shared" si="7"/>
        <v>5</v>
      </c>
      <c r="E156" s="1" t="str">
        <f>INDEX(Protocol[Mark],MATCH(C156,Protocol[Step],0))</f>
        <v>5S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2010905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9</v>
      </c>
      <c r="D157" s="1">
        <f t="shared" si="7"/>
        <v>6</v>
      </c>
      <c r="E157" s="1" t="str">
        <f>INDEX(Protocol[Mark],MATCH(C157,Protocol[Step],0))</f>
        <v>5S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2010906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10</v>
      </c>
      <c r="D158" s="1">
        <f t="shared" si="7"/>
        <v>1</v>
      </c>
      <c r="E158" s="1" t="str">
        <f>INDEX(Protocol[Mark],MATCH(C158,Protocol[Step],0))</f>
        <v>6Gp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10</v>
      </c>
      <c r="D159" s="1">
        <f t="shared" si="7"/>
        <v>2</v>
      </c>
      <c r="E159" s="1" t="str">
        <f>INDEX(Protocol[Mark],MATCH(C159,Protocol[Step],0))</f>
        <v>6Gp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10</v>
      </c>
      <c r="D160" s="1">
        <f t="shared" si="7"/>
        <v>3</v>
      </c>
      <c r="E160" s="1" t="str">
        <f>INDEX(Protocol[Mark],MATCH(C160,Protocol[Step],0))</f>
        <v>6Gp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10</v>
      </c>
      <c r="D161" s="1">
        <f t="shared" si="7"/>
        <v>4</v>
      </c>
      <c r="E161" s="1" t="str">
        <f>INDEX(Protocol[Mark],MATCH(C161,Protocol[Step],0))</f>
        <v>6Gp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10</v>
      </c>
      <c r="D162" s="1">
        <f t="shared" si="7"/>
        <v>5</v>
      </c>
      <c r="E162" s="1" t="str">
        <f>INDEX(Protocol[Mark],MATCH(C162,Protocol[Step],0))</f>
        <v>6Gp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10</v>
      </c>
      <c r="D163" s="1">
        <f t="shared" si="7"/>
        <v>6</v>
      </c>
      <c r="E163" s="1" t="str">
        <f>INDEX(Protocol[Mark],MATCH(C163,Protocol[Step],0))</f>
        <v>6Gp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11</v>
      </c>
      <c r="D164" s="1">
        <f t="shared" si="7"/>
        <v>1</v>
      </c>
      <c r="E164" s="1" t="str">
        <f>INDEX(Protocol[Mark],MATCH(C164,Protocol[Step],0))</f>
        <v>7U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11</v>
      </c>
      <c r="D165" s="1">
        <f t="shared" si="7"/>
        <v>2</v>
      </c>
      <c r="E165" s="1" t="str">
        <f>INDEX(Protocol[Mark],MATCH(C165,Protocol[Step],0))</f>
        <v>7U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11</v>
      </c>
      <c r="D166" s="1">
        <f t="shared" si="7"/>
        <v>3</v>
      </c>
      <c r="E166" s="1" t="str">
        <f>INDEX(Protocol[Mark],MATCH(C166,Protocol[Step],0))</f>
        <v>7U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11</v>
      </c>
      <c r="D167" s="1">
        <f t="shared" si="7"/>
        <v>4</v>
      </c>
      <c r="E167" s="1" t="str">
        <f>INDEX(Protocol[Mark],MATCH(C167,Protocol[Step],0))</f>
        <v>7U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11</v>
      </c>
      <c r="D168" s="1">
        <f t="shared" si="7"/>
        <v>5</v>
      </c>
      <c r="E168" s="1" t="str">
        <f>INDEX(Protocol[Mark],MATCH(C168,Protocol[Step],0))</f>
        <v>7U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11</v>
      </c>
      <c r="D169" s="1">
        <f t="shared" si="7"/>
        <v>6</v>
      </c>
      <c r="E169" s="1" t="str">
        <f>INDEX(Protocol[Mark],MATCH(C169,Protocol[Step],0))</f>
        <v>7U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12</v>
      </c>
      <c r="D170" s="1">
        <f t="shared" si="7"/>
        <v>1</v>
      </c>
      <c r="E170" s="1" t="str">
        <f>INDEX(Protocol[Mark],MATCH(C170,Protocol[Step],0))</f>
        <v>8Rot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12</v>
      </c>
      <c r="D171" s="1">
        <f t="shared" si="7"/>
        <v>2</v>
      </c>
      <c r="E171" s="1" t="str">
        <f>INDEX(Protocol[Mark],MATCH(C171,Protocol[Step],0))</f>
        <v>8Rot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12</v>
      </c>
      <c r="D172" s="1">
        <f t="shared" si="7"/>
        <v>3</v>
      </c>
      <c r="E172" s="1" t="str">
        <f>INDEX(Protocol[Mark],MATCH(C172,Protocol[Step],0))</f>
        <v>8Rot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12</v>
      </c>
      <c r="D173" s="1">
        <f t="shared" si="7"/>
        <v>4</v>
      </c>
      <c r="E173" s="1" t="str">
        <f>INDEX(Protocol[Mark],MATCH(C173,Protocol[Step],0))</f>
        <v>8Rot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12</v>
      </c>
      <c r="D174" s="1">
        <f t="shared" si="7"/>
        <v>5</v>
      </c>
      <c r="E174" s="1" t="str">
        <f>INDEX(Protocol[Mark],MATCH(C174,Protocol[Step],0))</f>
        <v>8Rot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12</v>
      </c>
      <c r="D175" s="1">
        <f t="shared" si="7"/>
        <v>6</v>
      </c>
      <c r="E175" s="1" t="str">
        <f>INDEX(Protocol[Mark],MATCH(C175,Protocol[Step],0))</f>
        <v>8Rot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13</v>
      </c>
      <c r="D176" s="1">
        <f t="shared" si="7"/>
        <v>1</v>
      </c>
      <c r="E176" s="1" t="str">
        <f>INDEX(Protocol[Mark],MATCH(C176,Protocol[Step],0))</f>
        <v>9Ama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13</v>
      </c>
      <c r="D177" s="1">
        <f t="shared" si="7"/>
        <v>2</v>
      </c>
      <c r="E177" s="1" t="str">
        <f>INDEX(Protocol[Mark],MATCH(C177,Protocol[Step],0))</f>
        <v>9Ama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13</v>
      </c>
      <c r="D178" s="1">
        <f t="shared" si="7"/>
        <v>3</v>
      </c>
      <c r="E178" s="1" t="str">
        <f>INDEX(Protocol[Mark],MATCH(C178,Protocol[Step],0))</f>
        <v>9Ama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13</v>
      </c>
      <c r="D179" s="1">
        <f t="shared" si="7"/>
        <v>4</v>
      </c>
      <c r="E179" s="1" t="str">
        <f>INDEX(Protocol[Mark],MATCH(C179,Protocol[Step],0))</f>
        <v>9Ama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13</v>
      </c>
      <c r="D180" s="1">
        <f t="shared" si="7"/>
        <v>5</v>
      </c>
      <c r="E180" s="1" t="str">
        <f>INDEX(Protocol[Mark],MATCH(C180,Protocol[Step],0))</f>
        <v>9Ama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13</v>
      </c>
      <c r="D181" s="1">
        <f t="shared" si="7"/>
        <v>6</v>
      </c>
      <c r="E181" s="1" t="str">
        <f>INDEX(Protocol[Mark],MATCH(C181,Protocol[Step],0))</f>
        <v>9Ama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2</v>
      </c>
      <c r="B182" s="1">
        <f t="shared" si="6"/>
        <v>1</v>
      </c>
      <c r="C182" s="1">
        <f>IF(Systematic[[#This Row],[VariableIndex]]&gt;1,C181,IF(C181+1=StepsPerSubsample,0,C181+1))</f>
        <v>14</v>
      </c>
      <c r="D182" s="1">
        <f t="shared" si="7"/>
        <v>1</v>
      </c>
      <c r="E182" s="1" t="str">
        <f>INDEX(Protocol[Mark],MATCH(C182,Protocol[Step],0))</f>
        <v>10AsTm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2010001</v>
      </c>
      <c r="H182" s="134">
        <f>Systematic[[#This Row],[SampleVariableLabel]]+100*Systematic[[#This Row],[State]]</f>
        <v>2011401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2</v>
      </c>
      <c r="B183" s="1">
        <f t="shared" si="6"/>
        <v>1</v>
      </c>
      <c r="C183" s="1">
        <f>IF(Systematic[[#This Row],[VariableIndex]]&gt;1,C182,IF(C182+1=StepsPerSubsample,0,C182+1))</f>
        <v>14</v>
      </c>
      <c r="D183" s="1">
        <f t="shared" si="7"/>
        <v>2</v>
      </c>
      <c r="E183" s="1" t="str">
        <f>INDEX(Protocol[Mark],MATCH(C183,Protocol[Step],0))</f>
        <v>10AsTm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2010002</v>
      </c>
      <c r="H183" s="134">
        <f>Systematic[[#This Row],[SampleVariableLabel]]+100*Systematic[[#This Row],[State]]</f>
        <v>2011402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2</v>
      </c>
      <c r="B184" s="1">
        <f t="shared" si="6"/>
        <v>1</v>
      </c>
      <c r="C184" s="1">
        <f>IF(Systematic[[#This Row],[VariableIndex]]&gt;1,C183,IF(C183+1=StepsPerSubsample,0,C183+1))</f>
        <v>14</v>
      </c>
      <c r="D184" s="1">
        <f t="shared" si="7"/>
        <v>3</v>
      </c>
      <c r="E184" s="1" t="str">
        <f>INDEX(Protocol[Mark],MATCH(C184,Protocol[Step],0))</f>
        <v>10AsTm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2010003</v>
      </c>
      <c r="H184" s="134">
        <f>Systematic[[#This Row],[SampleVariableLabel]]+100*Systematic[[#This Row],[State]]</f>
        <v>2011403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2</v>
      </c>
      <c r="B185" s="1">
        <f t="shared" si="6"/>
        <v>1</v>
      </c>
      <c r="C185" s="1">
        <f>IF(Systematic[[#This Row],[VariableIndex]]&gt;1,C184,IF(C184+1=StepsPerSubsample,0,C184+1))</f>
        <v>14</v>
      </c>
      <c r="D185" s="1">
        <f t="shared" si="7"/>
        <v>4</v>
      </c>
      <c r="E185" s="1" t="str">
        <f>INDEX(Protocol[Mark],MATCH(C185,Protocol[Step],0))</f>
        <v>10AsTm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2010004</v>
      </c>
      <c r="H185" s="134">
        <f>Systematic[[#This Row],[SampleVariableLabel]]+100*Systematic[[#This Row],[State]]</f>
        <v>2011404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2</v>
      </c>
      <c r="B186" s="1">
        <f t="shared" si="6"/>
        <v>1</v>
      </c>
      <c r="C186" s="1">
        <f>IF(Systematic[[#This Row],[VariableIndex]]&gt;1,C185,IF(C185+1=StepsPerSubsample,0,C185+1))</f>
        <v>14</v>
      </c>
      <c r="D186" s="1">
        <f t="shared" si="7"/>
        <v>5</v>
      </c>
      <c r="E186" s="1" t="str">
        <f>INDEX(Protocol[Mark],MATCH(C186,Protocol[Step],0))</f>
        <v>10AsTm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2010005</v>
      </c>
      <c r="H186" s="134">
        <f>Systematic[[#This Row],[SampleVariableLabel]]+100*Systematic[[#This Row],[State]]</f>
        <v>2011405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2</v>
      </c>
      <c r="B187" s="1">
        <f t="shared" si="6"/>
        <v>1</v>
      </c>
      <c r="C187" s="1">
        <f>IF(Systematic[[#This Row],[VariableIndex]]&gt;1,C186,IF(C186+1=StepsPerSubsample,0,C186+1))</f>
        <v>14</v>
      </c>
      <c r="D187" s="1">
        <f t="shared" si="7"/>
        <v>6</v>
      </c>
      <c r="E187" s="1" t="str">
        <f>INDEX(Protocol[Mark],MATCH(C187,Protocol[Step],0))</f>
        <v>10AsTm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2010006</v>
      </c>
      <c r="H187" s="134">
        <f>Systematic[[#This Row],[SampleVariableLabel]]+100*Systematic[[#This Row],[State]]</f>
        <v>2011406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2</v>
      </c>
      <c r="B188" s="1">
        <f t="shared" si="6"/>
        <v>1</v>
      </c>
      <c r="C188" s="1">
        <f>IF(Systematic[[#This Row],[VariableIndex]]&gt;1,C187,IF(C187+1=StepsPerSubsample,0,C187+1))</f>
        <v>15</v>
      </c>
      <c r="D188" s="1">
        <f t="shared" si="7"/>
        <v>1</v>
      </c>
      <c r="E188" s="1" t="str">
        <f>INDEX(Protocol[Mark],MATCH(C188,Protocol[Step],0))</f>
        <v>11Azd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2010001</v>
      </c>
      <c r="H188" s="134">
        <f>Systematic[[#This Row],[SampleVariableLabel]]+100*Systematic[[#This Row],[State]]</f>
        <v>2011501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2</v>
      </c>
      <c r="B189" s="1">
        <f t="shared" si="6"/>
        <v>1</v>
      </c>
      <c r="C189" s="1">
        <f>IF(Systematic[[#This Row],[VariableIndex]]&gt;1,C188,IF(C188+1=StepsPerSubsample,0,C188+1))</f>
        <v>15</v>
      </c>
      <c r="D189" s="1">
        <f t="shared" si="7"/>
        <v>2</v>
      </c>
      <c r="E189" s="1" t="str">
        <f>INDEX(Protocol[Mark],MATCH(C189,Protocol[Step],0))</f>
        <v>11Azd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2010002</v>
      </c>
      <c r="H189" s="134">
        <f>Systematic[[#This Row],[SampleVariableLabel]]+100*Systematic[[#This Row],[State]]</f>
        <v>2011502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2</v>
      </c>
      <c r="B190" s="1">
        <f t="shared" si="6"/>
        <v>1</v>
      </c>
      <c r="C190" s="1">
        <f>IF(Systematic[[#This Row],[VariableIndex]]&gt;1,C189,IF(C189+1=StepsPerSubsample,0,C189+1))</f>
        <v>15</v>
      </c>
      <c r="D190" s="1">
        <f t="shared" si="7"/>
        <v>3</v>
      </c>
      <c r="E190" s="1" t="str">
        <f>INDEX(Protocol[Mark],MATCH(C190,Protocol[Step],0))</f>
        <v>11Azd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2010003</v>
      </c>
      <c r="H190" s="134">
        <f>Systematic[[#This Row],[SampleVariableLabel]]+100*Systematic[[#This Row],[State]]</f>
        <v>2011503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2</v>
      </c>
      <c r="B191" s="1">
        <f t="shared" si="6"/>
        <v>1</v>
      </c>
      <c r="C191" s="1">
        <f>IF(Systematic[[#This Row],[VariableIndex]]&gt;1,C190,IF(C190+1=StepsPerSubsample,0,C190+1))</f>
        <v>15</v>
      </c>
      <c r="D191" s="1">
        <f t="shared" si="7"/>
        <v>4</v>
      </c>
      <c r="E191" s="1" t="str">
        <f>INDEX(Protocol[Mark],MATCH(C191,Protocol[Step],0))</f>
        <v>11Azd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2010004</v>
      </c>
      <c r="H191" s="134">
        <f>Systematic[[#This Row],[SampleVariableLabel]]+100*Systematic[[#This Row],[State]]</f>
        <v>2011504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2</v>
      </c>
      <c r="B192" s="1">
        <f t="shared" si="6"/>
        <v>1</v>
      </c>
      <c r="C192" s="1">
        <f>IF(Systematic[[#This Row],[VariableIndex]]&gt;1,C191,IF(C191+1=StepsPerSubsample,0,C191+1))</f>
        <v>15</v>
      </c>
      <c r="D192" s="1">
        <f t="shared" si="7"/>
        <v>5</v>
      </c>
      <c r="E192" s="1" t="str">
        <f>INDEX(Protocol[Mark],MATCH(C192,Protocol[Step],0))</f>
        <v>11Azd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2010005</v>
      </c>
      <c r="H192" s="134">
        <f>Systematic[[#This Row],[SampleVariableLabel]]+100*Systematic[[#This Row],[State]]</f>
        <v>2011505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2</v>
      </c>
      <c r="B193" s="1">
        <f t="shared" si="6"/>
        <v>1</v>
      </c>
      <c r="C193" s="1">
        <f>IF(Systematic[[#This Row],[VariableIndex]]&gt;1,C192,IF(C192+1=StepsPerSubsample,0,C192+1))</f>
        <v>15</v>
      </c>
      <c r="D193" s="1">
        <f t="shared" si="7"/>
        <v>6</v>
      </c>
      <c r="E193" s="1" t="str">
        <f>INDEX(Protocol[Mark],MATCH(C193,Protocol[Step],0))</f>
        <v>11Azd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2010006</v>
      </c>
      <c r="H193" s="134">
        <f>Systematic[[#This Row],[SampleVariableLabel]]+100*Systematic[[#This Row],[State]]</f>
        <v>2011506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0</v>
      </c>
      <c r="D194" s="1">
        <f t="shared" si="7"/>
        <v>1</v>
      </c>
      <c r="E194" s="1" t="str">
        <f>INDEX(Protocol[Mark],MATCH(C194,Protocol[Step],0))</f>
        <v>ce1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0</v>
      </c>
      <c r="D195" s="1">
        <f t="shared" ref="D195:D258" si="10">IF(D194=nVariables,1,D194+1)</f>
        <v>2</v>
      </c>
      <c r="E195" s="1" t="str">
        <f>INDEX(Protocol[Mark],MATCH(C195,Protocol[Step],0))</f>
        <v>ce1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0</v>
      </c>
      <c r="D196" s="1">
        <f t="shared" si="10"/>
        <v>3</v>
      </c>
      <c r="E196" s="1" t="str">
        <f>INDEX(Protocol[Mark],MATCH(C196,Protocol[Step],0))</f>
        <v>ce1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0</v>
      </c>
      <c r="D197" s="1">
        <f t="shared" si="10"/>
        <v>4</v>
      </c>
      <c r="E197" s="1" t="str">
        <f>INDEX(Protocol[Mark],MATCH(C197,Protocol[Step],0))</f>
        <v>ce1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0</v>
      </c>
      <c r="D198" s="1">
        <f t="shared" si="10"/>
        <v>5</v>
      </c>
      <c r="E198" s="1" t="str">
        <f>INDEX(Protocol[Mark],MATCH(C198,Protocol[Step],0))</f>
        <v>ce1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0</v>
      </c>
      <c r="D199" s="1">
        <f t="shared" si="10"/>
        <v>6</v>
      </c>
      <c r="E199" s="1" t="str">
        <f>INDEX(Protocol[Mark],MATCH(C199,Protocol[Step],0))</f>
        <v>ce1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1</v>
      </c>
      <c r="D200" s="1">
        <f t="shared" si="10"/>
        <v>1</v>
      </c>
      <c r="E200" s="1" t="str">
        <f>INDEX(Protocol[Mark],MATCH(C200,Protocol[Step],0))</f>
        <v>1Dig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3010101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1</v>
      </c>
      <c r="D201" s="1">
        <f t="shared" si="10"/>
        <v>2</v>
      </c>
      <c r="E201" s="1" t="str">
        <f>INDEX(Protocol[Mark],MATCH(C201,Protocol[Step],0))</f>
        <v>1Dig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3010102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1</v>
      </c>
      <c r="D202" s="1">
        <f t="shared" si="10"/>
        <v>3</v>
      </c>
      <c r="E202" s="1" t="str">
        <f>INDEX(Protocol[Mark],MATCH(C202,Protocol[Step],0))</f>
        <v>1Dig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3010103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1</v>
      </c>
      <c r="D203" s="1">
        <f t="shared" si="10"/>
        <v>4</v>
      </c>
      <c r="E203" s="1" t="str">
        <f>INDEX(Protocol[Mark],MATCH(C203,Protocol[Step],0))</f>
        <v>1Dig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3010104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1</v>
      </c>
      <c r="D204" s="1">
        <f t="shared" si="10"/>
        <v>5</v>
      </c>
      <c r="E204" s="1" t="str">
        <f>INDEX(Protocol[Mark],MATCH(C204,Protocol[Step],0))</f>
        <v>1Dig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3010105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1</v>
      </c>
      <c r="D205" s="1">
        <f t="shared" si="10"/>
        <v>6</v>
      </c>
      <c r="E205" s="1" t="str">
        <f>INDEX(Protocol[Mark],MATCH(C205,Protocol[Step],0))</f>
        <v>1Dig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3010106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2</v>
      </c>
      <c r="D206" s="1">
        <f t="shared" si="10"/>
        <v>1</v>
      </c>
      <c r="E206" s="1" t="str">
        <f>INDEX(Protocol[Mark],MATCH(C206,Protocol[Step],0))</f>
        <v>1D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3010201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2</v>
      </c>
      <c r="D207" s="1">
        <f t="shared" si="10"/>
        <v>2</v>
      </c>
      <c r="E207" s="1" t="str">
        <f>INDEX(Protocol[Mark],MATCH(C207,Protocol[Step],0))</f>
        <v>1D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3010202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2</v>
      </c>
      <c r="D208" s="1">
        <f t="shared" si="10"/>
        <v>3</v>
      </c>
      <c r="E208" s="1" t="str">
        <f>INDEX(Protocol[Mark],MATCH(C208,Protocol[Step],0))</f>
        <v>1D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3010203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2</v>
      </c>
      <c r="D209" s="1">
        <f t="shared" si="10"/>
        <v>4</v>
      </c>
      <c r="E209" s="1" t="str">
        <f>INDEX(Protocol[Mark],MATCH(C209,Protocol[Step],0))</f>
        <v>1D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3010204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2</v>
      </c>
      <c r="D210" s="1">
        <f t="shared" si="10"/>
        <v>5</v>
      </c>
      <c r="E210" s="1" t="str">
        <f>INDEX(Protocol[Mark],MATCH(C210,Protocol[Step],0))</f>
        <v>1D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3010205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2</v>
      </c>
      <c r="D211" s="1">
        <f t="shared" si="10"/>
        <v>6</v>
      </c>
      <c r="E211" s="1" t="str">
        <f>INDEX(Protocol[Mark],MATCH(C211,Protocol[Step],0))</f>
        <v>1D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3010206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3</v>
      </c>
      <c r="D212" s="1">
        <f t="shared" si="10"/>
        <v>1</v>
      </c>
      <c r="E212" s="1" t="str">
        <f>INDEX(Protocol[Mark],MATCH(C212,Protocol[Step],0))</f>
        <v>1M.1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3010301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3</v>
      </c>
      <c r="D213" s="1">
        <f t="shared" si="10"/>
        <v>2</v>
      </c>
      <c r="E213" s="1" t="str">
        <f>INDEX(Protocol[Mark],MATCH(C213,Protocol[Step],0))</f>
        <v>1M.1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3010302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3</v>
      </c>
      <c r="D214" s="1">
        <f t="shared" si="10"/>
        <v>3</v>
      </c>
      <c r="E214" s="1" t="str">
        <f>INDEX(Protocol[Mark],MATCH(C214,Protocol[Step],0))</f>
        <v>1M.1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3010303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3</v>
      </c>
      <c r="D215" s="1">
        <f t="shared" si="10"/>
        <v>4</v>
      </c>
      <c r="E215" s="1" t="str">
        <f>INDEX(Protocol[Mark],MATCH(C215,Protocol[Step],0))</f>
        <v>1M.1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3010304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3</v>
      </c>
      <c r="D216" s="1">
        <f t="shared" si="10"/>
        <v>5</v>
      </c>
      <c r="E216" s="1" t="str">
        <f>INDEX(Protocol[Mark],MATCH(C216,Protocol[Step],0))</f>
        <v>1M.1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3010305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3</v>
      </c>
      <c r="D217" s="1">
        <f t="shared" si="10"/>
        <v>6</v>
      </c>
      <c r="E217" s="1" t="str">
        <f>INDEX(Protocol[Mark],MATCH(C217,Protocol[Step],0))</f>
        <v>1M.1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3010306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4</v>
      </c>
      <c r="D218" s="1">
        <f t="shared" si="10"/>
        <v>1</v>
      </c>
      <c r="E218" s="1" t="str">
        <f>INDEX(Protocol[Mark],MATCH(C218,Protocol[Step],0))</f>
        <v>2Oct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3010401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4</v>
      </c>
      <c r="D219" s="1">
        <f t="shared" si="10"/>
        <v>2</v>
      </c>
      <c r="E219" s="1" t="str">
        <f>INDEX(Protocol[Mark],MATCH(C219,Protocol[Step],0))</f>
        <v>2Oct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3010402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4</v>
      </c>
      <c r="D220" s="1">
        <f t="shared" si="10"/>
        <v>3</v>
      </c>
      <c r="E220" s="1" t="str">
        <f>INDEX(Protocol[Mark],MATCH(C220,Protocol[Step],0))</f>
        <v>2Oct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3010403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4</v>
      </c>
      <c r="D221" s="1">
        <f t="shared" si="10"/>
        <v>4</v>
      </c>
      <c r="E221" s="1" t="str">
        <f>INDEX(Protocol[Mark],MATCH(C221,Protocol[Step],0))</f>
        <v>2Oct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3010404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4</v>
      </c>
      <c r="D222" s="1">
        <f t="shared" si="10"/>
        <v>5</v>
      </c>
      <c r="E222" s="1" t="str">
        <f>INDEX(Protocol[Mark],MATCH(C222,Protocol[Step],0))</f>
        <v>2Oct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3010405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4</v>
      </c>
      <c r="D223" s="1">
        <f t="shared" si="10"/>
        <v>6</v>
      </c>
      <c r="E223" s="1" t="str">
        <f>INDEX(Protocol[Mark],MATCH(C223,Protocol[Step],0))</f>
        <v>2Oct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3010406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5</v>
      </c>
      <c r="D224" s="1">
        <f t="shared" si="10"/>
        <v>1</v>
      </c>
      <c r="E224" s="1" t="str">
        <f>INDEX(Protocol[Mark],MATCH(C224,Protocol[Step],0))</f>
        <v>2c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3010501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5</v>
      </c>
      <c r="D225" s="1">
        <f t="shared" si="10"/>
        <v>2</v>
      </c>
      <c r="E225" s="1" t="str">
        <f>INDEX(Protocol[Mark],MATCH(C225,Protocol[Step],0))</f>
        <v>2c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3010502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5</v>
      </c>
      <c r="D226" s="1">
        <f t="shared" si="10"/>
        <v>3</v>
      </c>
      <c r="E226" s="1" t="str">
        <f>INDEX(Protocol[Mark],MATCH(C226,Protocol[Step],0))</f>
        <v>2c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3010503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5</v>
      </c>
      <c r="D227" s="1">
        <f t="shared" si="10"/>
        <v>4</v>
      </c>
      <c r="E227" s="1" t="str">
        <f>INDEX(Protocol[Mark],MATCH(C227,Protocol[Step],0))</f>
        <v>2c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3010504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5</v>
      </c>
      <c r="D228" s="1">
        <f t="shared" si="10"/>
        <v>5</v>
      </c>
      <c r="E228" s="1" t="str">
        <f>INDEX(Protocol[Mark],MATCH(C228,Protocol[Step],0))</f>
        <v>2c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3010505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5</v>
      </c>
      <c r="D229" s="1">
        <f t="shared" si="10"/>
        <v>6</v>
      </c>
      <c r="E229" s="1" t="str">
        <f>INDEX(Protocol[Mark],MATCH(C229,Protocol[Step],0))</f>
        <v>2c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3010506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6</v>
      </c>
      <c r="D230" s="1">
        <f t="shared" si="10"/>
        <v>1</v>
      </c>
      <c r="E230" s="1" t="str">
        <f>INDEX(Protocol[Mark],MATCH(C230,Protocol[Step],0))</f>
        <v>2M2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3010601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6</v>
      </c>
      <c r="D231" s="1">
        <f t="shared" si="10"/>
        <v>2</v>
      </c>
      <c r="E231" s="1" t="str">
        <f>INDEX(Protocol[Mark],MATCH(C231,Protocol[Step],0))</f>
        <v>2M2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3010602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6</v>
      </c>
      <c r="D232" s="1">
        <f t="shared" si="10"/>
        <v>3</v>
      </c>
      <c r="E232" s="1" t="str">
        <f>INDEX(Protocol[Mark],MATCH(C232,Protocol[Step],0))</f>
        <v>2M2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3010603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6</v>
      </c>
      <c r="D233" s="1">
        <f t="shared" si="10"/>
        <v>4</v>
      </c>
      <c r="E233" s="1" t="str">
        <f>INDEX(Protocol[Mark],MATCH(C233,Protocol[Step],0))</f>
        <v>2M2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3010604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6</v>
      </c>
      <c r="D234" s="1">
        <f t="shared" si="10"/>
        <v>5</v>
      </c>
      <c r="E234" s="1" t="str">
        <f>INDEX(Protocol[Mark],MATCH(C234,Protocol[Step],0))</f>
        <v>2M2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3010605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6</v>
      </c>
      <c r="D235" s="1">
        <f t="shared" si="10"/>
        <v>6</v>
      </c>
      <c r="E235" s="1" t="str">
        <f>INDEX(Protocol[Mark],MATCH(C235,Protocol[Step],0))</f>
        <v>2M2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3010606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7</v>
      </c>
      <c r="D236" s="1">
        <f t="shared" si="10"/>
        <v>1</v>
      </c>
      <c r="E236" s="1" t="str">
        <f>INDEX(Protocol[Mark],MATCH(C236,Protocol[Step],0))</f>
        <v>3P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3010701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7</v>
      </c>
      <c r="D237" s="1">
        <f t="shared" si="10"/>
        <v>2</v>
      </c>
      <c r="E237" s="1" t="str">
        <f>INDEX(Protocol[Mark],MATCH(C237,Protocol[Step],0))</f>
        <v>3P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3010702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7</v>
      </c>
      <c r="D238" s="1">
        <f t="shared" si="10"/>
        <v>3</v>
      </c>
      <c r="E238" s="1" t="str">
        <f>INDEX(Protocol[Mark],MATCH(C238,Protocol[Step],0))</f>
        <v>3P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3010703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7</v>
      </c>
      <c r="D239" s="1">
        <f t="shared" si="10"/>
        <v>4</v>
      </c>
      <c r="E239" s="1" t="str">
        <f>INDEX(Protocol[Mark],MATCH(C239,Protocol[Step],0))</f>
        <v>3P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3010704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7</v>
      </c>
      <c r="D240" s="1">
        <f t="shared" si="10"/>
        <v>5</v>
      </c>
      <c r="E240" s="1" t="str">
        <f>INDEX(Protocol[Mark],MATCH(C240,Protocol[Step],0))</f>
        <v>3P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3010705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7</v>
      </c>
      <c r="D241" s="1">
        <f t="shared" si="10"/>
        <v>6</v>
      </c>
      <c r="E241" s="1" t="str">
        <f>INDEX(Protocol[Mark],MATCH(C241,Protocol[Step],0))</f>
        <v>3P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3010706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8</v>
      </c>
      <c r="D242" s="1">
        <f t="shared" si="10"/>
        <v>1</v>
      </c>
      <c r="E242" s="1" t="str">
        <f>INDEX(Protocol[Mark],MATCH(C242,Protocol[Step],0))</f>
        <v>4G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3010801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8</v>
      </c>
      <c r="D243" s="1">
        <f t="shared" si="10"/>
        <v>2</v>
      </c>
      <c r="E243" s="1" t="str">
        <f>INDEX(Protocol[Mark],MATCH(C243,Protocol[Step],0))</f>
        <v>4G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3010802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8</v>
      </c>
      <c r="D244" s="1">
        <f t="shared" si="10"/>
        <v>3</v>
      </c>
      <c r="E244" s="1" t="str">
        <f>INDEX(Protocol[Mark],MATCH(C244,Protocol[Step],0))</f>
        <v>4G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3010803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8</v>
      </c>
      <c r="D245" s="1">
        <f t="shared" si="10"/>
        <v>4</v>
      </c>
      <c r="E245" s="1" t="str">
        <f>INDEX(Protocol[Mark],MATCH(C245,Protocol[Step],0))</f>
        <v>4G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3010804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8</v>
      </c>
      <c r="D246" s="1">
        <f t="shared" si="10"/>
        <v>5</v>
      </c>
      <c r="E246" s="1" t="str">
        <f>INDEX(Protocol[Mark],MATCH(C246,Protocol[Step],0))</f>
        <v>4G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3010805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8</v>
      </c>
      <c r="D247" s="1">
        <f t="shared" si="10"/>
        <v>6</v>
      </c>
      <c r="E247" s="1" t="str">
        <f>INDEX(Protocol[Mark],MATCH(C247,Protocol[Step],0))</f>
        <v>4G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3010806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9</v>
      </c>
      <c r="D248" s="1">
        <f t="shared" si="10"/>
        <v>1</v>
      </c>
      <c r="E248" s="1" t="str">
        <f>INDEX(Protocol[Mark],MATCH(C248,Protocol[Step],0))</f>
        <v>5S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3010901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9</v>
      </c>
      <c r="D249" s="1">
        <f t="shared" si="10"/>
        <v>2</v>
      </c>
      <c r="E249" s="1" t="str">
        <f>INDEX(Protocol[Mark],MATCH(C249,Protocol[Step],0))</f>
        <v>5S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3010902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9</v>
      </c>
      <c r="D250" s="1">
        <f t="shared" si="10"/>
        <v>3</v>
      </c>
      <c r="E250" s="1" t="str">
        <f>INDEX(Protocol[Mark],MATCH(C250,Protocol[Step],0))</f>
        <v>5S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3010903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9</v>
      </c>
      <c r="D251" s="1">
        <f t="shared" si="10"/>
        <v>4</v>
      </c>
      <c r="E251" s="1" t="str">
        <f>INDEX(Protocol[Mark],MATCH(C251,Protocol[Step],0))</f>
        <v>5S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3010904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9</v>
      </c>
      <c r="D252" s="1">
        <f t="shared" si="10"/>
        <v>5</v>
      </c>
      <c r="E252" s="1" t="str">
        <f>INDEX(Protocol[Mark],MATCH(C252,Protocol[Step],0))</f>
        <v>5S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3010905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9</v>
      </c>
      <c r="D253" s="1">
        <f t="shared" si="10"/>
        <v>6</v>
      </c>
      <c r="E253" s="1" t="str">
        <f>INDEX(Protocol[Mark],MATCH(C253,Protocol[Step],0))</f>
        <v>5S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3010906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10</v>
      </c>
      <c r="D254" s="1">
        <f t="shared" si="10"/>
        <v>1</v>
      </c>
      <c r="E254" s="1" t="str">
        <f>INDEX(Protocol[Mark],MATCH(C254,Protocol[Step],0))</f>
        <v>6Gp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10</v>
      </c>
      <c r="D255" s="1">
        <f t="shared" si="10"/>
        <v>2</v>
      </c>
      <c r="E255" s="1" t="str">
        <f>INDEX(Protocol[Mark],MATCH(C255,Protocol[Step],0))</f>
        <v>6Gp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10</v>
      </c>
      <c r="D256" s="1">
        <f t="shared" si="10"/>
        <v>3</v>
      </c>
      <c r="E256" s="1" t="str">
        <f>INDEX(Protocol[Mark],MATCH(C256,Protocol[Step],0))</f>
        <v>6Gp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10</v>
      </c>
      <c r="D257" s="1">
        <f t="shared" si="10"/>
        <v>4</v>
      </c>
      <c r="E257" s="1" t="str">
        <f>INDEX(Protocol[Mark],MATCH(C257,Protocol[Step],0))</f>
        <v>6Gp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10</v>
      </c>
      <c r="D258" s="1">
        <f t="shared" si="10"/>
        <v>5</v>
      </c>
      <c r="E258" s="1" t="str">
        <f>INDEX(Protocol[Mark],MATCH(C258,Protocol[Step],0))</f>
        <v>6Gp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10</v>
      </c>
      <c r="D259" s="1">
        <f t="shared" ref="D259:D322" si="13">IF(D258=nVariables,1,D258+1)</f>
        <v>6</v>
      </c>
      <c r="E259" s="1" t="str">
        <f>INDEX(Protocol[Mark],MATCH(C259,Protocol[Step],0))</f>
        <v>6Gp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11</v>
      </c>
      <c r="D260" s="1">
        <f t="shared" si="13"/>
        <v>1</v>
      </c>
      <c r="E260" s="1" t="str">
        <f>INDEX(Protocol[Mark],MATCH(C260,Protocol[Step],0))</f>
        <v>7U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11</v>
      </c>
      <c r="D261" s="1">
        <f t="shared" si="13"/>
        <v>2</v>
      </c>
      <c r="E261" s="1" t="str">
        <f>INDEX(Protocol[Mark],MATCH(C261,Protocol[Step],0))</f>
        <v>7U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11</v>
      </c>
      <c r="D262" s="1">
        <f t="shared" si="13"/>
        <v>3</v>
      </c>
      <c r="E262" s="1" t="str">
        <f>INDEX(Protocol[Mark],MATCH(C262,Protocol[Step],0))</f>
        <v>7U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11</v>
      </c>
      <c r="D263" s="1">
        <f t="shared" si="13"/>
        <v>4</v>
      </c>
      <c r="E263" s="1" t="str">
        <f>INDEX(Protocol[Mark],MATCH(C263,Protocol[Step],0))</f>
        <v>7U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11</v>
      </c>
      <c r="D264" s="1">
        <f t="shared" si="13"/>
        <v>5</v>
      </c>
      <c r="E264" s="1" t="str">
        <f>INDEX(Protocol[Mark],MATCH(C264,Protocol[Step],0))</f>
        <v>7U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11</v>
      </c>
      <c r="D265" s="1">
        <f t="shared" si="13"/>
        <v>6</v>
      </c>
      <c r="E265" s="1" t="str">
        <f>INDEX(Protocol[Mark],MATCH(C265,Protocol[Step],0))</f>
        <v>7U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12</v>
      </c>
      <c r="D266" s="1">
        <f t="shared" si="13"/>
        <v>1</v>
      </c>
      <c r="E266" s="1" t="str">
        <f>INDEX(Protocol[Mark],MATCH(C266,Protocol[Step],0))</f>
        <v>8Rot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12</v>
      </c>
      <c r="D267" s="1">
        <f t="shared" si="13"/>
        <v>2</v>
      </c>
      <c r="E267" s="1" t="str">
        <f>INDEX(Protocol[Mark],MATCH(C267,Protocol[Step],0))</f>
        <v>8Rot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12</v>
      </c>
      <c r="D268" s="1">
        <f t="shared" si="13"/>
        <v>3</v>
      </c>
      <c r="E268" s="1" t="str">
        <f>INDEX(Protocol[Mark],MATCH(C268,Protocol[Step],0))</f>
        <v>8Rot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12</v>
      </c>
      <c r="D269" s="1">
        <f t="shared" si="13"/>
        <v>4</v>
      </c>
      <c r="E269" s="1" t="str">
        <f>INDEX(Protocol[Mark],MATCH(C269,Protocol[Step],0))</f>
        <v>8Rot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12</v>
      </c>
      <c r="D270" s="1">
        <f t="shared" si="13"/>
        <v>5</v>
      </c>
      <c r="E270" s="1" t="str">
        <f>INDEX(Protocol[Mark],MATCH(C270,Protocol[Step],0))</f>
        <v>8Rot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12</v>
      </c>
      <c r="D271" s="1">
        <f t="shared" si="13"/>
        <v>6</v>
      </c>
      <c r="E271" s="1" t="str">
        <f>INDEX(Protocol[Mark],MATCH(C271,Protocol[Step],0))</f>
        <v>8Rot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3</v>
      </c>
      <c r="B272" s="1">
        <f t="shared" si="12"/>
        <v>1</v>
      </c>
      <c r="C272" s="1">
        <f>IF(Systematic[[#This Row],[VariableIndex]]&gt;1,C271,IF(C271+1=StepsPerSubsample,0,C271+1))</f>
        <v>13</v>
      </c>
      <c r="D272" s="1">
        <f t="shared" si="13"/>
        <v>1</v>
      </c>
      <c r="E272" s="1" t="str">
        <f>INDEX(Protocol[Mark],MATCH(C272,Protocol[Step],0))</f>
        <v>9Ama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3010001</v>
      </c>
      <c r="H272" s="134">
        <f>Systematic[[#This Row],[SampleVariableLabel]]+100*Systematic[[#This Row],[State]]</f>
        <v>3011301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3</v>
      </c>
      <c r="B273" s="1">
        <f t="shared" si="12"/>
        <v>1</v>
      </c>
      <c r="C273" s="1">
        <f>IF(Systematic[[#This Row],[VariableIndex]]&gt;1,C272,IF(C272+1=StepsPerSubsample,0,C272+1))</f>
        <v>13</v>
      </c>
      <c r="D273" s="1">
        <f t="shared" si="13"/>
        <v>2</v>
      </c>
      <c r="E273" s="1" t="str">
        <f>INDEX(Protocol[Mark],MATCH(C273,Protocol[Step],0))</f>
        <v>9Ama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3010002</v>
      </c>
      <c r="H273" s="134">
        <f>Systematic[[#This Row],[SampleVariableLabel]]+100*Systematic[[#This Row],[State]]</f>
        <v>3011302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3</v>
      </c>
      <c r="B274" s="1">
        <f t="shared" si="12"/>
        <v>1</v>
      </c>
      <c r="C274" s="1">
        <f>IF(Systematic[[#This Row],[VariableIndex]]&gt;1,C273,IF(C273+1=StepsPerSubsample,0,C273+1))</f>
        <v>13</v>
      </c>
      <c r="D274" s="1">
        <f t="shared" si="13"/>
        <v>3</v>
      </c>
      <c r="E274" s="1" t="str">
        <f>INDEX(Protocol[Mark],MATCH(C274,Protocol[Step],0))</f>
        <v>9Ama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3010003</v>
      </c>
      <c r="H274" s="134">
        <f>Systematic[[#This Row],[SampleVariableLabel]]+100*Systematic[[#This Row],[State]]</f>
        <v>3011303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3</v>
      </c>
      <c r="B275" s="1">
        <f t="shared" si="12"/>
        <v>1</v>
      </c>
      <c r="C275" s="1">
        <f>IF(Systematic[[#This Row],[VariableIndex]]&gt;1,C274,IF(C274+1=StepsPerSubsample,0,C274+1))</f>
        <v>13</v>
      </c>
      <c r="D275" s="1">
        <f t="shared" si="13"/>
        <v>4</v>
      </c>
      <c r="E275" s="1" t="str">
        <f>INDEX(Protocol[Mark],MATCH(C275,Protocol[Step],0))</f>
        <v>9Ama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3010004</v>
      </c>
      <c r="H275" s="134">
        <f>Systematic[[#This Row],[SampleVariableLabel]]+100*Systematic[[#This Row],[State]]</f>
        <v>3011304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3</v>
      </c>
      <c r="B276" s="1">
        <f t="shared" si="12"/>
        <v>1</v>
      </c>
      <c r="C276" s="1">
        <f>IF(Systematic[[#This Row],[VariableIndex]]&gt;1,C275,IF(C275+1=StepsPerSubsample,0,C275+1))</f>
        <v>13</v>
      </c>
      <c r="D276" s="1">
        <f t="shared" si="13"/>
        <v>5</v>
      </c>
      <c r="E276" s="1" t="str">
        <f>INDEX(Protocol[Mark],MATCH(C276,Protocol[Step],0))</f>
        <v>9Ama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3010005</v>
      </c>
      <c r="H276" s="134">
        <f>Systematic[[#This Row],[SampleVariableLabel]]+100*Systematic[[#This Row],[State]]</f>
        <v>3011305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3</v>
      </c>
      <c r="B277" s="1">
        <f t="shared" si="12"/>
        <v>1</v>
      </c>
      <c r="C277" s="1">
        <f>IF(Systematic[[#This Row],[VariableIndex]]&gt;1,C276,IF(C276+1=StepsPerSubsample,0,C276+1))</f>
        <v>13</v>
      </c>
      <c r="D277" s="1">
        <f t="shared" si="13"/>
        <v>6</v>
      </c>
      <c r="E277" s="1" t="str">
        <f>INDEX(Protocol[Mark],MATCH(C277,Protocol[Step],0))</f>
        <v>9Ama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3010006</v>
      </c>
      <c r="H277" s="134">
        <f>Systematic[[#This Row],[SampleVariableLabel]]+100*Systematic[[#This Row],[State]]</f>
        <v>3011306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3</v>
      </c>
      <c r="B278" s="1">
        <f t="shared" si="12"/>
        <v>1</v>
      </c>
      <c r="C278" s="1">
        <f>IF(Systematic[[#This Row],[VariableIndex]]&gt;1,C277,IF(C277+1=StepsPerSubsample,0,C277+1))</f>
        <v>14</v>
      </c>
      <c r="D278" s="1">
        <f t="shared" si="13"/>
        <v>1</v>
      </c>
      <c r="E278" s="1" t="str">
        <f>INDEX(Protocol[Mark],MATCH(C278,Protocol[Step],0))</f>
        <v>10AsTm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3010001</v>
      </c>
      <c r="H278" s="134">
        <f>Systematic[[#This Row],[SampleVariableLabel]]+100*Systematic[[#This Row],[State]]</f>
        <v>3011401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3</v>
      </c>
      <c r="B279" s="1">
        <f t="shared" si="12"/>
        <v>1</v>
      </c>
      <c r="C279" s="1">
        <f>IF(Systematic[[#This Row],[VariableIndex]]&gt;1,C278,IF(C278+1=StepsPerSubsample,0,C278+1))</f>
        <v>14</v>
      </c>
      <c r="D279" s="1">
        <f t="shared" si="13"/>
        <v>2</v>
      </c>
      <c r="E279" s="1" t="str">
        <f>INDEX(Protocol[Mark],MATCH(C279,Protocol[Step],0))</f>
        <v>10AsTm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3010002</v>
      </c>
      <c r="H279" s="134">
        <f>Systematic[[#This Row],[SampleVariableLabel]]+100*Systematic[[#This Row],[State]]</f>
        <v>3011402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3</v>
      </c>
      <c r="B280" s="1">
        <f t="shared" si="12"/>
        <v>1</v>
      </c>
      <c r="C280" s="1">
        <f>IF(Systematic[[#This Row],[VariableIndex]]&gt;1,C279,IF(C279+1=StepsPerSubsample,0,C279+1))</f>
        <v>14</v>
      </c>
      <c r="D280" s="1">
        <f t="shared" si="13"/>
        <v>3</v>
      </c>
      <c r="E280" s="1" t="str">
        <f>INDEX(Protocol[Mark],MATCH(C280,Protocol[Step],0))</f>
        <v>10AsTm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3010003</v>
      </c>
      <c r="H280" s="134">
        <f>Systematic[[#This Row],[SampleVariableLabel]]+100*Systematic[[#This Row],[State]]</f>
        <v>3011403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3</v>
      </c>
      <c r="B281" s="1">
        <f t="shared" si="12"/>
        <v>1</v>
      </c>
      <c r="C281" s="1">
        <f>IF(Systematic[[#This Row],[VariableIndex]]&gt;1,C280,IF(C280+1=StepsPerSubsample,0,C280+1))</f>
        <v>14</v>
      </c>
      <c r="D281" s="1">
        <f t="shared" si="13"/>
        <v>4</v>
      </c>
      <c r="E281" s="1" t="str">
        <f>INDEX(Protocol[Mark],MATCH(C281,Protocol[Step],0))</f>
        <v>10AsTm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3010004</v>
      </c>
      <c r="H281" s="134">
        <f>Systematic[[#This Row],[SampleVariableLabel]]+100*Systematic[[#This Row],[State]]</f>
        <v>3011404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3</v>
      </c>
      <c r="B282" s="1">
        <f t="shared" si="12"/>
        <v>1</v>
      </c>
      <c r="C282" s="1">
        <f>IF(Systematic[[#This Row],[VariableIndex]]&gt;1,C281,IF(C281+1=StepsPerSubsample,0,C281+1))</f>
        <v>14</v>
      </c>
      <c r="D282" s="1">
        <f t="shared" si="13"/>
        <v>5</v>
      </c>
      <c r="E282" s="1" t="str">
        <f>INDEX(Protocol[Mark],MATCH(C282,Protocol[Step],0))</f>
        <v>10AsTm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3010005</v>
      </c>
      <c r="H282" s="134">
        <f>Systematic[[#This Row],[SampleVariableLabel]]+100*Systematic[[#This Row],[State]]</f>
        <v>3011405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3</v>
      </c>
      <c r="B283" s="1">
        <f t="shared" si="12"/>
        <v>1</v>
      </c>
      <c r="C283" s="1">
        <f>IF(Systematic[[#This Row],[VariableIndex]]&gt;1,C282,IF(C282+1=StepsPerSubsample,0,C282+1))</f>
        <v>14</v>
      </c>
      <c r="D283" s="1">
        <f t="shared" si="13"/>
        <v>6</v>
      </c>
      <c r="E283" s="1" t="str">
        <f>INDEX(Protocol[Mark],MATCH(C283,Protocol[Step],0))</f>
        <v>10AsTm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3010006</v>
      </c>
      <c r="H283" s="134">
        <f>Systematic[[#This Row],[SampleVariableLabel]]+100*Systematic[[#This Row],[State]]</f>
        <v>3011406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3</v>
      </c>
      <c r="B284" s="1">
        <f t="shared" si="12"/>
        <v>1</v>
      </c>
      <c r="C284" s="1">
        <f>IF(Systematic[[#This Row],[VariableIndex]]&gt;1,C283,IF(C283+1=StepsPerSubsample,0,C283+1))</f>
        <v>15</v>
      </c>
      <c r="D284" s="1">
        <f t="shared" si="13"/>
        <v>1</v>
      </c>
      <c r="E284" s="1" t="str">
        <f>INDEX(Protocol[Mark],MATCH(C284,Protocol[Step],0))</f>
        <v>11Azd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3010001</v>
      </c>
      <c r="H284" s="134">
        <f>Systematic[[#This Row],[SampleVariableLabel]]+100*Systematic[[#This Row],[State]]</f>
        <v>3011501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3</v>
      </c>
      <c r="B285" s="1">
        <f t="shared" si="12"/>
        <v>1</v>
      </c>
      <c r="C285" s="1">
        <f>IF(Systematic[[#This Row],[VariableIndex]]&gt;1,C284,IF(C284+1=StepsPerSubsample,0,C284+1))</f>
        <v>15</v>
      </c>
      <c r="D285" s="1">
        <f t="shared" si="13"/>
        <v>2</v>
      </c>
      <c r="E285" s="1" t="str">
        <f>INDEX(Protocol[Mark],MATCH(C285,Protocol[Step],0))</f>
        <v>11Azd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3010002</v>
      </c>
      <c r="H285" s="134">
        <f>Systematic[[#This Row],[SampleVariableLabel]]+100*Systematic[[#This Row],[State]]</f>
        <v>3011502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3</v>
      </c>
      <c r="B286" s="1">
        <f t="shared" si="12"/>
        <v>1</v>
      </c>
      <c r="C286" s="1">
        <f>IF(Systematic[[#This Row],[VariableIndex]]&gt;1,C285,IF(C285+1=StepsPerSubsample,0,C285+1))</f>
        <v>15</v>
      </c>
      <c r="D286" s="1">
        <f t="shared" si="13"/>
        <v>3</v>
      </c>
      <c r="E286" s="1" t="str">
        <f>INDEX(Protocol[Mark],MATCH(C286,Protocol[Step],0))</f>
        <v>11Azd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3010003</v>
      </c>
      <c r="H286" s="134">
        <f>Systematic[[#This Row],[SampleVariableLabel]]+100*Systematic[[#This Row],[State]]</f>
        <v>3011503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3</v>
      </c>
      <c r="B287" s="1">
        <f t="shared" si="12"/>
        <v>1</v>
      </c>
      <c r="C287" s="1">
        <f>IF(Systematic[[#This Row],[VariableIndex]]&gt;1,C286,IF(C286+1=StepsPerSubsample,0,C286+1))</f>
        <v>15</v>
      </c>
      <c r="D287" s="1">
        <f t="shared" si="13"/>
        <v>4</v>
      </c>
      <c r="E287" s="1" t="str">
        <f>INDEX(Protocol[Mark],MATCH(C287,Protocol[Step],0))</f>
        <v>11Azd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3010004</v>
      </c>
      <c r="H287" s="134">
        <f>Systematic[[#This Row],[SampleVariableLabel]]+100*Systematic[[#This Row],[State]]</f>
        <v>3011504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3</v>
      </c>
      <c r="B288" s="1">
        <f t="shared" si="12"/>
        <v>1</v>
      </c>
      <c r="C288" s="1">
        <f>IF(Systematic[[#This Row],[VariableIndex]]&gt;1,C287,IF(C287+1=StepsPerSubsample,0,C287+1))</f>
        <v>15</v>
      </c>
      <c r="D288" s="1">
        <f t="shared" si="13"/>
        <v>5</v>
      </c>
      <c r="E288" s="1" t="str">
        <f>INDEX(Protocol[Mark],MATCH(C288,Protocol[Step],0))</f>
        <v>11Azd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3010005</v>
      </c>
      <c r="H288" s="134">
        <f>Systematic[[#This Row],[SampleVariableLabel]]+100*Systematic[[#This Row],[State]]</f>
        <v>3011505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3</v>
      </c>
      <c r="B289" s="1">
        <f t="shared" si="12"/>
        <v>1</v>
      </c>
      <c r="C289" s="1">
        <f>IF(Systematic[[#This Row],[VariableIndex]]&gt;1,C288,IF(C288+1=StepsPerSubsample,0,C288+1))</f>
        <v>15</v>
      </c>
      <c r="D289" s="1">
        <f t="shared" si="13"/>
        <v>6</v>
      </c>
      <c r="E289" s="1" t="str">
        <f>INDEX(Protocol[Mark],MATCH(C289,Protocol[Step],0))</f>
        <v>11Azd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3010006</v>
      </c>
      <c r="H289" s="134">
        <f>Systematic[[#This Row],[SampleVariableLabel]]+100*Systematic[[#This Row],[State]]</f>
        <v>3011506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ce1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ce1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ce1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ce1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ce1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ce1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1Dig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1Dig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1Dig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1Dig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1Dig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1Dig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1D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1D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1D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1D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1D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1D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1M.1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1M.1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1M.1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1M.1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1M.1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1M.1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2Oct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2Oct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2Oct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2Oct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2Oct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2Oct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2c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2c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2c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2c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2c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2c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6</v>
      </c>
      <c r="D326" s="1">
        <f t="shared" si="16"/>
        <v>1</v>
      </c>
      <c r="E326" s="1" t="str">
        <f>INDEX(Protocol[Mark],MATCH(C326,Protocol[Step],0))</f>
        <v>2M2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4010601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6</v>
      </c>
      <c r="D327" s="1">
        <f t="shared" si="16"/>
        <v>2</v>
      </c>
      <c r="E327" s="1" t="str">
        <f>INDEX(Protocol[Mark],MATCH(C327,Protocol[Step],0))</f>
        <v>2M2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4010602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6</v>
      </c>
      <c r="D328" s="1">
        <f t="shared" si="16"/>
        <v>3</v>
      </c>
      <c r="E328" s="1" t="str">
        <f>INDEX(Protocol[Mark],MATCH(C328,Protocol[Step],0))</f>
        <v>2M2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4010603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6</v>
      </c>
      <c r="D329" s="1">
        <f t="shared" si="16"/>
        <v>4</v>
      </c>
      <c r="E329" s="1" t="str">
        <f>INDEX(Protocol[Mark],MATCH(C329,Protocol[Step],0))</f>
        <v>2M2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4010604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6</v>
      </c>
      <c r="D330" s="1">
        <f t="shared" si="16"/>
        <v>5</v>
      </c>
      <c r="E330" s="1" t="str">
        <f>INDEX(Protocol[Mark],MATCH(C330,Protocol[Step],0))</f>
        <v>2M2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4010605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6</v>
      </c>
      <c r="D331" s="1">
        <f t="shared" si="16"/>
        <v>6</v>
      </c>
      <c r="E331" s="1" t="str">
        <f>INDEX(Protocol[Mark],MATCH(C331,Protocol[Step],0))</f>
        <v>2M2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4010606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7</v>
      </c>
      <c r="D332" s="1">
        <f t="shared" si="16"/>
        <v>1</v>
      </c>
      <c r="E332" s="1" t="str">
        <f>INDEX(Protocol[Mark],MATCH(C332,Protocol[Step],0))</f>
        <v>3P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4010701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7</v>
      </c>
      <c r="D333" s="1">
        <f t="shared" si="16"/>
        <v>2</v>
      </c>
      <c r="E333" s="1" t="str">
        <f>INDEX(Protocol[Mark],MATCH(C333,Protocol[Step],0))</f>
        <v>3P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4010702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7</v>
      </c>
      <c r="D334" s="1">
        <f t="shared" si="16"/>
        <v>3</v>
      </c>
      <c r="E334" s="1" t="str">
        <f>INDEX(Protocol[Mark],MATCH(C334,Protocol[Step],0))</f>
        <v>3P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4010703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7</v>
      </c>
      <c r="D335" s="1">
        <f t="shared" si="16"/>
        <v>4</v>
      </c>
      <c r="E335" s="1" t="str">
        <f>INDEX(Protocol[Mark],MATCH(C335,Protocol[Step],0))</f>
        <v>3P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4010704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7</v>
      </c>
      <c r="D336" s="1">
        <f t="shared" si="16"/>
        <v>5</v>
      </c>
      <c r="E336" s="1" t="str">
        <f>INDEX(Protocol[Mark],MATCH(C336,Protocol[Step],0))</f>
        <v>3P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4010705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7</v>
      </c>
      <c r="D337" s="1">
        <f t="shared" si="16"/>
        <v>6</v>
      </c>
      <c r="E337" s="1" t="str">
        <f>INDEX(Protocol[Mark],MATCH(C337,Protocol[Step],0))</f>
        <v>3P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4010706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8</v>
      </c>
      <c r="D338" s="1">
        <f t="shared" si="16"/>
        <v>1</v>
      </c>
      <c r="E338" s="1" t="str">
        <f>INDEX(Protocol[Mark],MATCH(C338,Protocol[Step],0))</f>
        <v>4G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4010801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8</v>
      </c>
      <c r="D339" s="1">
        <f t="shared" si="16"/>
        <v>2</v>
      </c>
      <c r="E339" s="1" t="str">
        <f>INDEX(Protocol[Mark],MATCH(C339,Protocol[Step],0))</f>
        <v>4G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4010802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8</v>
      </c>
      <c r="D340" s="1">
        <f t="shared" si="16"/>
        <v>3</v>
      </c>
      <c r="E340" s="1" t="str">
        <f>INDEX(Protocol[Mark],MATCH(C340,Protocol[Step],0))</f>
        <v>4G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4010803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8</v>
      </c>
      <c r="D341" s="1">
        <f t="shared" si="16"/>
        <v>4</v>
      </c>
      <c r="E341" s="1" t="str">
        <f>INDEX(Protocol[Mark],MATCH(C341,Protocol[Step],0))</f>
        <v>4G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4010804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8</v>
      </c>
      <c r="D342" s="1">
        <f t="shared" si="16"/>
        <v>5</v>
      </c>
      <c r="E342" s="1" t="str">
        <f>INDEX(Protocol[Mark],MATCH(C342,Protocol[Step],0))</f>
        <v>4G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4010805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8</v>
      </c>
      <c r="D343" s="1">
        <f t="shared" si="16"/>
        <v>6</v>
      </c>
      <c r="E343" s="1" t="str">
        <f>INDEX(Protocol[Mark],MATCH(C343,Protocol[Step],0))</f>
        <v>4G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4010806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9</v>
      </c>
      <c r="D344" s="1">
        <f t="shared" si="16"/>
        <v>1</v>
      </c>
      <c r="E344" s="1" t="str">
        <f>INDEX(Protocol[Mark],MATCH(C344,Protocol[Step],0))</f>
        <v>5S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4010901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9</v>
      </c>
      <c r="D345" s="1">
        <f t="shared" si="16"/>
        <v>2</v>
      </c>
      <c r="E345" s="1" t="str">
        <f>INDEX(Protocol[Mark],MATCH(C345,Protocol[Step],0))</f>
        <v>5S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4010902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9</v>
      </c>
      <c r="D346" s="1">
        <f t="shared" si="16"/>
        <v>3</v>
      </c>
      <c r="E346" s="1" t="str">
        <f>INDEX(Protocol[Mark],MATCH(C346,Protocol[Step],0))</f>
        <v>5S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4010903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9</v>
      </c>
      <c r="D347" s="1">
        <f t="shared" si="16"/>
        <v>4</v>
      </c>
      <c r="E347" s="1" t="str">
        <f>INDEX(Protocol[Mark],MATCH(C347,Protocol[Step],0))</f>
        <v>5S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4010904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9</v>
      </c>
      <c r="D348" s="1">
        <f t="shared" si="16"/>
        <v>5</v>
      </c>
      <c r="E348" s="1" t="str">
        <f>INDEX(Protocol[Mark],MATCH(C348,Protocol[Step],0))</f>
        <v>5S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4010905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9</v>
      </c>
      <c r="D349" s="1">
        <f t="shared" si="16"/>
        <v>6</v>
      </c>
      <c r="E349" s="1" t="str">
        <f>INDEX(Protocol[Mark],MATCH(C349,Protocol[Step],0))</f>
        <v>5S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4010906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10</v>
      </c>
      <c r="D350" s="1">
        <f t="shared" si="16"/>
        <v>1</v>
      </c>
      <c r="E350" s="1" t="str">
        <f>INDEX(Protocol[Mark],MATCH(C350,Protocol[Step],0))</f>
        <v>6Gp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4011001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10</v>
      </c>
      <c r="D351" s="1">
        <f t="shared" si="16"/>
        <v>2</v>
      </c>
      <c r="E351" s="1" t="str">
        <f>INDEX(Protocol[Mark],MATCH(C351,Protocol[Step],0))</f>
        <v>6Gp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4011002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10</v>
      </c>
      <c r="D352" s="1">
        <f t="shared" si="16"/>
        <v>3</v>
      </c>
      <c r="E352" s="1" t="str">
        <f>INDEX(Protocol[Mark],MATCH(C352,Protocol[Step],0))</f>
        <v>6Gp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4011003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10</v>
      </c>
      <c r="D353" s="1">
        <f t="shared" si="16"/>
        <v>4</v>
      </c>
      <c r="E353" s="1" t="str">
        <f>INDEX(Protocol[Mark],MATCH(C353,Protocol[Step],0))</f>
        <v>6Gp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4011004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10</v>
      </c>
      <c r="D354" s="1">
        <f t="shared" si="16"/>
        <v>5</v>
      </c>
      <c r="E354" s="1" t="str">
        <f>INDEX(Protocol[Mark],MATCH(C354,Protocol[Step],0))</f>
        <v>6Gp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4011005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10</v>
      </c>
      <c r="D355" s="1">
        <f t="shared" si="16"/>
        <v>6</v>
      </c>
      <c r="E355" s="1" t="str">
        <f>INDEX(Protocol[Mark],MATCH(C355,Protocol[Step],0))</f>
        <v>6Gp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4011006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11</v>
      </c>
      <c r="D356" s="1">
        <f t="shared" si="16"/>
        <v>1</v>
      </c>
      <c r="E356" s="1" t="str">
        <f>INDEX(Protocol[Mark],MATCH(C356,Protocol[Step],0))</f>
        <v>7U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4011101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11</v>
      </c>
      <c r="D357" s="1">
        <f t="shared" si="16"/>
        <v>2</v>
      </c>
      <c r="E357" s="1" t="str">
        <f>INDEX(Protocol[Mark],MATCH(C357,Protocol[Step],0))</f>
        <v>7U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4011102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11</v>
      </c>
      <c r="D358" s="1">
        <f t="shared" si="16"/>
        <v>3</v>
      </c>
      <c r="E358" s="1" t="str">
        <f>INDEX(Protocol[Mark],MATCH(C358,Protocol[Step],0))</f>
        <v>7U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4011103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11</v>
      </c>
      <c r="D359" s="1">
        <f t="shared" si="16"/>
        <v>4</v>
      </c>
      <c r="E359" s="1" t="str">
        <f>INDEX(Protocol[Mark],MATCH(C359,Protocol[Step],0))</f>
        <v>7U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4011104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11</v>
      </c>
      <c r="D360" s="1">
        <f t="shared" si="16"/>
        <v>5</v>
      </c>
      <c r="E360" s="1" t="str">
        <f>INDEX(Protocol[Mark],MATCH(C360,Protocol[Step],0))</f>
        <v>7U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4011105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11</v>
      </c>
      <c r="D361" s="1">
        <f t="shared" si="16"/>
        <v>6</v>
      </c>
      <c r="E361" s="1" t="str">
        <f>INDEX(Protocol[Mark],MATCH(C361,Protocol[Step],0))</f>
        <v>7U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4011106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4</v>
      </c>
      <c r="B362" s="1">
        <f t="shared" si="15"/>
        <v>1</v>
      </c>
      <c r="C362" s="1">
        <f>IF(Systematic[[#This Row],[VariableIndex]]&gt;1,C361,IF(C361+1=StepsPerSubsample,0,C361+1))</f>
        <v>12</v>
      </c>
      <c r="D362" s="1">
        <f t="shared" si="16"/>
        <v>1</v>
      </c>
      <c r="E362" s="1" t="str">
        <f>INDEX(Protocol[Mark],MATCH(C362,Protocol[Step],0))</f>
        <v>8Rot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4010001</v>
      </c>
      <c r="H362" s="134">
        <f>Systematic[[#This Row],[SampleVariableLabel]]+100*Systematic[[#This Row],[State]]</f>
        <v>4011201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4</v>
      </c>
      <c r="B363" s="1">
        <f t="shared" si="15"/>
        <v>1</v>
      </c>
      <c r="C363" s="1">
        <f>IF(Systematic[[#This Row],[VariableIndex]]&gt;1,C362,IF(C362+1=StepsPerSubsample,0,C362+1))</f>
        <v>12</v>
      </c>
      <c r="D363" s="1">
        <f t="shared" si="16"/>
        <v>2</v>
      </c>
      <c r="E363" s="1" t="str">
        <f>INDEX(Protocol[Mark],MATCH(C363,Protocol[Step],0))</f>
        <v>8Rot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4010002</v>
      </c>
      <c r="H363" s="134">
        <f>Systematic[[#This Row],[SampleVariableLabel]]+100*Systematic[[#This Row],[State]]</f>
        <v>4011202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4</v>
      </c>
      <c r="B364" s="1">
        <f t="shared" si="15"/>
        <v>1</v>
      </c>
      <c r="C364" s="1">
        <f>IF(Systematic[[#This Row],[VariableIndex]]&gt;1,C363,IF(C363+1=StepsPerSubsample,0,C363+1))</f>
        <v>12</v>
      </c>
      <c r="D364" s="1">
        <f t="shared" si="16"/>
        <v>3</v>
      </c>
      <c r="E364" s="1" t="str">
        <f>INDEX(Protocol[Mark],MATCH(C364,Protocol[Step],0))</f>
        <v>8Rot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4010003</v>
      </c>
      <c r="H364" s="134">
        <f>Systematic[[#This Row],[SampleVariableLabel]]+100*Systematic[[#This Row],[State]]</f>
        <v>4011203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4</v>
      </c>
      <c r="B365" s="1">
        <f t="shared" si="15"/>
        <v>1</v>
      </c>
      <c r="C365" s="1">
        <f>IF(Systematic[[#This Row],[VariableIndex]]&gt;1,C364,IF(C364+1=StepsPerSubsample,0,C364+1))</f>
        <v>12</v>
      </c>
      <c r="D365" s="1">
        <f t="shared" si="16"/>
        <v>4</v>
      </c>
      <c r="E365" s="1" t="str">
        <f>INDEX(Protocol[Mark],MATCH(C365,Protocol[Step],0))</f>
        <v>8Rot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4010004</v>
      </c>
      <c r="H365" s="134">
        <f>Systematic[[#This Row],[SampleVariableLabel]]+100*Systematic[[#This Row],[State]]</f>
        <v>4011204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4</v>
      </c>
      <c r="B366" s="1">
        <f t="shared" si="15"/>
        <v>1</v>
      </c>
      <c r="C366" s="1">
        <f>IF(Systematic[[#This Row],[VariableIndex]]&gt;1,C365,IF(C365+1=StepsPerSubsample,0,C365+1))</f>
        <v>12</v>
      </c>
      <c r="D366" s="1">
        <f t="shared" si="16"/>
        <v>5</v>
      </c>
      <c r="E366" s="1" t="str">
        <f>INDEX(Protocol[Mark],MATCH(C366,Protocol[Step],0))</f>
        <v>8Rot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4010005</v>
      </c>
      <c r="H366" s="134">
        <f>Systematic[[#This Row],[SampleVariableLabel]]+100*Systematic[[#This Row],[State]]</f>
        <v>4011205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4</v>
      </c>
      <c r="B367" s="1">
        <f t="shared" si="15"/>
        <v>1</v>
      </c>
      <c r="C367" s="1">
        <f>IF(Systematic[[#This Row],[VariableIndex]]&gt;1,C366,IF(C366+1=StepsPerSubsample,0,C366+1))</f>
        <v>12</v>
      </c>
      <c r="D367" s="1">
        <f t="shared" si="16"/>
        <v>6</v>
      </c>
      <c r="E367" s="1" t="str">
        <f>INDEX(Protocol[Mark],MATCH(C367,Protocol[Step],0))</f>
        <v>8Rot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4010006</v>
      </c>
      <c r="H367" s="134">
        <f>Systematic[[#This Row],[SampleVariableLabel]]+100*Systematic[[#This Row],[State]]</f>
        <v>4011206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4</v>
      </c>
      <c r="B368" s="1">
        <f t="shared" si="15"/>
        <v>1</v>
      </c>
      <c r="C368" s="1">
        <f>IF(Systematic[[#This Row],[VariableIndex]]&gt;1,C367,IF(C367+1=StepsPerSubsample,0,C367+1))</f>
        <v>13</v>
      </c>
      <c r="D368" s="1">
        <f t="shared" si="16"/>
        <v>1</v>
      </c>
      <c r="E368" s="1" t="str">
        <f>INDEX(Protocol[Mark],MATCH(C368,Protocol[Step],0))</f>
        <v>9Ama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4010001</v>
      </c>
      <c r="H368" s="134">
        <f>Systematic[[#This Row],[SampleVariableLabel]]+100*Systematic[[#This Row],[State]]</f>
        <v>4011301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4</v>
      </c>
      <c r="B369" s="1">
        <f t="shared" si="15"/>
        <v>1</v>
      </c>
      <c r="C369" s="1">
        <f>IF(Systematic[[#This Row],[VariableIndex]]&gt;1,C368,IF(C368+1=StepsPerSubsample,0,C368+1))</f>
        <v>13</v>
      </c>
      <c r="D369" s="1">
        <f t="shared" si="16"/>
        <v>2</v>
      </c>
      <c r="E369" s="1" t="str">
        <f>INDEX(Protocol[Mark],MATCH(C369,Protocol[Step],0))</f>
        <v>9Ama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4010002</v>
      </c>
      <c r="H369" s="134">
        <f>Systematic[[#This Row],[SampleVariableLabel]]+100*Systematic[[#This Row],[State]]</f>
        <v>4011302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4</v>
      </c>
      <c r="B370" s="1">
        <f t="shared" si="15"/>
        <v>1</v>
      </c>
      <c r="C370" s="1">
        <f>IF(Systematic[[#This Row],[VariableIndex]]&gt;1,C369,IF(C369+1=StepsPerSubsample,0,C369+1))</f>
        <v>13</v>
      </c>
      <c r="D370" s="1">
        <f t="shared" si="16"/>
        <v>3</v>
      </c>
      <c r="E370" s="1" t="str">
        <f>INDEX(Protocol[Mark],MATCH(C370,Protocol[Step],0))</f>
        <v>9Ama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4010003</v>
      </c>
      <c r="H370" s="134">
        <f>Systematic[[#This Row],[SampleVariableLabel]]+100*Systematic[[#This Row],[State]]</f>
        <v>4011303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4</v>
      </c>
      <c r="B371" s="1">
        <f t="shared" si="15"/>
        <v>1</v>
      </c>
      <c r="C371" s="1">
        <f>IF(Systematic[[#This Row],[VariableIndex]]&gt;1,C370,IF(C370+1=StepsPerSubsample,0,C370+1))</f>
        <v>13</v>
      </c>
      <c r="D371" s="1">
        <f t="shared" si="16"/>
        <v>4</v>
      </c>
      <c r="E371" s="1" t="str">
        <f>INDEX(Protocol[Mark],MATCH(C371,Protocol[Step],0))</f>
        <v>9Ama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4010004</v>
      </c>
      <c r="H371" s="134">
        <f>Systematic[[#This Row],[SampleVariableLabel]]+100*Systematic[[#This Row],[State]]</f>
        <v>4011304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4</v>
      </c>
      <c r="B372" s="1">
        <f t="shared" si="15"/>
        <v>1</v>
      </c>
      <c r="C372" s="1">
        <f>IF(Systematic[[#This Row],[VariableIndex]]&gt;1,C371,IF(C371+1=StepsPerSubsample,0,C371+1))</f>
        <v>13</v>
      </c>
      <c r="D372" s="1">
        <f t="shared" si="16"/>
        <v>5</v>
      </c>
      <c r="E372" s="1" t="str">
        <f>INDEX(Protocol[Mark],MATCH(C372,Protocol[Step],0))</f>
        <v>9Ama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4010005</v>
      </c>
      <c r="H372" s="134">
        <f>Systematic[[#This Row],[SampleVariableLabel]]+100*Systematic[[#This Row],[State]]</f>
        <v>4011305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4</v>
      </c>
      <c r="B373" s="1">
        <f t="shared" si="15"/>
        <v>1</v>
      </c>
      <c r="C373" s="1">
        <f>IF(Systematic[[#This Row],[VariableIndex]]&gt;1,C372,IF(C372+1=StepsPerSubsample,0,C372+1))</f>
        <v>13</v>
      </c>
      <c r="D373" s="1">
        <f t="shared" si="16"/>
        <v>6</v>
      </c>
      <c r="E373" s="1" t="str">
        <f>INDEX(Protocol[Mark],MATCH(C373,Protocol[Step],0))</f>
        <v>9Ama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4010006</v>
      </c>
      <c r="H373" s="134">
        <f>Systematic[[#This Row],[SampleVariableLabel]]+100*Systematic[[#This Row],[State]]</f>
        <v>4011306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4</v>
      </c>
      <c r="B374" s="1">
        <f t="shared" si="15"/>
        <v>1</v>
      </c>
      <c r="C374" s="1">
        <f>IF(Systematic[[#This Row],[VariableIndex]]&gt;1,C373,IF(C373+1=StepsPerSubsample,0,C373+1))</f>
        <v>14</v>
      </c>
      <c r="D374" s="1">
        <f t="shared" si="16"/>
        <v>1</v>
      </c>
      <c r="E374" s="1" t="str">
        <f>INDEX(Protocol[Mark],MATCH(C374,Protocol[Step],0))</f>
        <v>10AsTm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4010001</v>
      </c>
      <c r="H374" s="134">
        <f>Systematic[[#This Row],[SampleVariableLabel]]+100*Systematic[[#This Row],[State]]</f>
        <v>4011401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4</v>
      </c>
      <c r="B375" s="1">
        <f t="shared" si="15"/>
        <v>1</v>
      </c>
      <c r="C375" s="1">
        <f>IF(Systematic[[#This Row],[VariableIndex]]&gt;1,C374,IF(C374+1=StepsPerSubsample,0,C374+1))</f>
        <v>14</v>
      </c>
      <c r="D375" s="1">
        <f t="shared" si="16"/>
        <v>2</v>
      </c>
      <c r="E375" s="1" t="str">
        <f>INDEX(Protocol[Mark],MATCH(C375,Protocol[Step],0))</f>
        <v>10AsTm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4010002</v>
      </c>
      <c r="H375" s="134">
        <f>Systematic[[#This Row],[SampleVariableLabel]]+100*Systematic[[#This Row],[State]]</f>
        <v>4011402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4</v>
      </c>
      <c r="B376" s="1">
        <f t="shared" si="15"/>
        <v>1</v>
      </c>
      <c r="C376" s="1">
        <f>IF(Systematic[[#This Row],[VariableIndex]]&gt;1,C375,IF(C375+1=StepsPerSubsample,0,C375+1))</f>
        <v>14</v>
      </c>
      <c r="D376" s="1">
        <f t="shared" si="16"/>
        <v>3</v>
      </c>
      <c r="E376" s="1" t="str">
        <f>INDEX(Protocol[Mark],MATCH(C376,Protocol[Step],0))</f>
        <v>10AsTm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4010003</v>
      </c>
      <c r="H376" s="134">
        <f>Systematic[[#This Row],[SampleVariableLabel]]+100*Systematic[[#This Row],[State]]</f>
        <v>4011403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4</v>
      </c>
      <c r="B377" s="1">
        <f t="shared" si="15"/>
        <v>1</v>
      </c>
      <c r="C377" s="1">
        <f>IF(Systematic[[#This Row],[VariableIndex]]&gt;1,C376,IF(C376+1=StepsPerSubsample,0,C376+1))</f>
        <v>14</v>
      </c>
      <c r="D377" s="1">
        <f t="shared" si="16"/>
        <v>4</v>
      </c>
      <c r="E377" s="1" t="str">
        <f>INDEX(Protocol[Mark],MATCH(C377,Protocol[Step],0))</f>
        <v>10AsTm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4010004</v>
      </c>
      <c r="H377" s="134">
        <f>Systematic[[#This Row],[SampleVariableLabel]]+100*Systematic[[#This Row],[State]]</f>
        <v>4011404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4</v>
      </c>
      <c r="B378" s="1">
        <f t="shared" si="15"/>
        <v>1</v>
      </c>
      <c r="C378" s="1">
        <f>IF(Systematic[[#This Row],[VariableIndex]]&gt;1,C377,IF(C377+1=StepsPerSubsample,0,C377+1))</f>
        <v>14</v>
      </c>
      <c r="D378" s="1">
        <f t="shared" si="16"/>
        <v>5</v>
      </c>
      <c r="E378" s="1" t="str">
        <f>INDEX(Protocol[Mark],MATCH(C378,Protocol[Step],0))</f>
        <v>10AsTm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4010005</v>
      </c>
      <c r="H378" s="134">
        <f>Systematic[[#This Row],[SampleVariableLabel]]+100*Systematic[[#This Row],[State]]</f>
        <v>4011405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4</v>
      </c>
      <c r="B379" s="1">
        <f t="shared" si="15"/>
        <v>1</v>
      </c>
      <c r="C379" s="1">
        <f>IF(Systematic[[#This Row],[VariableIndex]]&gt;1,C378,IF(C378+1=StepsPerSubsample,0,C378+1))</f>
        <v>14</v>
      </c>
      <c r="D379" s="1">
        <f t="shared" si="16"/>
        <v>6</v>
      </c>
      <c r="E379" s="1" t="str">
        <f>INDEX(Protocol[Mark],MATCH(C379,Protocol[Step],0))</f>
        <v>10AsTm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4010006</v>
      </c>
      <c r="H379" s="134">
        <f>Systematic[[#This Row],[SampleVariableLabel]]+100*Systematic[[#This Row],[State]]</f>
        <v>4011406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4</v>
      </c>
      <c r="B380" s="1">
        <f t="shared" si="15"/>
        <v>1</v>
      </c>
      <c r="C380" s="1">
        <f>IF(Systematic[[#This Row],[VariableIndex]]&gt;1,C379,IF(C379+1=StepsPerSubsample,0,C379+1))</f>
        <v>15</v>
      </c>
      <c r="D380" s="1">
        <f t="shared" si="16"/>
        <v>1</v>
      </c>
      <c r="E380" s="1" t="str">
        <f>INDEX(Protocol[Mark],MATCH(C380,Protocol[Step],0))</f>
        <v>11Azd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4010001</v>
      </c>
      <c r="H380" s="134">
        <f>Systematic[[#This Row],[SampleVariableLabel]]+100*Systematic[[#This Row],[State]]</f>
        <v>4011501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4</v>
      </c>
      <c r="B381" s="1">
        <f t="shared" si="15"/>
        <v>1</v>
      </c>
      <c r="C381" s="1">
        <f>IF(Systematic[[#This Row],[VariableIndex]]&gt;1,C380,IF(C380+1=StepsPerSubsample,0,C380+1))</f>
        <v>15</v>
      </c>
      <c r="D381" s="1">
        <f t="shared" si="16"/>
        <v>2</v>
      </c>
      <c r="E381" s="1" t="str">
        <f>INDEX(Protocol[Mark],MATCH(C381,Protocol[Step],0))</f>
        <v>11Azd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4010002</v>
      </c>
      <c r="H381" s="134">
        <f>Systematic[[#This Row],[SampleVariableLabel]]+100*Systematic[[#This Row],[State]]</f>
        <v>4011502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4</v>
      </c>
      <c r="B382" s="1">
        <f t="shared" si="15"/>
        <v>1</v>
      </c>
      <c r="C382" s="1">
        <f>IF(Systematic[[#This Row],[VariableIndex]]&gt;1,C381,IF(C381+1=StepsPerSubsample,0,C381+1))</f>
        <v>15</v>
      </c>
      <c r="D382" s="1">
        <f t="shared" si="16"/>
        <v>3</v>
      </c>
      <c r="E382" s="1" t="str">
        <f>INDEX(Protocol[Mark],MATCH(C382,Protocol[Step],0))</f>
        <v>11Azd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4010003</v>
      </c>
      <c r="H382" s="134">
        <f>Systematic[[#This Row],[SampleVariableLabel]]+100*Systematic[[#This Row],[State]]</f>
        <v>4011503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4</v>
      </c>
      <c r="B383" s="1">
        <f t="shared" si="15"/>
        <v>1</v>
      </c>
      <c r="C383" s="1">
        <f>IF(Systematic[[#This Row],[VariableIndex]]&gt;1,C382,IF(C382+1=StepsPerSubsample,0,C382+1))</f>
        <v>15</v>
      </c>
      <c r="D383" s="1">
        <f t="shared" si="16"/>
        <v>4</v>
      </c>
      <c r="E383" s="1" t="str">
        <f>INDEX(Protocol[Mark],MATCH(C383,Protocol[Step],0))</f>
        <v>11Azd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4010004</v>
      </c>
      <c r="H383" s="134">
        <f>Systematic[[#This Row],[SampleVariableLabel]]+100*Systematic[[#This Row],[State]]</f>
        <v>4011504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4</v>
      </c>
      <c r="B384" s="1">
        <f t="shared" si="15"/>
        <v>1</v>
      </c>
      <c r="C384" s="1">
        <f>IF(Systematic[[#This Row],[VariableIndex]]&gt;1,C383,IF(C383+1=StepsPerSubsample,0,C383+1))</f>
        <v>15</v>
      </c>
      <c r="D384" s="1">
        <f t="shared" si="16"/>
        <v>5</v>
      </c>
      <c r="E384" s="1" t="str">
        <f>INDEX(Protocol[Mark],MATCH(C384,Protocol[Step],0))</f>
        <v>11Azd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4010005</v>
      </c>
      <c r="H384" s="134">
        <f>Systematic[[#This Row],[SampleVariableLabel]]+100*Systematic[[#This Row],[State]]</f>
        <v>4011505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4</v>
      </c>
      <c r="B385" s="1">
        <f t="shared" si="15"/>
        <v>1</v>
      </c>
      <c r="C385" s="1">
        <f>IF(Systematic[[#This Row],[VariableIndex]]&gt;1,C384,IF(C384+1=StepsPerSubsample,0,C384+1))</f>
        <v>15</v>
      </c>
      <c r="D385" s="1">
        <f t="shared" si="16"/>
        <v>6</v>
      </c>
      <c r="E385" s="1" t="str">
        <f>INDEX(Protocol[Mark],MATCH(C385,Protocol[Step],0))</f>
        <v>11Azd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4010006</v>
      </c>
      <c r="H385" s="134">
        <f>Systematic[[#This Row],[SampleVariableLabel]]+100*Systematic[[#This Row],[State]]</f>
        <v>4011506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0</v>
      </c>
      <c r="D386" s="1">
        <f t="shared" si="16"/>
        <v>1</v>
      </c>
      <c r="E386" s="1" t="str">
        <f>INDEX(Protocol[Mark],MATCH(C386,Protocol[Step],0))</f>
        <v>ce1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5010001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0</v>
      </c>
      <c r="D387" s="1">
        <f t="shared" ref="D387:D450" si="19">IF(D386=nVariables,1,D386+1)</f>
        <v>2</v>
      </c>
      <c r="E387" s="1" t="str">
        <f>INDEX(Protocol[Mark],MATCH(C387,Protocol[Step],0))</f>
        <v>ce1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5010002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0</v>
      </c>
      <c r="D388" s="1">
        <f t="shared" si="19"/>
        <v>3</v>
      </c>
      <c r="E388" s="1" t="str">
        <f>INDEX(Protocol[Mark],MATCH(C388,Protocol[Step],0))</f>
        <v>ce1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5010003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0</v>
      </c>
      <c r="D389" s="1">
        <f t="shared" si="19"/>
        <v>4</v>
      </c>
      <c r="E389" s="1" t="str">
        <f>INDEX(Protocol[Mark],MATCH(C389,Protocol[Step],0))</f>
        <v>ce1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5010004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0</v>
      </c>
      <c r="D390" s="1">
        <f t="shared" si="19"/>
        <v>5</v>
      </c>
      <c r="E390" s="1" t="str">
        <f>INDEX(Protocol[Mark],MATCH(C390,Protocol[Step],0))</f>
        <v>ce1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5010005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0</v>
      </c>
      <c r="D391" s="1">
        <f t="shared" si="19"/>
        <v>6</v>
      </c>
      <c r="E391" s="1" t="str">
        <f>INDEX(Protocol[Mark],MATCH(C391,Protocol[Step],0))</f>
        <v>ce1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5010006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1</v>
      </c>
      <c r="D392" s="1">
        <f t="shared" si="19"/>
        <v>1</v>
      </c>
      <c r="E392" s="1" t="str">
        <f>INDEX(Protocol[Mark],MATCH(C392,Protocol[Step],0))</f>
        <v>1Dig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5010101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1</v>
      </c>
      <c r="D393" s="1">
        <f t="shared" si="19"/>
        <v>2</v>
      </c>
      <c r="E393" s="1" t="str">
        <f>INDEX(Protocol[Mark],MATCH(C393,Protocol[Step],0))</f>
        <v>1Dig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5010102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1</v>
      </c>
      <c r="D394" s="1">
        <f t="shared" si="19"/>
        <v>3</v>
      </c>
      <c r="E394" s="1" t="str">
        <f>INDEX(Protocol[Mark],MATCH(C394,Protocol[Step],0))</f>
        <v>1Dig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5010103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1</v>
      </c>
      <c r="D395" s="1">
        <f t="shared" si="19"/>
        <v>4</v>
      </c>
      <c r="E395" s="1" t="str">
        <f>INDEX(Protocol[Mark],MATCH(C395,Protocol[Step],0))</f>
        <v>1Dig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5010104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1</v>
      </c>
      <c r="D396" s="1">
        <f t="shared" si="19"/>
        <v>5</v>
      </c>
      <c r="E396" s="1" t="str">
        <f>INDEX(Protocol[Mark],MATCH(C396,Protocol[Step],0))</f>
        <v>1Dig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5010105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1</v>
      </c>
      <c r="D397" s="1">
        <f t="shared" si="19"/>
        <v>6</v>
      </c>
      <c r="E397" s="1" t="str">
        <f>INDEX(Protocol[Mark],MATCH(C397,Protocol[Step],0))</f>
        <v>1Dig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5010106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2</v>
      </c>
      <c r="D398" s="1">
        <f t="shared" si="19"/>
        <v>1</v>
      </c>
      <c r="E398" s="1" t="str">
        <f>INDEX(Protocol[Mark],MATCH(C398,Protocol[Step],0))</f>
        <v>1D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5010201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2</v>
      </c>
      <c r="D399" s="1">
        <f t="shared" si="19"/>
        <v>2</v>
      </c>
      <c r="E399" s="1" t="str">
        <f>INDEX(Protocol[Mark],MATCH(C399,Protocol[Step],0))</f>
        <v>1D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5010202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2</v>
      </c>
      <c r="D400" s="1">
        <f t="shared" si="19"/>
        <v>3</v>
      </c>
      <c r="E400" s="1" t="str">
        <f>INDEX(Protocol[Mark],MATCH(C400,Protocol[Step],0))</f>
        <v>1D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5010203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2</v>
      </c>
      <c r="D401" s="1">
        <f t="shared" si="19"/>
        <v>4</v>
      </c>
      <c r="E401" s="1" t="str">
        <f>INDEX(Protocol[Mark],MATCH(C401,Protocol[Step],0))</f>
        <v>1D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5010204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2</v>
      </c>
      <c r="D402" s="1">
        <f t="shared" si="19"/>
        <v>5</v>
      </c>
      <c r="E402" s="1" t="str">
        <f>INDEX(Protocol[Mark],MATCH(C402,Protocol[Step],0))</f>
        <v>1D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5010205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2</v>
      </c>
      <c r="D403" s="1">
        <f t="shared" si="19"/>
        <v>6</v>
      </c>
      <c r="E403" s="1" t="str">
        <f>INDEX(Protocol[Mark],MATCH(C403,Protocol[Step],0))</f>
        <v>1D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5010206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3</v>
      </c>
      <c r="D404" s="1">
        <f t="shared" si="19"/>
        <v>1</v>
      </c>
      <c r="E404" s="1" t="str">
        <f>INDEX(Protocol[Mark],MATCH(C404,Protocol[Step],0))</f>
        <v>1M.1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5010301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3</v>
      </c>
      <c r="D405" s="1">
        <f t="shared" si="19"/>
        <v>2</v>
      </c>
      <c r="E405" s="1" t="str">
        <f>INDEX(Protocol[Mark],MATCH(C405,Protocol[Step],0))</f>
        <v>1M.1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5010302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3</v>
      </c>
      <c r="D406" s="1">
        <f t="shared" si="19"/>
        <v>3</v>
      </c>
      <c r="E406" s="1" t="str">
        <f>INDEX(Protocol[Mark],MATCH(C406,Protocol[Step],0))</f>
        <v>1M.1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5010303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3</v>
      </c>
      <c r="D407" s="1">
        <f t="shared" si="19"/>
        <v>4</v>
      </c>
      <c r="E407" s="1" t="str">
        <f>INDEX(Protocol[Mark],MATCH(C407,Protocol[Step],0))</f>
        <v>1M.1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5010304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3</v>
      </c>
      <c r="D408" s="1">
        <f t="shared" si="19"/>
        <v>5</v>
      </c>
      <c r="E408" s="1" t="str">
        <f>INDEX(Protocol[Mark],MATCH(C408,Protocol[Step],0))</f>
        <v>1M.1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5010305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3</v>
      </c>
      <c r="D409" s="1">
        <f t="shared" si="19"/>
        <v>6</v>
      </c>
      <c r="E409" s="1" t="str">
        <f>INDEX(Protocol[Mark],MATCH(C409,Protocol[Step],0))</f>
        <v>1M.1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5010306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4</v>
      </c>
      <c r="D410" s="1">
        <f t="shared" si="19"/>
        <v>1</v>
      </c>
      <c r="E410" s="1" t="str">
        <f>INDEX(Protocol[Mark],MATCH(C410,Protocol[Step],0))</f>
        <v>2Oct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5010401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4</v>
      </c>
      <c r="D411" s="1">
        <f t="shared" si="19"/>
        <v>2</v>
      </c>
      <c r="E411" s="1" t="str">
        <f>INDEX(Protocol[Mark],MATCH(C411,Protocol[Step],0))</f>
        <v>2Oct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5010402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4</v>
      </c>
      <c r="D412" s="1">
        <f t="shared" si="19"/>
        <v>3</v>
      </c>
      <c r="E412" s="1" t="str">
        <f>INDEX(Protocol[Mark],MATCH(C412,Protocol[Step],0))</f>
        <v>2Oct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5010403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4</v>
      </c>
      <c r="D413" s="1">
        <f t="shared" si="19"/>
        <v>4</v>
      </c>
      <c r="E413" s="1" t="str">
        <f>INDEX(Protocol[Mark],MATCH(C413,Protocol[Step],0))</f>
        <v>2Oct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5010404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4</v>
      </c>
      <c r="D414" s="1">
        <f t="shared" si="19"/>
        <v>5</v>
      </c>
      <c r="E414" s="1" t="str">
        <f>INDEX(Protocol[Mark],MATCH(C414,Protocol[Step],0))</f>
        <v>2Oct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5010405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4</v>
      </c>
      <c r="D415" s="1">
        <f t="shared" si="19"/>
        <v>6</v>
      </c>
      <c r="E415" s="1" t="str">
        <f>INDEX(Protocol[Mark],MATCH(C415,Protocol[Step],0))</f>
        <v>2Oct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5010406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5</v>
      </c>
      <c r="D416" s="1">
        <f t="shared" si="19"/>
        <v>1</v>
      </c>
      <c r="E416" s="1" t="str">
        <f>INDEX(Protocol[Mark],MATCH(C416,Protocol[Step],0))</f>
        <v>2c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5010501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5</v>
      </c>
      <c r="D417" s="1">
        <f t="shared" si="19"/>
        <v>2</v>
      </c>
      <c r="E417" s="1" t="str">
        <f>INDEX(Protocol[Mark],MATCH(C417,Protocol[Step],0))</f>
        <v>2c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5010502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5</v>
      </c>
      <c r="D418" s="1">
        <f t="shared" si="19"/>
        <v>3</v>
      </c>
      <c r="E418" s="1" t="str">
        <f>INDEX(Protocol[Mark],MATCH(C418,Protocol[Step],0))</f>
        <v>2c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5010503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5</v>
      </c>
      <c r="D419" s="1">
        <f t="shared" si="19"/>
        <v>4</v>
      </c>
      <c r="E419" s="1" t="str">
        <f>INDEX(Protocol[Mark],MATCH(C419,Protocol[Step],0))</f>
        <v>2c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5010504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5</v>
      </c>
      <c r="D420" s="1">
        <f t="shared" si="19"/>
        <v>5</v>
      </c>
      <c r="E420" s="1" t="str">
        <f>INDEX(Protocol[Mark],MATCH(C420,Protocol[Step],0))</f>
        <v>2c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5010505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5</v>
      </c>
      <c r="D421" s="1">
        <f t="shared" si="19"/>
        <v>6</v>
      </c>
      <c r="E421" s="1" t="str">
        <f>INDEX(Protocol[Mark],MATCH(C421,Protocol[Step],0))</f>
        <v>2c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5010506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6</v>
      </c>
      <c r="D422" s="1">
        <f t="shared" si="19"/>
        <v>1</v>
      </c>
      <c r="E422" s="1" t="str">
        <f>INDEX(Protocol[Mark],MATCH(C422,Protocol[Step],0))</f>
        <v>2M2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5010601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6</v>
      </c>
      <c r="D423" s="1">
        <f t="shared" si="19"/>
        <v>2</v>
      </c>
      <c r="E423" s="1" t="str">
        <f>INDEX(Protocol[Mark],MATCH(C423,Protocol[Step],0))</f>
        <v>2M2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5010602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6</v>
      </c>
      <c r="D424" s="1">
        <f t="shared" si="19"/>
        <v>3</v>
      </c>
      <c r="E424" s="1" t="str">
        <f>INDEX(Protocol[Mark],MATCH(C424,Protocol[Step],0))</f>
        <v>2M2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5010603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6</v>
      </c>
      <c r="D425" s="1">
        <f t="shared" si="19"/>
        <v>4</v>
      </c>
      <c r="E425" s="1" t="str">
        <f>INDEX(Protocol[Mark],MATCH(C425,Protocol[Step],0))</f>
        <v>2M2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5010604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6</v>
      </c>
      <c r="D426" s="1">
        <f t="shared" si="19"/>
        <v>5</v>
      </c>
      <c r="E426" s="1" t="str">
        <f>INDEX(Protocol[Mark],MATCH(C426,Protocol[Step],0))</f>
        <v>2M2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5010605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6</v>
      </c>
      <c r="D427" s="1">
        <f t="shared" si="19"/>
        <v>6</v>
      </c>
      <c r="E427" s="1" t="str">
        <f>INDEX(Protocol[Mark],MATCH(C427,Protocol[Step],0))</f>
        <v>2M2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5010606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7</v>
      </c>
      <c r="D428" s="1">
        <f t="shared" si="19"/>
        <v>1</v>
      </c>
      <c r="E428" s="1" t="str">
        <f>INDEX(Protocol[Mark],MATCH(C428,Protocol[Step],0))</f>
        <v>3P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5010701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7</v>
      </c>
      <c r="D429" s="1">
        <f t="shared" si="19"/>
        <v>2</v>
      </c>
      <c r="E429" s="1" t="str">
        <f>INDEX(Protocol[Mark],MATCH(C429,Protocol[Step],0))</f>
        <v>3P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5010702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7</v>
      </c>
      <c r="D430" s="1">
        <f t="shared" si="19"/>
        <v>3</v>
      </c>
      <c r="E430" s="1" t="str">
        <f>INDEX(Protocol[Mark],MATCH(C430,Protocol[Step],0))</f>
        <v>3P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5010703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7</v>
      </c>
      <c r="D431" s="1">
        <f t="shared" si="19"/>
        <v>4</v>
      </c>
      <c r="E431" s="1" t="str">
        <f>INDEX(Protocol[Mark],MATCH(C431,Protocol[Step],0))</f>
        <v>3P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5010704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7</v>
      </c>
      <c r="D432" s="1">
        <f t="shared" si="19"/>
        <v>5</v>
      </c>
      <c r="E432" s="1" t="str">
        <f>INDEX(Protocol[Mark],MATCH(C432,Protocol[Step],0))</f>
        <v>3P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5010705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7</v>
      </c>
      <c r="D433" s="1">
        <f t="shared" si="19"/>
        <v>6</v>
      </c>
      <c r="E433" s="1" t="str">
        <f>INDEX(Protocol[Mark],MATCH(C433,Protocol[Step],0))</f>
        <v>3P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5010706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8</v>
      </c>
      <c r="D434" s="1">
        <f t="shared" si="19"/>
        <v>1</v>
      </c>
      <c r="E434" s="1" t="str">
        <f>INDEX(Protocol[Mark],MATCH(C434,Protocol[Step],0))</f>
        <v>4G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5010801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8</v>
      </c>
      <c r="D435" s="1">
        <f t="shared" si="19"/>
        <v>2</v>
      </c>
      <c r="E435" s="1" t="str">
        <f>INDEX(Protocol[Mark],MATCH(C435,Protocol[Step],0))</f>
        <v>4G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5010802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8</v>
      </c>
      <c r="D436" s="1">
        <f t="shared" si="19"/>
        <v>3</v>
      </c>
      <c r="E436" s="1" t="str">
        <f>INDEX(Protocol[Mark],MATCH(C436,Protocol[Step],0))</f>
        <v>4G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5010803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8</v>
      </c>
      <c r="D437" s="1">
        <f t="shared" si="19"/>
        <v>4</v>
      </c>
      <c r="E437" s="1" t="str">
        <f>INDEX(Protocol[Mark],MATCH(C437,Protocol[Step],0))</f>
        <v>4G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5010804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8</v>
      </c>
      <c r="D438" s="1">
        <f t="shared" si="19"/>
        <v>5</v>
      </c>
      <c r="E438" s="1" t="str">
        <f>INDEX(Protocol[Mark],MATCH(C438,Protocol[Step],0))</f>
        <v>4G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5010805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8</v>
      </c>
      <c r="D439" s="1">
        <f t="shared" si="19"/>
        <v>6</v>
      </c>
      <c r="E439" s="1" t="str">
        <f>INDEX(Protocol[Mark],MATCH(C439,Protocol[Step],0))</f>
        <v>4G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5010806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9</v>
      </c>
      <c r="D440" s="1">
        <f t="shared" si="19"/>
        <v>1</v>
      </c>
      <c r="E440" s="1" t="str">
        <f>INDEX(Protocol[Mark],MATCH(C440,Protocol[Step],0))</f>
        <v>5S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5010901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9</v>
      </c>
      <c r="D441" s="1">
        <f t="shared" si="19"/>
        <v>2</v>
      </c>
      <c r="E441" s="1" t="str">
        <f>INDEX(Protocol[Mark],MATCH(C441,Protocol[Step],0))</f>
        <v>5S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5010902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9</v>
      </c>
      <c r="D442" s="1">
        <f t="shared" si="19"/>
        <v>3</v>
      </c>
      <c r="E442" s="1" t="str">
        <f>INDEX(Protocol[Mark],MATCH(C442,Protocol[Step],0))</f>
        <v>5S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5010903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9</v>
      </c>
      <c r="D443" s="1">
        <f t="shared" si="19"/>
        <v>4</v>
      </c>
      <c r="E443" s="1" t="str">
        <f>INDEX(Protocol[Mark],MATCH(C443,Protocol[Step],0))</f>
        <v>5S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5010904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9</v>
      </c>
      <c r="D444" s="1">
        <f t="shared" si="19"/>
        <v>5</v>
      </c>
      <c r="E444" s="1" t="str">
        <f>INDEX(Protocol[Mark],MATCH(C444,Protocol[Step],0))</f>
        <v>5S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5010905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9</v>
      </c>
      <c r="D445" s="1">
        <f t="shared" si="19"/>
        <v>6</v>
      </c>
      <c r="E445" s="1" t="str">
        <f>INDEX(Protocol[Mark],MATCH(C445,Protocol[Step],0))</f>
        <v>5S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5010906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10</v>
      </c>
      <c r="D446" s="1">
        <f t="shared" si="19"/>
        <v>1</v>
      </c>
      <c r="E446" s="1" t="str">
        <f>INDEX(Protocol[Mark],MATCH(C446,Protocol[Step],0))</f>
        <v>6Gp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5011001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10</v>
      </c>
      <c r="D447" s="1">
        <f t="shared" si="19"/>
        <v>2</v>
      </c>
      <c r="E447" s="1" t="str">
        <f>INDEX(Protocol[Mark],MATCH(C447,Protocol[Step],0))</f>
        <v>6Gp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5011002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10</v>
      </c>
      <c r="D448" s="1">
        <f t="shared" si="19"/>
        <v>3</v>
      </c>
      <c r="E448" s="1" t="str">
        <f>INDEX(Protocol[Mark],MATCH(C448,Protocol[Step],0))</f>
        <v>6Gp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5011003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10</v>
      </c>
      <c r="D449" s="1">
        <f t="shared" si="19"/>
        <v>4</v>
      </c>
      <c r="E449" s="1" t="str">
        <f>INDEX(Protocol[Mark],MATCH(C449,Protocol[Step],0))</f>
        <v>6Gp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5011004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10</v>
      </c>
      <c r="D450" s="1">
        <f t="shared" si="19"/>
        <v>5</v>
      </c>
      <c r="E450" s="1" t="str">
        <f>INDEX(Protocol[Mark],MATCH(C450,Protocol[Step],0))</f>
        <v>6Gp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5011005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10</v>
      </c>
      <c r="D451" s="1">
        <f t="shared" ref="D451:D514" si="22">IF(D450=nVariables,1,D450+1)</f>
        <v>6</v>
      </c>
      <c r="E451" s="1" t="str">
        <f>INDEX(Protocol[Mark],MATCH(C451,Protocol[Step],0))</f>
        <v>6Gp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5011006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5</v>
      </c>
      <c r="B452" s="1">
        <f t="shared" si="21"/>
        <v>1</v>
      </c>
      <c r="C452" s="1">
        <f>IF(Systematic[[#This Row],[VariableIndex]]&gt;1,C451,IF(C451+1=StepsPerSubsample,0,C451+1))</f>
        <v>11</v>
      </c>
      <c r="D452" s="1">
        <f t="shared" si="22"/>
        <v>1</v>
      </c>
      <c r="E452" s="1" t="str">
        <f>INDEX(Protocol[Mark],MATCH(C452,Protocol[Step],0))</f>
        <v>7U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5010001</v>
      </c>
      <c r="H452" s="134">
        <f>Systematic[[#This Row],[SampleVariableLabel]]+100*Systematic[[#This Row],[State]]</f>
        <v>5011101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5</v>
      </c>
      <c r="B453" s="1">
        <f t="shared" si="21"/>
        <v>1</v>
      </c>
      <c r="C453" s="1">
        <f>IF(Systematic[[#This Row],[VariableIndex]]&gt;1,C452,IF(C452+1=StepsPerSubsample,0,C452+1))</f>
        <v>11</v>
      </c>
      <c r="D453" s="1">
        <f t="shared" si="22"/>
        <v>2</v>
      </c>
      <c r="E453" s="1" t="str">
        <f>INDEX(Protocol[Mark],MATCH(C453,Protocol[Step],0))</f>
        <v>7U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5010002</v>
      </c>
      <c r="H453" s="134">
        <f>Systematic[[#This Row],[SampleVariableLabel]]+100*Systematic[[#This Row],[State]]</f>
        <v>5011102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5</v>
      </c>
      <c r="B454" s="1">
        <f t="shared" si="21"/>
        <v>1</v>
      </c>
      <c r="C454" s="1">
        <f>IF(Systematic[[#This Row],[VariableIndex]]&gt;1,C453,IF(C453+1=StepsPerSubsample,0,C453+1))</f>
        <v>11</v>
      </c>
      <c r="D454" s="1">
        <f t="shared" si="22"/>
        <v>3</v>
      </c>
      <c r="E454" s="1" t="str">
        <f>INDEX(Protocol[Mark],MATCH(C454,Protocol[Step],0))</f>
        <v>7U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5010003</v>
      </c>
      <c r="H454" s="134">
        <f>Systematic[[#This Row],[SampleVariableLabel]]+100*Systematic[[#This Row],[State]]</f>
        <v>5011103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5</v>
      </c>
      <c r="B455" s="1">
        <f t="shared" si="21"/>
        <v>1</v>
      </c>
      <c r="C455" s="1">
        <f>IF(Systematic[[#This Row],[VariableIndex]]&gt;1,C454,IF(C454+1=StepsPerSubsample,0,C454+1))</f>
        <v>11</v>
      </c>
      <c r="D455" s="1">
        <f t="shared" si="22"/>
        <v>4</v>
      </c>
      <c r="E455" s="1" t="str">
        <f>INDEX(Protocol[Mark],MATCH(C455,Protocol[Step],0))</f>
        <v>7U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5010004</v>
      </c>
      <c r="H455" s="134">
        <f>Systematic[[#This Row],[SampleVariableLabel]]+100*Systematic[[#This Row],[State]]</f>
        <v>5011104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5</v>
      </c>
      <c r="B456" s="1">
        <f t="shared" si="21"/>
        <v>1</v>
      </c>
      <c r="C456" s="1">
        <f>IF(Systematic[[#This Row],[VariableIndex]]&gt;1,C455,IF(C455+1=StepsPerSubsample,0,C455+1))</f>
        <v>11</v>
      </c>
      <c r="D456" s="1">
        <f t="shared" si="22"/>
        <v>5</v>
      </c>
      <c r="E456" s="1" t="str">
        <f>INDEX(Protocol[Mark],MATCH(C456,Protocol[Step],0))</f>
        <v>7U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5010005</v>
      </c>
      <c r="H456" s="134">
        <f>Systematic[[#This Row],[SampleVariableLabel]]+100*Systematic[[#This Row],[State]]</f>
        <v>5011105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5</v>
      </c>
      <c r="B457" s="1">
        <f t="shared" si="21"/>
        <v>1</v>
      </c>
      <c r="C457" s="1">
        <f>IF(Systematic[[#This Row],[VariableIndex]]&gt;1,C456,IF(C456+1=StepsPerSubsample,0,C456+1))</f>
        <v>11</v>
      </c>
      <c r="D457" s="1">
        <f t="shared" si="22"/>
        <v>6</v>
      </c>
      <c r="E457" s="1" t="str">
        <f>INDEX(Protocol[Mark],MATCH(C457,Protocol[Step],0))</f>
        <v>7U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5010006</v>
      </c>
      <c r="H457" s="134">
        <f>Systematic[[#This Row],[SampleVariableLabel]]+100*Systematic[[#This Row],[State]]</f>
        <v>5011106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5</v>
      </c>
      <c r="B458" s="1">
        <f t="shared" si="21"/>
        <v>1</v>
      </c>
      <c r="C458" s="1">
        <f>IF(Systematic[[#This Row],[VariableIndex]]&gt;1,C457,IF(C457+1=StepsPerSubsample,0,C457+1))</f>
        <v>12</v>
      </c>
      <c r="D458" s="1">
        <f t="shared" si="22"/>
        <v>1</v>
      </c>
      <c r="E458" s="1" t="str">
        <f>INDEX(Protocol[Mark],MATCH(C458,Protocol[Step],0))</f>
        <v>8Rot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5010001</v>
      </c>
      <c r="H458" s="134">
        <f>Systematic[[#This Row],[SampleVariableLabel]]+100*Systematic[[#This Row],[State]]</f>
        <v>5011201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5</v>
      </c>
      <c r="B459" s="1">
        <f t="shared" si="21"/>
        <v>1</v>
      </c>
      <c r="C459" s="1">
        <f>IF(Systematic[[#This Row],[VariableIndex]]&gt;1,C458,IF(C458+1=StepsPerSubsample,0,C458+1))</f>
        <v>12</v>
      </c>
      <c r="D459" s="1">
        <f t="shared" si="22"/>
        <v>2</v>
      </c>
      <c r="E459" s="1" t="str">
        <f>INDEX(Protocol[Mark],MATCH(C459,Protocol[Step],0))</f>
        <v>8Rot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5010002</v>
      </c>
      <c r="H459" s="134">
        <f>Systematic[[#This Row],[SampleVariableLabel]]+100*Systematic[[#This Row],[State]]</f>
        <v>5011202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5</v>
      </c>
      <c r="B460" s="1">
        <f t="shared" si="21"/>
        <v>1</v>
      </c>
      <c r="C460" s="1">
        <f>IF(Systematic[[#This Row],[VariableIndex]]&gt;1,C459,IF(C459+1=StepsPerSubsample,0,C459+1))</f>
        <v>12</v>
      </c>
      <c r="D460" s="1">
        <f t="shared" si="22"/>
        <v>3</v>
      </c>
      <c r="E460" s="1" t="str">
        <f>INDEX(Protocol[Mark],MATCH(C460,Protocol[Step],0))</f>
        <v>8Rot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5010003</v>
      </c>
      <c r="H460" s="134">
        <f>Systematic[[#This Row],[SampleVariableLabel]]+100*Systematic[[#This Row],[State]]</f>
        <v>5011203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5</v>
      </c>
      <c r="B461" s="1">
        <f t="shared" si="21"/>
        <v>1</v>
      </c>
      <c r="C461" s="1">
        <f>IF(Systematic[[#This Row],[VariableIndex]]&gt;1,C460,IF(C460+1=StepsPerSubsample,0,C460+1))</f>
        <v>12</v>
      </c>
      <c r="D461" s="1">
        <f t="shared" si="22"/>
        <v>4</v>
      </c>
      <c r="E461" s="1" t="str">
        <f>INDEX(Protocol[Mark],MATCH(C461,Protocol[Step],0))</f>
        <v>8Rot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5010004</v>
      </c>
      <c r="H461" s="134">
        <f>Systematic[[#This Row],[SampleVariableLabel]]+100*Systematic[[#This Row],[State]]</f>
        <v>5011204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5</v>
      </c>
      <c r="B462" s="1">
        <f t="shared" si="21"/>
        <v>1</v>
      </c>
      <c r="C462" s="1">
        <f>IF(Systematic[[#This Row],[VariableIndex]]&gt;1,C461,IF(C461+1=StepsPerSubsample,0,C461+1))</f>
        <v>12</v>
      </c>
      <c r="D462" s="1">
        <f t="shared" si="22"/>
        <v>5</v>
      </c>
      <c r="E462" s="1" t="str">
        <f>INDEX(Protocol[Mark],MATCH(C462,Protocol[Step],0))</f>
        <v>8Rot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5010005</v>
      </c>
      <c r="H462" s="134">
        <f>Systematic[[#This Row],[SampleVariableLabel]]+100*Systematic[[#This Row],[State]]</f>
        <v>5011205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5</v>
      </c>
      <c r="B463" s="1">
        <f t="shared" si="21"/>
        <v>1</v>
      </c>
      <c r="C463" s="1">
        <f>IF(Systematic[[#This Row],[VariableIndex]]&gt;1,C462,IF(C462+1=StepsPerSubsample,0,C462+1))</f>
        <v>12</v>
      </c>
      <c r="D463" s="1">
        <f t="shared" si="22"/>
        <v>6</v>
      </c>
      <c r="E463" s="1" t="str">
        <f>INDEX(Protocol[Mark],MATCH(C463,Protocol[Step],0))</f>
        <v>8Rot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5010006</v>
      </c>
      <c r="H463" s="134">
        <f>Systematic[[#This Row],[SampleVariableLabel]]+100*Systematic[[#This Row],[State]]</f>
        <v>5011206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5</v>
      </c>
      <c r="B464" s="1">
        <f t="shared" si="21"/>
        <v>1</v>
      </c>
      <c r="C464" s="1">
        <f>IF(Systematic[[#This Row],[VariableIndex]]&gt;1,C463,IF(C463+1=StepsPerSubsample,0,C463+1))</f>
        <v>13</v>
      </c>
      <c r="D464" s="1">
        <f t="shared" si="22"/>
        <v>1</v>
      </c>
      <c r="E464" s="1" t="str">
        <f>INDEX(Protocol[Mark],MATCH(C464,Protocol[Step],0))</f>
        <v>9Ama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5010001</v>
      </c>
      <c r="H464" s="134">
        <f>Systematic[[#This Row],[SampleVariableLabel]]+100*Systematic[[#This Row],[State]]</f>
        <v>5011301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5</v>
      </c>
      <c r="B465" s="1">
        <f t="shared" si="21"/>
        <v>1</v>
      </c>
      <c r="C465" s="1">
        <f>IF(Systematic[[#This Row],[VariableIndex]]&gt;1,C464,IF(C464+1=StepsPerSubsample,0,C464+1))</f>
        <v>13</v>
      </c>
      <c r="D465" s="1">
        <f t="shared" si="22"/>
        <v>2</v>
      </c>
      <c r="E465" s="1" t="str">
        <f>INDEX(Protocol[Mark],MATCH(C465,Protocol[Step],0))</f>
        <v>9Ama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5010002</v>
      </c>
      <c r="H465" s="134">
        <f>Systematic[[#This Row],[SampleVariableLabel]]+100*Systematic[[#This Row],[State]]</f>
        <v>5011302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5</v>
      </c>
      <c r="B466" s="1">
        <f t="shared" si="21"/>
        <v>1</v>
      </c>
      <c r="C466" s="1">
        <f>IF(Systematic[[#This Row],[VariableIndex]]&gt;1,C465,IF(C465+1=StepsPerSubsample,0,C465+1))</f>
        <v>13</v>
      </c>
      <c r="D466" s="1">
        <f t="shared" si="22"/>
        <v>3</v>
      </c>
      <c r="E466" s="1" t="str">
        <f>INDEX(Protocol[Mark],MATCH(C466,Protocol[Step],0))</f>
        <v>9Ama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5010003</v>
      </c>
      <c r="H466" s="134">
        <f>Systematic[[#This Row],[SampleVariableLabel]]+100*Systematic[[#This Row],[State]]</f>
        <v>5011303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5</v>
      </c>
      <c r="B467" s="1">
        <f t="shared" si="21"/>
        <v>1</v>
      </c>
      <c r="C467" s="1">
        <f>IF(Systematic[[#This Row],[VariableIndex]]&gt;1,C466,IF(C466+1=StepsPerSubsample,0,C466+1))</f>
        <v>13</v>
      </c>
      <c r="D467" s="1">
        <f t="shared" si="22"/>
        <v>4</v>
      </c>
      <c r="E467" s="1" t="str">
        <f>INDEX(Protocol[Mark],MATCH(C467,Protocol[Step],0))</f>
        <v>9Ama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5010004</v>
      </c>
      <c r="H467" s="134">
        <f>Systematic[[#This Row],[SampleVariableLabel]]+100*Systematic[[#This Row],[State]]</f>
        <v>5011304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5</v>
      </c>
      <c r="B468" s="1">
        <f t="shared" si="21"/>
        <v>1</v>
      </c>
      <c r="C468" s="1">
        <f>IF(Systematic[[#This Row],[VariableIndex]]&gt;1,C467,IF(C467+1=StepsPerSubsample,0,C467+1))</f>
        <v>13</v>
      </c>
      <c r="D468" s="1">
        <f t="shared" si="22"/>
        <v>5</v>
      </c>
      <c r="E468" s="1" t="str">
        <f>INDEX(Protocol[Mark],MATCH(C468,Protocol[Step],0))</f>
        <v>9Ama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5010005</v>
      </c>
      <c r="H468" s="134">
        <f>Systematic[[#This Row],[SampleVariableLabel]]+100*Systematic[[#This Row],[State]]</f>
        <v>5011305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5</v>
      </c>
      <c r="B469" s="1">
        <f t="shared" si="21"/>
        <v>1</v>
      </c>
      <c r="C469" s="1">
        <f>IF(Systematic[[#This Row],[VariableIndex]]&gt;1,C468,IF(C468+1=StepsPerSubsample,0,C468+1))</f>
        <v>13</v>
      </c>
      <c r="D469" s="1">
        <f t="shared" si="22"/>
        <v>6</v>
      </c>
      <c r="E469" s="1" t="str">
        <f>INDEX(Protocol[Mark],MATCH(C469,Protocol[Step],0))</f>
        <v>9Ama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5010006</v>
      </c>
      <c r="H469" s="134">
        <f>Systematic[[#This Row],[SampleVariableLabel]]+100*Systematic[[#This Row],[State]]</f>
        <v>5011306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5</v>
      </c>
      <c r="B470" s="1">
        <f t="shared" si="21"/>
        <v>1</v>
      </c>
      <c r="C470" s="1">
        <f>IF(Systematic[[#This Row],[VariableIndex]]&gt;1,C469,IF(C469+1=StepsPerSubsample,0,C469+1))</f>
        <v>14</v>
      </c>
      <c r="D470" s="1">
        <f t="shared" si="22"/>
        <v>1</v>
      </c>
      <c r="E470" s="1" t="str">
        <f>INDEX(Protocol[Mark],MATCH(C470,Protocol[Step],0))</f>
        <v>10AsTm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5010001</v>
      </c>
      <c r="H470" s="134">
        <f>Systematic[[#This Row],[SampleVariableLabel]]+100*Systematic[[#This Row],[State]]</f>
        <v>5011401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5</v>
      </c>
      <c r="B471" s="1">
        <f t="shared" si="21"/>
        <v>1</v>
      </c>
      <c r="C471" s="1">
        <f>IF(Systematic[[#This Row],[VariableIndex]]&gt;1,C470,IF(C470+1=StepsPerSubsample,0,C470+1))</f>
        <v>14</v>
      </c>
      <c r="D471" s="1">
        <f t="shared" si="22"/>
        <v>2</v>
      </c>
      <c r="E471" s="1" t="str">
        <f>INDEX(Protocol[Mark],MATCH(C471,Protocol[Step],0))</f>
        <v>10AsTm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5010002</v>
      </c>
      <c r="H471" s="134">
        <f>Systematic[[#This Row],[SampleVariableLabel]]+100*Systematic[[#This Row],[State]]</f>
        <v>5011402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5</v>
      </c>
      <c r="B472" s="1">
        <f t="shared" si="21"/>
        <v>1</v>
      </c>
      <c r="C472" s="1">
        <f>IF(Systematic[[#This Row],[VariableIndex]]&gt;1,C471,IF(C471+1=StepsPerSubsample,0,C471+1))</f>
        <v>14</v>
      </c>
      <c r="D472" s="1">
        <f t="shared" si="22"/>
        <v>3</v>
      </c>
      <c r="E472" s="1" t="str">
        <f>INDEX(Protocol[Mark],MATCH(C472,Protocol[Step],0))</f>
        <v>10AsTm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5010003</v>
      </c>
      <c r="H472" s="134">
        <f>Systematic[[#This Row],[SampleVariableLabel]]+100*Systematic[[#This Row],[State]]</f>
        <v>5011403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5</v>
      </c>
      <c r="B473" s="1">
        <f t="shared" si="21"/>
        <v>1</v>
      </c>
      <c r="C473" s="1">
        <f>IF(Systematic[[#This Row],[VariableIndex]]&gt;1,C472,IF(C472+1=StepsPerSubsample,0,C472+1))</f>
        <v>14</v>
      </c>
      <c r="D473" s="1">
        <f t="shared" si="22"/>
        <v>4</v>
      </c>
      <c r="E473" s="1" t="str">
        <f>INDEX(Protocol[Mark],MATCH(C473,Protocol[Step],0))</f>
        <v>10AsTm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5010004</v>
      </c>
      <c r="H473" s="134">
        <f>Systematic[[#This Row],[SampleVariableLabel]]+100*Systematic[[#This Row],[State]]</f>
        <v>5011404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5</v>
      </c>
      <c r="B474" s="1">
        <f t="shared" si="21"/>
        <v>1</v>
      </c>
      <c r="C474" s="1">
        <f>IF(Systematic[[#This Row],[VariableIndex]]&gt;1,C473,IF(C473+1=StepsPerSubsample,0,C473+1))</f>
        <v>14</v>
      </c>
      <c r="D474" s="1">
        <f t="shared" si="22"/>
        <v>5</v>
      </c>
      <c r="E474" s="1" t="str">
        <f>INDEX(Protocol[Mark],MATCH(C474,Protocol[Step],0))</f>
        <v>10AsTm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5010005</v>
      </c>
      <c r="H474" s="134">
        <f>Systematic[[#This Row],[SampleVariableLabel]]+100*Systematic[[#This Row],[State]]</f>
        <v>5011405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5</v>
      </c>
      <c r="B475" s="1">
        <f t="shared" si="21"/>
        <v>1</v>
      </c>
      <c r="C475" s="1">
        <f>IF(Systematic[[#This Row],[VariableIndex]]&gt;1,C474,IF(C474+1=StepsPerSubsample,0,C474+1))</f>
        <v>14</v>
      </c>
      <c r="D475" s="1">
        <f t="shared" si="22"/>
        <v>6</v>
      </c>
      <c r="E475" s="1" t="str">
        <f>INDEX(Protocol[Mark],MATCH(C475,Protocol[Step],0))</f>
        <v>10AsTm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5010006</v>
      </c>
      <c r="H475" s="134">
        <f>Systematic[[#This Row],[SampleVariableLabel]]+100*Systematic[[#This Row],[State]]</f>
        <v>5011406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5</v>
      </c>
      <c r="B476" s="1">
        <f t="shared" si="21"/>
        <v>1</v>
      </c>
      <c r="C476" s="1">
        <f>IF(Systematic[[#This Row],[VariableIndex]]&gt;1,C475,IF(C475+1=StepsPerSubsample,0,C475+1))</f>
        <v>15</v>
      </c>
      <c r="D476" s="1">
        <f t="shared" si="22"/>
        <v>1</v>
      </c>
      <c r="E476" s="1" t="str">
        <f>INDEX(Protocol[Mark],MATCH(C476,Protocol[Step],0))</f>
        <v>11Azd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5010001</v>
      </c>
      <c r="H476" s="134">
        <f>Systematic[[#This Row],[SampleVariableLabel]]+100*Systematic[[#This Row],[State]]</f>
        <v>5011501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5</v>
      </c>
      <c r="B477" s="1">
        <f t="shared" si="21"/>
        <v>1</v>
      </c>
      <c r="C477" s="1">
        <f>IF(Systematic[[#This Row],[VariableIndex]]&gt;1,C476,IF(C476+1=StepsPerSubsample,0,C476+1))</f>
        <v>15</v>
      </c>
      <c r="D477" s="1">
        <f t="shared" si="22"/>
        <v>2</v>
      </c>
      <c r="E477" s="1" t="str">
        <f>INDEX(Protocol[Mark],MATCH(C477,Protocol[Step],0))</f>
        <v>11Azd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5010002</v>
      </c>
      <c r="H477" s="134">
        <f>Systematic[[#This Row],[SampleVariableLabel]]+100*Systematic[[#This Row],[State]]</f>
        <v>5011502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5</v>
      </c>
      <c r="B478" s="1">
        <f t="shared" si="21"/>
        <v>1</v>
      </c>
      <c r="C478" s="1">
        <f>IF(Systematic[[#This Row],[VariableIndex]]&gt;1,C477,IF(C477+1=StepsPerSubsample,0,C477+1))</f>
        <v>15</v>
      </c>
      <c r="D478" s="1">
        <f t="shared" si="22"/>
        <v>3</v>
      </c>
      <c r="E478" s="1" t="str">
        <f>INDEX(Protocol[Mark],MATCH(C478,Protocol[Step],0))</f>
        <v>11Azd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5010003</v>
      </c>
      <c r="H478" s="134">
        <f>Systematic[[#This Row],[SampleVariableLabel]]+100*Systematic[[#This Row],[State]]</f>
        <v>5011503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5</v>
      </c>
      <c r="B479" s="1">
        <f t="shared" si="21"/>
        <v>1</v>
      </c>
      <c r="C479" s="1">
        <f>IF(Systematic[[#This Row],[VariableIndex]]&gt;1,C478,IF(C478+1=StepsPerSubsample,0,C478+1))</f>
        <v>15</v>
      </c>
      <c r="D479" s="1">
        <f t="shared" si="22"/>
        <v>4</v>
      </c>
      <c r="E479" s="1" t="str">
        <f>INDEX(Protocol[Mark],MATCH(C479,Protocol[Step],0))</f>
        <v>11Azd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5010004</v>
      </c>
      <c r="H479" s="134">
        <f>Systematic[[#This Row],[SampleVariableLabel]]+100*Systematic[[#This Row],[State]]</f>
        <v>5011504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5</v>
      </c>
      <c r="B480" s="1">
        <f t="shared" si="21"/>
        <v>1</v>
      </c>
      <c r="C480" s="1">
        <f>IF(Systematic[[#This Row],[VariableIndex]]&gt;1,C479,IF(C479+1=StepsPerSubsample,0,C479+1))</f>
        <v>15</v>
      </c>
      <c r="D480" s="1">
        <f t="shared" si="22"/>
        <v>5</v>
      </c>
      <c r="E480" s="1" t="str">
        <f>INDEX(Protocol[Mark],MATCH(C480,Protocol[Step],0))</f>
        <v>11Azd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5010005</v>
      </c>
      <c r="H480" s="134">
        <f>Systematic[[#This Row],[SampleVariableLabel]]+100*Systematic[[#This Row],[State]]</f>
        <v>5011505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5</v>
      </c>
      <c r="B481" s="1">
        <f t="shared" si="21"/>
        <v>1</v>
      </c>
      <c r="C481" s="1">
        <f>IF(Systematic[[#This Row],[VariableIndex]]&gt;1,C480,IF(C480+1=StepsPerSubsample,0,C480+1))</f>
        <v>15</v>
      </c>
      <c r="D481" s="1">
        <f t="shared" si="22"/>
        <v>6</v>
      </c>
      <c r="E481" s="1" t="str">
        <f>INDEX(Protocol[Mark],MATCH(C481,Protocol[Step],0))</f>
        <v>11Azd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5010006</v>
      </c>
      <c r="H481" s="134">
        <f>Systematic[[#This Row],[SampleVariableLabel]]+100*Systematic[[#This Row],[State]]</f>
        <v>5011506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ce1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ce1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ce1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ce1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ce1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ce1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1Dig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1Dig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1Dig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1Dig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1Dig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1Dig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1D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1D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1D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1D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1D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1D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1M.1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1M.1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1M.1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1M.1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1M.1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1M.1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2Oct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2Oct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2Oct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2Oct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2Oct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2Oct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5</v>
      </c>
      <c r="D512" s="1">
        <f t="shared" si="22"/>
        <v>1</v>
      </c>
      <c r="E512" s="1" t="str">
        <f>INDEX(Protocol[Mark],MATCH(C512,Protocol[Step],0))</f>
        <v>2c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6010501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5</v>
      </c>
      <c r="D513" s="1">
        <f t="shared" si="22"/>
        <v>2</v>
      </c>
      <c r="E513" s="1" t="str">
        <f>INDEX(Protocol[Mark],MATCH(C513,Protocol[Step],0))</f>
        <v>2c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6010502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5</v>
      </c>
      <c r="D514" s="1">
        <f t="shared" si="22"/>
        <v>3</v>
      </c>
      <c r="E514" s="1" t="str">
        <f>INDEX(Protocol[Mark],MATCH(C514,Protocol[Step],0))</f>
        <v>2c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6010503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5</v>
      </c>
      <c r="D515" s="1">
        <f t="shared" ref="D515:D578" si="25">IF(D514=nVariables,1,D514+1)</f>
        <v>4</v>
      </c>
      <c r="E515" s="1" t="str">
        <f>INDEX(Protocol[Mark],MATCH(C515,Protocol[Step],0))</f>
        <v>2c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6010504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5</v>
      </c>
      <c r="D516" s="1">
        <f t="shared" si="25"/>
        <v>5</v>
      </c>
      <c r="E516" s="1" t="str">
        <f>INDEX(Protocol[Mark],MATCH(C516,Protocol[Step],0))</f>
        <v>2c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6010505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5</v>
      </c>
      <c r="D517" s="1">
        <f t="shared" si="25"/>
        <v>6</v>
      </c>
      <c r="E517" s="1" t="str">
        <f>INDEX(Protocol[Mark],MATCH(C517,Protocol[Step],0))</f>
        <v>2c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6010506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6</v>
      </c>
      <c r="D518" s="1">
        <f t="shared" si="25"/>
        <v>1</v>
      </c>
      <c r="E518" s="1" t="str">
        <f>INDEX(Protocol[Mark],MATCH(C518,Protocol[Step],0))</f>
        <v>2M2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6010601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6</v>
      </c>
      <c r="D519" s="1">
        <f t="shared" si="25"/>
        <v>2</v>
      </c>
      <c r="E519" s="1" t="str">
        <f>INDEX(Protocol[Mark],MATCH(C519,Protocol[Step],0))</f>
        <v>2M2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6010602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6</v>
      </c>
      <c r="D520" s="1">
        <f t="shared" si="25"/>
        <v>3</v>
      </c>
      <c r="E520" s="1" t="str">
        <f>INDEX(Protocol[Mark],MATCH(C520,Protocol[Step],0))</f>
        <v>2M2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6010603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6</v>
      </c>
      <c r="D521" s="1">
        <f t="shared" si="25"/>
        <v>4</v>
      </c>
      <c r="E521" s="1" t="str">
        <f>INDEX(Protocol[Mark],MATCH(C521,Protocol[Step],0))</f>
        <v>2M2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6010604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6</v>
      </c>
      <c r="D522" s="1">
        <f t="shared" si="25"/>
        <v>5</v>
      </c>
      <c r="E522" s="1" t="str">
        <f>INDEX(Protocol[Mark],MATCH(C522,Protocol[Step],0))</f>
        <v>2M2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6010605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6</v>
      </c>
      <c r="D523" s="1">
        <f t="shared" si="25"/>
        <v>6</v>
      </c>
      <c r="E523" s="1" t="str">
        <f>INDEX(Protocol[Mark],MATCH(C523,Protocol[Step],0))</f>
        <v>2M2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6010606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7</v>
      </c>
      <c r="D524" s="1">
        <f t="shared" si="25"/>
        <v>1</v>
      </c>
      <c r="E524" s="1" t="str">
        <f>INDEX(Protocol[Mark],MATCH(C524,Protocol[Step],0))</f>
        <v>3P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6010701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7</v>
      </c>
      <c r="D525" s="1">
        <f t="shared" si="25"/>
        <v>2</v>
      </c>
      <c r="E525" s="1" t="str">
        <f>INDEX(Protocol[Mark],MATCH(C525,Protocol[Step],0))</f>
        <v>3P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6010702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7</v>
      </c>
      <c r="D526" s="1">
        <f t="shared" si="25"/>
        <v>3</v>
      </c>
      <c r="E526" s="1" t="str">
        <f>INDEX(Protocol[Mark],MATCH(C526,Protocol[Step],0))</f>
        <v>3P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6010703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7</v>
      </c>
      <c r="D527" s="1">
        <f t="shared" si="25"/>
        <v>4</v>
      </c>
      <c r="E527" s="1" t="str">
        <f>INDEX(Protocol[Mark],MATCH(C527,Protocol[Step],0))</f>
        <v>3P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6010704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7</v>
      </c>
      <c r="D528" s="1">
        <f t="shared" si="25"/>
        <v>5</v>
      </c>
      <c r="E528" s="1" t="str">
        <f>INDEX(Protocol[Mark],MATCH(C528,Protocol[Step],0))</f>
        <v>3P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6010705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7</v>
      </c>
      <c r="D529" s="1">
        <f t="shared" si="25"/>
        <v>6</v>
      </c>
      <c r="E529" s="1" t="str">
        <f>INDEX(Protocol[Mark],MATCH(C529,Protocol[Step],0))</f>
        <v>3P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6010706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8</v>
      </c>
      <c r="D530" s="1">
        <f t="shared" si="25"/>
        <v>1</v>
      </c>
      <c r="E530" s="1" t="str">
        <f>INDEX(Protocol[Mark],MATCH(C530,Protocol[Step],0))</f>
        <v>4G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6010801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8</v>
      </c>
      <c r="D531" s="1">
        <f t="shared" si="25"/>
        <v>2</v>
      </c>
      <c r="E531" s="1" t="str">
        <f>INDEX(Protocol[Mark],MATCH(C531,Protocol[Step],0))</f>
        <v>4G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6010802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8</v>
      </c>
      <c r="D532" s="1">
        <f t="shared" si="25"/>
        <v>3</v>
      </c>
      <c r="E532" s="1" t="str">
        <f>INDEX(Protocol[Mark],MATCH(C532,Protocol[Step],0))</f>
        <v>4G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6010803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8</v>
      </c>
      <c r="D533" s="1">
        <f t="shared" si="25"/>
        <v>4</v>
      </c>
      <c r="E533" s="1" t="str">
        <f>INDEX(Protocol[Mark],MATCH(C533,Protocol[Step],0))</f>
        <v>4G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6010804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8</v>
      </c>
      <c r="D534" s="1">
        <f t="shared" si="25"/>
        <v>5</v>
      </c>
      <c r="E534" s="1" t="str">
        <f>INDEX(Protocol[Mark],MATCH(C534,Protocol[Step],0))</f>
        <v>4G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6010805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8</v>
      </c>
      <c r="D535" s="1">
        <f t="shared" si="25"/>
        <v>6</v>
      </c>
      <c r="E535" s="1" t="str">
        <f>INDEX(Protocol[Mark],MATCH(C535,Protocol[Step],0))</f>
        <v>4G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6010806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9</v>
      </c>
      <c r="D536" s="1">
        <f t="shared" si="25"/>
        <v>1</v>
      </c>
      <c r="E536" s="1" t="str">
        <f>INDEX(Protocol[Mark],MATCH(C536,Protocol[Step],0))</f>
        <v>5S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6010901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9</v>
      </c>
      <c r="D537" s="1">
        <f t="shared" si="25"/>
        <v>2</v>
      </c>
      <c r="E537" s="1" t="str">
        <f>INDEX(Protocol[Mark],MATCH(C537,Protocol[Step],0))</f>
        <v>5S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6010902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9</v>
      </c>
      <c r="D538" s="1">
        <f t="shared" si="25"/>
        <v>3</v>
      </c>
      <c r="E538" s="1" t="str">
        <f>INDEX(Protocol[Mark],MATCH(C538,Protocol[Step],0))</f>
        <v>5S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6010903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9</v>
      </c>
      <c r="D539" s="1">
        <f t="shared" si="25"/>
        <v>4</v>
      </c>
      <c r="E539" s="1" t="str">
        <f>INDEX(Protocol[Mark],MATCH(C539,Protocol[Step],0))</f>
        <v>5S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6010904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9</v>
      </c>
      <c r="D540" s="1">
        <f t="shared" si="25"/>
        <v>5</v>
      </c>
      <c r="E540" s="1" t="str">
        <f>INDEX(Protocol[Mark],MATCH(C540,Protocol[Step],0))</f>
        <v>5S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6010905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9</v>
      </c>
      <c r="D541" s="1">
        <f t="shared" si="25"/>
        <v>6</v>
      </c>
      <c r="E541" s="1" t="str">
        <f>INDEX(Protocol[Mark],MATCH(C541,Protocol[Step],0))</f>
        <v>5S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6010906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6</v>
      </c>
      <c r="B542" s="1">
        <f t="shared" si="24"/>
        <v>1</v>
      </c>
      <c r="C542" s="1">
        <f>IF(Systematic[[#This Row],[VariableIndex]]&gt;1,C541,IF(C541+1=StepsPerSubsample,0,C541+1))</f>
        <v>10</v>
      </c>
      <c r="D542" s="1">
        <f t="shared" si="25"/>
        <v>1</v>
      </c>
      <c r="E542" s="1" t="str">
        <f>INDEX(Protocol[Mark],MATCH(C542,Protocol[Step],0))</f>
        <v>6Gp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6010001</v>
      </c>
      <c r="H542" s="134">
        <f>Systematic[[#This Row],[SampleVariableLabel]]+100*Systematic[[#This Row],[State]]</f>
        <v>6011001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6</v>
      </c>
      <c r="B543" s="1">
        <f t="shared" si="24"/>
        <v>1</v>
      </c>
      <c r="C543" s="1">
        <f>IF(Systematic[[#This Row],[VariableIndex]]&gt;1,C542,IF(C542+1=StepsPerSubsample,0,C542+1))</f>
        <v>10</v>
      </c>
      <c r="D543" s="1">
        <f t="shared" si="25"/>
        <v>2</v>
      </c>
      <c r="E543" s="1" t="str">
        <f>INDEX(Protocol[Mark],MATCH(C543,Protocol[Step],0))</f>
        <v>6Gp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6010002</v>
      </c>
      <c r="H543" s="134">
        <f>Systematic[[#This Row],[SampleVariableLabel]]+100*Systematic[[#This Row],[State]]</f>
        <v>6011002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6</v>
      </c>
      <c r="B544" s="1">
        <f t="shared" si="24"/>
        <v>1</v>
      </c>
      <c r="C544" s="1">
        <f>IF(Systematic[[#This Row],[VariableIndex]]&gt;1,C543,IF(C543+1=StepsPerSubsample,0,C543+1))</f>
        <v>10</v>
      </c>
      <c r="D544" s="1">
        <f t="shared" si="25"/>
        <v>3</v>
      </c>
      <c r="E544" s="1" t="str">
        <f>INDEX(Protocol[Mark],MATCH(C544,Protocol[Step],0))</f>
        <v>6Gp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6010003</v>
      </c>
      <c r="H544" s="134">
        <f>Systematic[[#This Row],[SampleVariableLabel]]+100*Systematic[[#This Row],[State]]</f>
        <v>6011003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6</v>
      </c>
      <c r="B545" s="1">
        <f t="shared" si="24"/>
        <v>1</v>
      </c>
      <c r="C545" s="1">
        <f>IF(Systematic[[#This Row],[VariableIndex]]&gt;1,C544,IF(C544+1=StepsPerSubsample,0,C544+1))</f>
        <v>10</v>
      </c>
      <c r="D545" s="1">
        <f t="shared" si="25"/>
        <v>4</v>
      </c>
      <c r="E545" s="1" t="str">
        <f>INDEX(Protocol[Mark],MATCH(C545,Protocol[Step],0))</f>
        <v>6Gp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6010004</v>
      </c>
      <c r="H545" s="134">
        <f>Systematic[[#This Row],[SampleVariableLabel]]+100*Systematic[[#This Row],[State]]</f>
        <v>6011004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6</v>
      </c>
      <c r="B546" s="1">
        <f t="shared" si="24"/>
        <v>1</v>
      </c>
      <c r="C546" s="1">
        <f>IF(Systematic[[#This Row],[VariableIndex]]&gt;1,C545,IF(C545+1=StepsPerSubsample,0,C545+1))</f>
        <v>10</v>
      </c>
      <c r="D546" s="1">
        <f t="shared" si="25"/>
        <v>5</v>
      </c>
      <c r="E546" s="1" t="str">
        <f>INDEX(Protocol[Mark],MATCH(C546,Protocol[Step],0))</f>
        <v>6Gp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6010005</v>
      </c>
      <c r="H546" s="134">
        <f>Systematic[[#This Row],[SampleVariableLabel]]+100*Systematic[[#This Row],[State]]</f>
        <v>6011005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6</v>
      </c>
      <c r="B547" s="1">
        <f t="shared" si="24"/>
        <v>1</v>
      </c>
      <c r="C547" s="1">
        <f>IF(Systematic[[#This Row],[VariableIndex]]&gt;1,C546,IF(C546+1=StepsPerSubsample,0,C546+1))</f>
        <v>10</v>
      </c>
      <c r="D547" s="1">
        <f t="shared" si="25"/>
        <v>6</v>
      </c>
      <c r="E547" s="1" t="str">
        <f>INDEX(Protocol[Mark],MATCH(C547,Protocol[Step],0))</f>
        <v>6Gp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6010006</v>
      </c>
      <c r="H547" s="134">
        <f>Systematic[[#This Row],[SampleVariableLabel]]+100*Systematic[[#This Row],[State]]</f>
        <v>6011006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6</v>
      </c>
      <c r="B548" s="1">
        <f t="shared" si="24"/>
        <v>1</v>
      </c>
      <c r="C548" s="1">
        <f>IF(Systematic[[#This Row],[VariableIndex]]&gt;1,C547,IF(C547+1=StepsPerSubsample,0,C547+1))</f>
        <v>11</v>
      </c>
      <c r="D548" s="1">
        <f t="shared" si="25"/>
        <v>1</v>
      </c>
      <c r="E548" s="1" t="str">
        <f>INDEX(Protocol[Mark],MATCH(C548,Protocol[Step],0))</f>
        <v>7U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6010001</v>
      </c>
      <c r="H548" s="134">
        <f>Systematic[[#This Row],[SampleVariableLabel]]+100*Systematic[[#This Row],[State]]</f>
        <v>6011101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6</v>
      </c>
      <c r="B549" s="1">
        <f t="shared" si="24"/>
        <v>1</v>
      </c>
      <c r="C549" s="1">
        <f>IF(Systematic[[#This Row],[VariableIndex]]&gt;1,C548,IF(C548+1=StepsPerSubsample,0,C548+1))</f>
        <v>11</v>
      </c>
      <c r="D549" s="1">
        <f t="shared" si="25"/>
        <v>2</v>
      </c>
      <c r="E549" s="1" t="str">
        <f>INDEX(Protocol[Mark],MATCH(C549,Protocol[Step],0))</f>
        <v>7U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6010002</v>
      </c>
      <c r="H549" s="134">
        <f>Systematic[[#This Row],[SampleVariableLabel]]+100*Systematic[[#This Row],[State]]</f>
        <v>6011102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6</v>
      </c>
      <c r="B550" s="1">
        <f t="shared" si="24"/>
        <v>1</v>
      </c>
      <c r="C550" s="1">
        <f>IF(Systematic[[#This Row],[VariableIndex]]&gt;1,C549,IF(C549+1=StepsPerSubsample,0,C549+1))</f>
        <v>11</v>
      </c>
      <c r="D550" s="1">
        <f t="shared" si="25"/>
        <v>3</v>
      </c>
      <c r="E550" s="1" t="str">
        <f>INDEX(Protocol[Mark],MATCH(C550,Protocol[Step],0))</f>
        <v>7U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6010003</v>
      </c>
      <c r="H550" s="134">
        <f>Systematic[[#This Row],[SampleVariableLabel]]+100*Systematic[[#This Row],[State]]</f>
        <v>6011103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6</v>
      </c>
      <c r="B551" s="1">
        <f t="shared" si="24"/>
        <v>1</v>
      </c>
      <c r="C551" s="1">
        <f>IF(Systematic[[#This Row],[VariableIndex]]&gt;1,C550,IF(C550+1=StepsPerSubsample,0,C550+1))</f>
        <v>11</v>
      </c>
      <c r="D551" s="1">
        <f t="shared" si="25"/>
        <v>4</v>
      </c>
      <c r="E551" s="1" t="str">
        <f>INDEX(Protocol[Mark],MATCH(C551,Protocol[Step],0))</f>
        <v>7U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6010004</v>
      </c>
      <c r="H551" s="134">
        <f>Systematic[[#This Row],[SampleVariableLabel]]+100*Systematic[[#This Row],[State]]</f>
        <v>6011104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6</v>
      </c>
      <c r="B552" s="1">
        <f t="shared" si="24"/>
        <v>1</v>
      </c>
      <c r="C552" s="1">
        <f>IF(Systematic[[#This Row],[VariableIndex]]&gt;1,C551,IF(C551+1=StepsPerSubsample,0,C551+1))</f>
        <v>11</v>
      </c>
      <c r="D552" s="1">
        <f t="shared" si="25"/>
        <v>5</v>
      </c>
      <c r="E552" s="1" t="str">
        <f>INDEX(Protocol[Mark],MATCH(C552,Protocol[Step],0))</f>
        <v>7U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6010005</v>
      </c>
      <c r="H552" s="134">
        <f>Systematic[[#This Row],[SampleVariableLabel]]+100*Systematic[[#This Row],[State]]</f>
        <v>6011105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6</v>
      </c>
      <c r="B553" s="1">
        <f t="shared" si="24"/>
        <v>1</v>
      </c>
      <c r="C553" s="1">
        <f>IF(Systematic[[#This Row],[VariableIndex]]&gt;1,C552,IF(C552+1=StepsPerSubsample,0,C552+1))</f>
        <v>11</v>
      </c>
      <c r="D553" s="1">
        <f t="shared" si="25"/>
        <v>6</v>
      </c>
      <c r="E553" s="1" t="str">
        <f>INDEX(Protocol[Mark],MATCH(C553,Protocol[Step],0))</f>
        <v>7U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6010006</v>
      </c>
      <c r="H553" s="134">
        <f>Systematic[[#This Row],[SampleVariableLabel]]+100*Systematic[[#This Row],[State]]</f>
        <v>6011106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6</v>
      </c>
      <c r="B554" s="1">
        <f t="shared" si="24"/>
        <v>1</v>
      </c>
      <c r="C554" s="1">
        <f>IF(Systematic[[#This Row],[VariableIndex]]&gt;1,C553,IF(C553+1=StepsPerSubsample,0,C553+1))</f>
        <v>12</v>
      </c>
      <c r="D554" s="1">
        <f t="shared" si="25"/>
        <v>1</v>
      </c>
      <c r="E554" s="1" t="str">
        <f>INDEX(Protocol[Mark],MATCH(C554,Protocol[Step],0))</f>
        <v>8Rot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6010001</v>
      </c>
      <c r="H554" s="134">
        <f>Systematic[[#This Row],[SampleVariableLabel]]+100*Systematic[[#This Row],[State]]</f>
        <v>6011201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6</v>
      </c>
      <c r="B555" s="1">
        <f t="shared" si="24"/>
        <v>1</v>
      </c>
      <c r="C555" s="1">
        <f>IF(Systematic[[#This Row],[VariableIndex]]&gt;1,C554,IF(C554+1=StepsPerSubsample,0,C554+1))</f>
        <v>12</v>
      </c>
      <c r="D555" s="1">
        <f t="shared" si="25"/>
        <v>2</v>
      </c>
      <c r="E555" s="1" t="str">
        <f>INDEX(Protocol[Mark],MATCH(C555,Protocol[Step],0))</f>
        <v>8Rot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6010002</v>
      </c>
      <c r="H555" s="134">
        <f>Systematic[[#This Row],[SampleVariableLabel]]+100*Systematic[[#This Row],[State]]</f>
        <v>6011202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6</v>
      </c>
      <c r="B556" s="1">
        <f t="shared" si="24"/>
        <v>1</v>
      </c>
      <c r="C556" s="1">
        <f>IF(Systematic[[#This Row],[VariableIndex]]&gt;1,C555,IF(C555+1=StepsPerSubsample,0,C555+1))</f>
        <v>12</v>
      </c>
      <c r="D556" s="1">
        <f t="shared" si="25"/>
        <v>3</v>
      </c>
      <c r="E556" s="1" t="str">
        <f>INDEX(Protocol[Mark],MATCH(C556,Protocol[Step],0))</f>
        <v>8Rot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6010003</v>
      </c>
      <c r="H556" s="134">
        <f>Systematic[[#This Row],[SampleVariableLabel]]+100*Systematic[[#This Row],[State]]</f>
        <v>6011203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6</v>
      </c>
      <c r="B557" s="1">
        <f t="shared" si="24"/>
        <v>1</v>
      </c>
      <c r="C557" s="1">
        <f>IF(Systematic[[#This Row],[VariableIndex]]&gt;1,C556,IF(C556+1=StepsPerSubsample,0,C556+1))</f>
        <v>12</v>
      </c>
      <c r="D557" s="1">
        <f t="shared" si="25"/>
        <v>4</v>
      </c>
      <c r="E557" s="1" t="str">
        <f>INDEX(Protocol[Mark],MATCH(C557,Protocol[Step],0))</f>
        <v>8Rot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6010004</v>
      </c>
      <c r="H557" s="134">
        <f>Systematic[[#This Row],[SampleVariableLabel]]+100*Systematic[[#This Row],[State]]</f>
        <v>6011204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6</v>
      </c>
      <c r="B558" s="1">
        <f t="shared" si="24"/>
        <v>1</v>
      </c>
      <c r="C558" s="1">
        <f>IF(Systematic[[#This Row],[VariableIndex]]&gt;1,C557,IF(C557+1=StepsPerSubsample,0,C557+1))</f>
        <v>12</v>
      </c>
      <c r="D558" s="1">
        <f t="shared" si="25"/>
        <v>5</v>
      </c>
      <c r="E558" s="1" t="str">
        <f>INDEX(Protocol[Mark],MATCH(C558,Protocol[Step],0))</f>
        <v>8Rot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6010005</v>
      </c>
      <c r="H558" s="134">
        <f>Systematic[[#This Row],[SampleVariableLabel]]+100*Systematic[[#This Row],[State]]</f>
        <v>6011205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6</v>
      </c>
      <c r="B559" s="1">
        <f t="shared" si="24"/>
        <v>1</v>
      </c>
      <c r="C559" s="1">
        <f>IF(Systematic[[#This Row],[VariableIndex]]&gt;1,C558,IF(C558+1=StepsPerSubsample,0,C558+1))</f>
        <v>12</v>
      </c>
      <c r="D559" s="1">
        <f t="shared" si="25"/>
        <v>6</v>
      </c>
      <c r="E559" s="1" t="str">
        <f>INDEX(Protocol[Mark],MATCH(C559,Protocol[Step],0))</f>
        <v>8Rot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6010006</v>
      </c>
      <c r="H559" s="134">
        <f>Systematic[[#This Row],[SampleVariableLabel]]+100*Systematic[[#This Row],[State]]</f>
        <v>6011206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6</v>
      </c>
      <c r="B560" s="1">
        <f t="shared" si="24"/>
        <v>1</v>
      </c>
      <c r="C560" s="1">
        <f>IF(Systematic[[#This Row],[VariableIndex]]&gt;1,C559,IF(C559+1=StepsPerSubsample,0,C559+1))</f>
        <v>13</v>
      </c>
      <c r="D560" s="1">
        <f t="shared" si="25"/>
        <v>1</v>
      </c>
      <c r="E560" s="1" t="str">
        <f>INDEX(Protocol[Mark],MATCH(C560,Protocol[Step],0))</f>
        <v>9Ama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6010001</v>
      </c>
      <c r="H560" s="134">
        <f>Systematic[[#This Row],[SampleVariableLabel]]+100*Systematic[[#This Row],[State]]</f>
        <v>6011301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6</v>
      </c>
      <c r="B561" s="1">
        <f t="shared" si="24"/>
        <v>1</v>
      </c>
      <c r="C561" s="1">
        <f>IF(Systematic[[#This Row],[VariableIndex]]&gt;1,C560,IF(C560+1=StepsPerSubsample,0,C560+1))</f>
        <v>13</v>
      </c>
      <c r="D561" s="1">
        <f t="shared" si="25"/>
        <v>2</v>
      </c>
      <c r="E561" s="1" t="str">
        <f>INDEX(Protocol[Mark],MATCH(C561,Protocol[Step],0))</f>
        <v>9Ama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6010002</v>
      </c>
      <c r="H561" s="134">
        <f>Systematic[[#This Row],[SampleVariableLabel]]+100*Systematic[[#This Row],[State]]</f>
        <v>6011302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6</v>
      </c>
      <c r="B562" s="1">
        <f t="shared" si="24"/>
        <v>1</v>
      </c>
      <c r="C562" s="1">
        <f>IF(Systematic[[#This Row],[VariableIndex]]&gt;1,C561,IF(C561+1=StepsPerSubsample,0,C561+1))</f>
        <v>13</v>
      </c>
      <c r="D562" s="1">
        <f t="shared" si="25"/>
        <v>3</v>
      </c>
      <c r="E562" s="1" t="str">
        <f>INDEX(Protocol[Mark],MATCH(C562,Protocol[Step],0))</f>
        <v>9Ama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6010003</v>
      </c>
      <c r="H562" s="134">
        <f>Systematic[[#This Row],[SampleVariableLabel]]+100*Systematic[[#This Row],[State]]</f>
        <v>6011303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6</v>
      </c>
      <c r="B563" s="1">
        <f t="shared" si="24"/>
        <v>1</v>
      </c>
      <c r="C563" s="1">
        <f>IF(Systematic[[#This Row],[VariableIndex]]&gt;1,C562,IF(C562+1=StepsPerSubsample,0,C562+1))</f>
        <v>13</v>
      </c>
      <c r="D563" s="1">
        <f t="shared" si="25"/>
        <v>4</v>
      </c>
      <c r="E563" s="1" t="str">
        <f>INDEX(Protocol[Mark],MATCH(C563,Protocol[Step],0))</f>
        <v>9Ama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6010004</v>
      </c>
      <c r="H563" s="134">
        <f>Systematic[[#This Row],[SampleVariableLabel]]+100*Systematic[[#This Row],[State]]</f>
        <v>6011304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6</v>
      </c>
      <c r="B564" s="1">
        <f t="shared" si="24"/>
        <v>1</v>
      </c>
      <c r="C564" s="1">
        <f>IF(Systematic[[#This Row],[VariableIndex]]&gt;1,C563,IF(C563+1=StepsPerSubsample,0,C563+1))</f>
        <v>13</v>
      </c>
      <c r="D564" s="1">
        <f t="shared" si="25"/>
        <v>5</v>
      </c>
      <c r="E564" s="1" t="str">
        <f>INDEX(Protocol[Mark],MATCH(C564,Protocol[Step],0))</f>
        <v>9Ama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6010005</v>
      </c>
      <c r="H564" s="134">
        <f>Systematic[[#This Row],[SampleVariableLabel]]+100*Systematic[[#This Row],[State]]</f>
        <v>6011305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6</v>
      </c>
      <c r="B565" s="1">
        <f t="shared" si="24"/>
        <v>1</v>
      </c>
      <c r="C565" s="1">
        <f>IF(Systematic[[#This Row],[VariableIndex]]&gt;1,C564,IF(C564+1=StepsPerSubsample,0,C564+1))</f>
        <v>13</v>
      </c>
      <c r="D565" s="1">
        <f t="shared" si="25"/>
        <v>6</v>
      </c>
      <c r="E565" s="1" t="str">
        <f>INDEX(Protocol[Mark],MATCH(C565,Protocol[Step],0))</f>
        <v>9Ama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6010006</v>
      </c>
      <c r="H565" s="134">
        <f>Systematic[[#This Row],[SampleVariableLabel]]+100*Systematic[[#This Row],[State]]</f>
        <v>6011306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6</v>
      </c>
      <c r="B566" s="1">
        <f t="shared" si="24"/>
        <v>1</v>
      </c>
      <c r="C566" s="1">
        <f>IF(Systematic[[#This Row],[VariableIndex]]&gt;1,C565,IF(C565+1=StepsPerSubsample,0,C565+1))</f>
        <v>14</v>
      </c>
      <c r="D566" s="1">
        <f t="shared" si="25"/>
        <v>1</v>
      </c>
      <c r="E566" s="1" t="str">
        <f>INDEX(Protocol[Mark],MATCH(C566,Protocol[Step],0))</f>
        <v>10AsTm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6010001</v>
      </c>
      <c r="H566" s="134">
        <f>Systematic[[#This Row],[SampleVariableLabel]]+100*Systematic[[#This Row],[State]]</f>
        <v>6011401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6</v>
      </c>
      <c r="B567" s="1">
        <f t="shared" si="24"/>
        <v>1</v>
      </c>
      <c r="C567" s="1">
        <f>IF(Systematic[[#This Row],[VariableIndex]]&gt;1,C566,IF(C566+1=StepsPerSubsample,0,C566+1))</f>
        <v>14</v>
      </c>
      <c r="D567" s="1">
        <f t="shared" si="25"/>
        <v>2</v>
      </c>
      <c r="E567" s="1" t="str">
        <f>INDEX(Protocol[Mark],MATCH(C567,Protocol[Step],0))</f>
        <v>10AsTm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6010002</v>
      </c>
      <c r="H567" s="134">
        <f>Systematic[[#This Row],[SampleVariableLabel]]+100*Systematic[[#This Row],[State]]</f>
        <v>6011402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6</v>
      </c>
      <c r="B568" s="1">
        <f t="shared" si="24"/>
        <v>1</v>
      </c>
      <c r="C568" s="1">
        <f>IF(Systematic[[#This Row],[VariableIndex]]&gt;1,C567,IF(C567+1=StepsPerSubsample,0,C567+1))</f>
        <v>14</v>
      </c>
      <c r="D568" s="1">
        <f t="shared" si="25"/>
        <v>3</v>
      </c>
      <c r="E568" s="1" t="str">
        <f>INDEX(Protocol[Mark],MATCH(C568,Protocol[Step],0))</f>
        <v>10AsTm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6010003</v>
      </c>
      <c r="H568" s="134">
        <f>Systematic[[#This Row],[SampleVariableLabel]]+100*Systematic[[#This Row],[State]]</f>
        <v>6011403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6</v>
      </c>
      <c r="B569" s="1">
        <f t="shared" si="24"/>
        <v>1</v>
      </c>
      <c r="C569" s="1">
        <f>IF(Systematic[[#This Row],[VariableIndex]]&gt;1,C568,IF(C568+1=StepsPerSubsample,0,C568+1))</f>
        <v>14</v>
      </c>
      <c r="D569" s="1">
        <f t="shared" si="25"/>
        <v>4</v>
      </c>
      <c r="E569" s="1" t="str">
        <f>INDEX(Protocol[Mark],MATCH(C569,Protocol[Step],0))</f>
        <v>10AsTm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6010004</v>
      </c>
      <c r="H569" s="134">
        <f>Systematic[[#This Row],[SampleVariableLabel]]+100*Systematic[[#This Row],[State]]</f>
        <v>6011404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6</v>
      </c>
      <c r="B570" s="1">
        <f t="shared" si="24"/>
        <v>1</v>
      </c>
      <c r="C570" s="1">
        <f>IF(Systematic[[#This Row],[VariableIndex]]&gt;1,C569,IF(C569+1=StepsPerSubsample,0,C569+1))</f>
        <v>14</v>
      </c>
      <c r="D570" s="1">
        <f t="shared" si="25"/>
        <v>5</v>
      </c>
      <c r="E570" s="1" t="str">
        <f>INDEX(Protocol[Mark],MATCH(C570,Protocol[Step],0))</f>
        <v>10AsTm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6010005</v>
      </c>
      <c r="H570" s="134">
        <f>Systematic[[#This Row],[SampleVariableLabel]]+100*Systematic[[#This Row],[State]]</f>
        <v>6011405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6</v>
      </c>
      <c r="B571" s="1">
        <f t="shared" si="24"/>
        <v>1</v>
      </c>
      <c r="C571" s="1">
        <f>IF(Systematic[[#This Row],[VariableIndex]]&gt;1,C570,IF(C570+1=StepsPerSubsample,0,C570+1))</f>
        <v>14</v>
      </c>
      <c r="D571" s="1">
        <f t="shared" si="25"/>
        <v>6</v>
      </c>
      <c r="E571" s="1" t="str">
        <f>INDEX(Protocol[Mark],MATCH(C571,Protocol[Step],0))</f>
        <v>10AsTm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6010006</v>
      </c>
      <c r="H571" s="134">
        <f>Systematic[[#This Row],[SampleVariableLabel]]+100*Systematic[[#This Row],[State]]</f>
        <v>6011406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6</v>
      </c>
      <c r="B572" s="1">
        <f t="shared" si="24"/>
        <v>1</v>
      </c>
      <c r="C572" s="1">
        <f>IF(Systematic[[#This Row],[VariableIndex]]&gt;1,C571,IF(C571+1=StepsPerSubsample,0,C571+1))</f>
        <v>15</v>
      </c>
      <c r="D572" s="1">
        <f t="shared" si="25"/>
        <v>1</v>
      </c>
      <c r="E572" s="1" t="str">
        <f>INDEX(Protocol[Mark],MATCH(C572,Protocol[Step],0))</f>
        <v>11Azd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6010001</v>
      </c>
      <c r="H572" s="134">
        <f>Systematic[[#This Row],[SampleVariableLabel]]+100*Systematic[[#This Row],[State]]</f>
        <v>6011501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6</v>
      </c>
      <c r="B573" s="1">
        <f t="shared" si="24"/>
        <v>1</v>
      </c>
      <c r="C573" s="1">
        <f>IF(Systematic[[#This Row],[VariableIndex]]&gt;1,C572,IF(C572+1=StepsPerSubsample,0,C572+1))</f>
        <v>15</v>
      </c>
      <c r="D573" s="1">
        <f t="shared" si="25"/>
        <v>2</v>
      </c>
      <c r="E573" s="1" t="str">
        <f>INDEX(Protocol[Mark],MATCH(C573,Protocol[Step],0))</f>
        <v>11Azd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6010002</v>
      </c>
      <c r="H573" s="134">
        <f>Systematic[[#This Row],[SampleVariableLabel]]+100*Systematic[[#This Row],[State]]</f>
        <v>6011502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6</v>
      </c>
      <c r="B574" s="1">
        <f t="shared" si="24"/>
        <v>1</v>
      </c>
      <c r="C574" s="1">
        <f>IF(Systematic[[#This Row],[VariableIndex]]&gt;1,C573,IF(C573+1=StepsPerSubsample,0,C573+1))</f>
        <v>15</v>
      </c>
      <c r="D574" s="1">
        <f t="shared" si="25"/>
        <v>3</v>
      </c>
      <c r="E574" s="1" t="str">
        <f>INDEX(Protocol[Mark],MATCH(C574,Protocol[Step],0))</f>
        <v>11Azd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6010003</v>
      </c>
      <c r="H574" s="134">
        <f>Systematic[[#This Row],[SampleVariableLabel]]+100*Systematic[[#This Row],[State]]</f>
        <v>6011503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6</v>
      </c>
      <c r="B575" s="1">
        <f t="shared" si="24"/>
        <v>1</v>
      </c>
      <c r="C575" s="1">
        <f>IF(Systematic[[#This Row],[VariableIndex]]&gt;1,C574,IF(C574+1=StepsPerSubsample,0,C574+1))</f>
        <v>15</v>
      </c>
      <c r="D575" s="1">
        <f t="shared" si="25"/>
        <v>4</v>
      </c>
      <c r="E575" s="1" t="str">
        <f>INDEX(Protocol[Mark],MATCH(C575,Protocol[Step],0))</f>
        <v>11Azd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6010004</v>
      </c>
      <c r="H575" s="134">
        <f>Systematic[[#This Row],[SampleVariableLabel]]+100*Systematic[[#This Row],[State]]</f>
        <v>6011504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6</v>
      </c>
      <c r="B576" s="1">
        <f t="shared" si="24"/>
        <v>1</v>
      </c>
      <c r="C576" s="1">
        <f>IF(Systematic[[#This Row],[VariableIndex]]&gt;1,C575,IF(C575+1=StepsPerSubsample,0,C575+1))</f>
        <v>15</v>
      </c>
      <c r="D576" s="1">
        <f t="shared" si="25"/>
        <v>5</v>
      </c>
      <c r="E576" s="1" t="str">
        <f>INDEX(Protocol[Mark],MATCH(C576,Protocol[Step],0))</f>
        <v>11Azd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6010005</v>
      </c>
      <c r="H576" s="134">
        <f>Systematic[[#This Row],[SampleVariableLabel]]+100*Systematic[[#This Row],[State]]</f>
        <v>6011505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6</v>
      </c>
      <c r="B577" s="1">
        <f t="shared" si="24"/>
        <v>1</v>
      </c>
      <c r="C577" s="1">
        <f>IF(Systematic[[#This Row],[VariableIndex]]&gt;1,C576,IF(C576+1=StepsPerSubsample,0,C576+1))</f>
        <v>15</v>
      </c>
      <c r="D577" s="1">
        <f t="shared" si="25"/>
        <v>6</v>
      </c>
      <c r="E577" s="1" t="str">
        <f>INDEX(Protocol[Mark],MATCH(C577,Protocol[Step],0))</f>
        <v>11Azd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6010006</v>
      </c>
      <c r="H577" s="134">
        <f>Systematic[[#This Row],[SampleVariableLabel]]+100*Systematic[[#This Row],[State]]</f>
        <v>6011506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ce1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ce1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ce1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ce1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ce1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ce1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1Dig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1Dig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1Dig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1Dig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1Dig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1Dig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1D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1D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1D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1D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1D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1D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1M.1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1M.1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1M.1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1M.1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1M.1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1M.1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2Oct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2Oct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2Oct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2Oct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2Oct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2Oct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2c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2c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2c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2c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2c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2c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6</v>
      </c>
      <c r="D614" s="1">
        <f t="shared" si="28"/>
        <v>1</v>
      </c>
      <c r="E614" s="1" t="str">
        <f>INDEX(Protocol[Mark],MATCH(C614,Protocol[Step],0))</f>
        <v>2M2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7010601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6</v>
      </c>
      <c r="D615" s="1">
        <f t="shared" si="28"/>
        <v>2</v>
      </c>
      <c r="E615" s="1" t="str">
        <f>INDEX(Protocol[Mark],MATCH(C615,Protocol[Step],0))</f>
        <v>2M2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7010602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6</v>
      </c>
      <c r="D616" s="1">
        <f t="shared" si="28"/>
        <v>3</v>
      </c>
      <c r="E616" s="1" t="str">
        <f>INDEX(Protocol[Mark],MATCH(C616,Protocol[Step],0))</f>
        <v>2M2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7010603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6</v>
      </c>
      <c r="D617" s="1">
        <f t="shared" si="28"/>
        <v>4</v>
      </c>
      <c r="E617" s="1" t="str">
        <f>INDEX(Protocol[Mark],MATCH(C617,Protocol[Step],0))</f>
        <v>2M2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7010604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6</v>
      </c>
      <c r="D618" s="1">
        <f t="shared" si="28"/>
        <v>5</v>
      </c>
      <c r="E618" s="1" t="str">
        <f>INDEX(Protocol[Mark],MATCH(C618,Protocol[Step],0))</f>
        <v>2M2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7010605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6</v>
      </c>
      <c r="D619" s="1">
        <f t="shared" si="28"/>
        <v>6</v>
      </c>
      <c r="E619" s="1" t="str">
        <f>INDEX(Protocol[Mark],MATCH(C619,Protocol[Step],0))</f>
        <v>2M2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7010606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7</v>
      </c>
      <c r="D620" s="1">
        <f t="shared" si="28"/>
        <v>1</v>
      </c>
      <c r="E620" s="1" t="str">
        <f>INDEX(Protocol[Mark],MATCH(C620,Protocol[Step],0))</f>
        <v>3P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7010701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7</v>
      </c>
      <c r="D621" s="1">
        <f t="shared" si="28"/>
        <v>2</v>
      </c>
      <c r="E621" s="1" t="str">
        <f>INDEX(Protocol[Mark],MATCH(C621,Protocol[Step],0))</f>
        <v>3P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7010702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7</v>
      </c>
      <c r="D622" s="1">
        <f t="shared" si="28"/>
        <v>3</v>
      </c>
      <c r="E622" s="1" t="str">
        <f>INDEX(Protocol[Mark],MATCH(C622,Protocol[Step],0))</f>
        <v>3P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7010703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7</v>
      </c>
      <c r="D623" s="1">
        <f t="shared" si="28"/>
        <v>4</v>
      </c>
      <c r="E623" s="1" t="str">
        <f>INDEX(Protocol[Mark],MATCH(C623,Protocol[Step],0))</f>
        <v>3P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7010704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7</v>
      </c>
      <c r="D624" s="1">
        <f t="shared" si="28"/>
        <v>5</v>
      </c>
      <c r="E624" s="1" t="str">
        <f>INDEX(Protocol[Mark],MATCH(C624,Protocol[Step],0))</f>
        <v>3P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7010705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7</v>
      </c>
      <c r="D625" s="1">
        <f t="shared" si="28"/>
        <v>6</v>
      </c>
      <c r="E625" s="1" t="str">
        <f>INDEX(Protocol[Mark],MATCH(C625,Protocol[Step],0))</f>
        <v>3P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7010706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8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7010801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8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7010802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8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7010803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8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7010804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8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7010805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8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7010806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7</v>
      </c>
      <c r="B632" s="1">
        <f t="shared" si="27"/>
        <v>1</v>
      </c>
      <c r="C632" s="1">
        <f>IF(Systematic[[#This Row],[VariableIndex]]&gt;1,C631,IF(C631+1=StepsPerSubsample,0,C631+1))</f>
        <v>9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7010001</v>
      </c>
      <c r="H632" s="134">
        <f>Systematic[[#This Row],[SampleVariableLabel]]+100*Systematic[[#This Row],[State]]</f>
        <v>7010901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7</v>
      </c>
      <c r="B633" s="1">
        <f t="shared" si="27"/>
        <v>1</v>
      </c>
      <c r="C633" s="1">
        <f>IF(Systematic[[#This Row],[VariableIndex]]&gt;1,C632,IF(C632+1=StepsPerSubsample,0,C632+1))</f>
        <v>9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7010002</v>
      </c>
      <c r="H633" s="134">
        <f>Systematic[[#This Row],[SampleVariableLabel]]+100*Systematic[[#This Row],[State]]</f>
        <v>7010902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7</v>
      </c>
      <c r="B634" s="1">
        <f t="shared" si="27"/>
        <v>1</v>
      </c>
      <c r="C634" s="1">
        <f>IF(Systematic[[#This Row],[VariableIndex]]&gt;1,C633,IF(C633+1=StepsPerSubsample,0,C633+1))</f>
        <v>9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7010003</v>
      </c>
      <c r="H634" s="134">
        <f>Systematic[[#This Row],[SampleVariableLabel]]+100*Systematic[[#This Row],[State]]</f>
        <v>7010903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7</v>
      </c>
      <c r="B635" s="1">
        <f t="shared" si="27"/>
        <v>1</v>
      </c>
      <c r="C635" s="1">
        <f>IF(Systematic[[#This Row],[VariableIndex]]&gt;1,C634,IF(C634+1=StepsPerSubsample,0,C634+1))</f>
        <v>9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7010004</v>
      </c>
      <c r="H635" s="134">
        <f>Systematic[[#This Row],[SampleVariableLabel]]+100*Systematic[[#This Row],[State]]</f>
        <v>7010904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7</v>
      </c>
      <c r="B636" s="1">
        <f t="shared" si="27"/>
        <v>1</v>
      </c>
      <c r="C636" s="1">
        <f>IF(Systematic[[#This Row],[VariableIndex]]&gt;1,C635,IF(C635+1=StepsPerSubsample,0,C635+1))</f>
        <v>9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7010005</v>
      </c>
      <c r="H636" s="134">
        <f>Systematic[[#This Row],[SampleVariableLabel]]+100*Systematic[[#This Row],[State]]</f>
        <v>7010905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7</v>
      </c>
      <c r="B637" s="1">
        <f t="shared" si="27"/>
        <v>1</v>
      </c>
      <c r="C637" s="1">
        <f>IF(Systematic[[#This Row],[VariableIndex]]&gt;1,C636,IF(C636+1=StepsPerSubsample,0,C636+1))</f>
        <v>9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7010006</v>
      </c>
      <c r="H637" s="134">
        <f>Systematic[[#This Row],[SampleVariableLabel]]+100*Systematic[[#This Row],[State]]</f>
        <v>7010906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7</v>
      </c>
      <c r="B638" s="1">
        <f t="shared" si="27"/>
        <v>1</v>
      </c>
      <c r="C638" s="1">
        <f>IF(Systematic[[#This Row],[VariableIndex]]&gt;1,C637,IF(C637+1=StepsPerSubsample,0,C637+1))</f>
        <v>10</v>
      </c>
      <c r="D638" s="1">
        <f t="shared" si="28"/>
        <v>1</v>
      </c>
      <c r="E638" s="1" t="str">
        <f>INDEX(Protocol[Mark],MATCH(C638,Protocol[Step],0))</f>
        <v>6Gp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7010001</v>
      </c>
      <c r="H638" s="134">
        <f>Systematic[[#This Row],[SampleVariableLabel]]+100*Systematic[[#This Row],[State]]</f>
        <v>7011001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7</v>
      </c>
      <c r="B639" s="1">
        <f t="shared" si="27"/>
        <v>1</v>
      </c>
      <c r="C639" s="1">
        <f>IF(Systematic[[#This Row],[VariableIndex]]&gt;1,C638,IF(C638+1=StepsPerSubsample,0,C638+1))</f>
        <v>10</v>
      </c>
      <c r="D639" s="1">
        <f t="shared" si="28"/>
        <v>2</v>
      </c>
      <c r="E639" s="1" t="str">
        <f>INDEX(Protocol[Mark],MATCH(C639,Protocol[Step],0))</f>
        <v>6Gp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7010002</v>
      </c>
      <c r="H639" s="134">
        <f>Systematic[[#This Row],[SampleVariableLabel]]+100*Systematic[[#This Row],[State]]</f>
        <v>7011002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7</v>
      </c>
      <c r="B640" s="1">
        <f t="shared" si="27"/>
        <v>1</v>
      </c>
      <c r="C640" s="1">
        <f>IF(Systematic[[#This Row],[VariableIndex]]&gt;1,C639,IF(C639+1=StepsPerSubsample,0,C639+1))</f>
        <v>10</v>
      </c>
      <c r="D640" s="1">
        <f t="shared" si="28"/>
        <v>3</v>
      </c>
      <c r="E640" s="1" t="str">
        <f>INDEX(Protocol[Mark],MATCH(C640,Protocol[Step],0))</f>
        <v>6Gp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7010003</v>
      </c>
      <c r="H640" s="134">
        <f>Systematic[[#This Row],[SampleVariableLabel]]+100*Systematic[[#This Row],[State]]</f>
        <v>7011003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7</v>
      </c>
      <c r="B641" s="1">
        <f t="shared" si="27"/>
        <v>1</v>
      </c>
      <c r="C641" s="1">
        <f>IF(Systematic[[#This Row],[VariableIndex]]&gt;1,C640,IF(C640+1=StepsPerSubsample,0,C640+1))</f>
        <v>10</v>
      </c>
      <c r="D641" s="1">
        <f t="shared" si="28"/>
        <v>4</v>
      </c>
      <c r="E641" s="1" t="str">
        <f>INDEX(Protocol[Mark],MATCH(C641,Protocol[Step],0))</f>
        <v>6Gp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7010004</v>
      </c>
      <c r="H641" s="134">
        <f>Systematic[[#This Row],[SampleVariableLabel]]+100*Systematic[[#This Row],[State]]</f>
        <v>7011004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7</v>
      </c>
      <c r="B642" s="1">
        <f t="shared" si="27"/>
        <v>1</v>
      </c>
      <c r="C642" s="1">
        <f>IF(Systematic[[#This Row],[VariableIndex]]&gt;1,C641,IF(C641+1=StepsPerSubsample,0,C641+1))</f>
        <v>10</v>
      </c>
      <c r="D642" s="1">
        <f t="shared" si="28"/>
        <v>5</v>
      </c>
      <c r="E642" s="1" t="str">
        <f>INDEX(Protocol[Mark],MATCH(C642,Protocol[Step],0))</f>
        <v>6Gp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7010005</v>
      </c>
      <c r="H642" s="134">
        <f>Systematic[[#This Row],[SampleVariableLabel]]+100*Systematic[[#This Row],[State]]</f>
        <v>7011005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7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10</v>
      </c>
      <c r="D643" s="1">
        <f t="shared" ref="D643:D706" si="31">IF(D642=nVariables,1,D642+1)</f>
        <v>6</v>
      </c>
      <c r="E643" s="1" t="str">
        <f>INDEX(Protocol[Mark],MATCH(C643,Protocol[Step],0))</f>
        <v>6Gp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7010006</v>
      </c>
      <c r="H643" s="134">
        <f>Systematic[[#This Row],[SampleVariableLabel]]+100*Systematic[[#This Row],[State]]</f>
        <v>7011006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7</v>
      </c>
      <c r="B644" s="1">
        <f t="shared" si="30"/>
        <v>1</v>
      </c>
      <c r="C644" s="1">
        <f>IF(Systematic[[#This Row],[VariableIndex]]&gt;1,C643,IF(C643+1=StepsPerSubsample,0,C643+1))</f>
        <v>11</v>
      </c>
      <c r="D644" s="1">
        <f t="shared" si="31"/>
        <v>1</v>
      </c>
      <c r="E644" s="1" t="str">
        <f>INDEX(Protocol[Mark],MATCH(C644,Protocol[Step],0))</f>
        <v>7U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7010001</v>
      </c>
      <c r="H644" s="134">
        <f>Systematic[[#This Row],[SampleVariableLabel]]+100*Systematic[[#This Row],[State]]</f>
        <v>7011101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7</v>
      </c>
      <c r="B645" s="1">
        <f t="shared" si="30"/>
        <v>1</v>
      </c>
      <c r="C645" s="1">
        <f>IF(Systematic[[#This Row],[VariableIndex]]&gt;1,C644,IF(C644+1=StepsPerSubsample,0,C644+1))</f>
        <v>11</v>
      </c>
      <c r="D645" s="1">
        <f t="shared" si="31"/>
        <v>2</v>
      </c>
      <c r="E645" s="1" t="str">
        <f>INDEX(Protocol[Mark],MATCH(C645,Protocol[Step],0))</f>
        <v>7U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7010002</v>
      </c>
      <c r="H645" s="134">
        <f>Systematic[[#This Row],[SampleVariableLabel]]+100*Systematic[[#This Row],[State]]</f>
        <v>7011102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7</v>
      </c>
      <c r="B646" s="1">
        <f t="shared" si="30"/>
        <v>1</v>
      </c>
      <c r="C646" s="1">
        <f>IF(Systematic[[#This Row],[VariableIndex]]&gt;1,C645,IF(C645+1=StepsPerSubsample,0,C645+1))</f>
        <v>11</v>
      </c>
      <c r="D646" s="1">
        <f t="shared" si="31"/>
        <v>3</v>
      </c>
      <c r="E646" s="1" t="str">
        <f>INDEX(Protocol[Mark],MATCH(C646,Protocol[Step],0))</f>
        <v>7U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7010003</v>
      </c>
      <c r="H646" s="134">
        <f>Systematic[[#This Row],[SampleVariableLabel]]+100*Systematic[[#This Row],[State]]</f>
        <v>7011103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7</v>
      </c>
      <c r="B647" s="1">
        <f t="shared" si="30"/>
        <v>1</v>
      </c>
      <c r="C647" s="1">
        <f>IF(Systematic[[#This Row],[VariableIndex]]&gt;1,C646,IF(C646+1=StepsPerSubsample,0,C646+1))</f>
        <v>11</v>
      </c>
      <c r="D647" s="1">
        <f t="shared" si="31"/>
        <v>4</v>
      </c>
      <c r="E647" s="1" t="str">
        <f>INDEX(Protocol[Mark],MATCH(C647,Protocol[Step],0))</f>
        <v>7U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7010004</v>
      </c>
      <c r="H647" s="134">
        <f>Systematic[[#This Row],[SampleVariableLabel]]+100*Systematic[[#This Row],[State]]</f>
        <v>7011104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7</v>
      </c>
      <c r="B648" s="1">
        <f t="shared" si="30"/>
        <v>1</v>
      </c>
      <c r="C648" s="1">
        <f>IF(Systematic[[#This Row],[VariableIndex]]&gt;1,C647,IF(C647+1=StepsPerSubsample,0,C647+1))</f>
        <v>11</v>
      </c>
      <c r="D648" s="1">
        <f t="shared" si="31"/>
        <v>5</v>
      </c>
      <c r="E648" s="1" t="str">
        <f>INDEX(Protocol[Mark],MATCH(C648,Protocol[Step],0))</f>
        <v>7U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7010005</v>
      </c>
      <c r="H648" s="134">
        <f>Systematic[[#This Row],[SampleVariableLabel]]+100*Systematic[[#This Row],[State]]</f>
        <v>7011105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7</v>
      </c>
      <c r="B649" s="1">
        <f t="shared" si="30"/>
        <v>1</v>
      </c>
      <c r="C649" s="1">
        <f>IF(Systematic[[#This Row],[VariableIndex]]&gt;1,C648,IF(C648+1=StepsPerSubsample,0,C648+1))</f>
        <v>11</v>
      </c>
      <c r="D649" s="1">
        <f t="shared" si="31"/>
        <v>6</v>
      </c>
      <c r="E649" s="1" t="str">
        <f>INDEX(Protocol[Mark],MATCH(C649,Protocol[Step],0))</f>
        <v>7U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7010006</v>
      </c>
      <c r="H649" s="134">
        <f>Systematic[[#This Row],[SampleVariableLabel]]+100*Systematic[[#This Row],[State]]</f>
        <v>7011106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7</v>
      </c>
      <c r="B650" s="1">
        <f t="shared" si="30"/>
        <v>1</v>
      </c>
      <c r="C650" s="1">
        <f>IF(Systematic[[#This Row],[VariableIndex]]&gt;1,C649,IF(C649+1=StepsPerSubsample,0,C649+1))</f>
        <v>12</v>
      </c>
      <c r="D650" s="1">
        <f t="shared" si="31"/>
        <v>1</v>
      </c>
      <c r="E650" s="1" t="str">
        <f>INDEX(Protocol[Mark],MATCH(C650,Protocol[Step],0))</f>
        <v>8Rot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7010001</v>
      </c>
      <c r="H650" s="134">
        <f>Systematic[[#This Row],[SampleVariableLabel]]+100*Systematic[[#This Row],[State]]</f>
        <v>7011201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7</v>
      </c>
      <c r="B651" s="1">
        <f t="shared" si="30"/>
        <v>1</v>
      </c>
      <c r="C651" s="1">
        <f>IF(Systematic[[#This Row],[VariableIndex]]&gt;1,C650,IF(C650+1=StepsPerSubsample,0,C650+1))</f>
        <v>12</v>
      </c>
      <c r="D651" s="1">
        <f t="shared" si="31"/>
        <v>2</v>
      </c>
      <c r="E651" s="1" t="str">
        <f>INDEX(Protocol[Mark],MATCH(C651,Protocol[Step],0))</f>
        <v>8Rot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7010002</v>
      </c>
      <c r="H651" s="134">
        <f>Systematic[[#This Row],[SampleVariableLabel]]+100*Systematic[[#This Row],[State]]</f>
        <v>7011202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7</v>
      </c>
      <c r="B652" s="1">
        <f t="shared" si="30"/>
        <v>1</v>
      </c>
      <c r="C652" s="1">
        <f>IF(Systematic[[#This Row],[VariableIndex]]&gt;1,C651,IF(C651+1=StepsPerSubsample,0,C651+1))</f>
        <v>12</v>
      </c>
      <c r="D652" s="1">
        <f t="shared" si="31"/>
        <v>3</v>
      </c>
      <c r="E652" s="1" t="str">
        <f>INDEX(Protocol[Mark],MATCH(C652,Protocol[Step],0))</f>
        <v>8Rot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7010003</v>
      </c>
      <c r="H652" s="134">
        <f>Systematic[[#This Row],[SampleVariableLabel]]+100*Systematic[[#This Row],[State]]</f>
        <v>7011203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7</v>
      </c>
      <c r="B653" s="1">
        <f t="shared" si="30"/>
        <v>1</v>
      </c>
      <c r="C653" s="1">
        <f>IF(Systematic[[#This Row],[VariableIndex]]&gt;1,C652,IF(C652+1=StepsPerSubsample,0,C652+1))</f>
        <v>12</v>
      </c>
      <c r="D653" s="1">
        <f t="shared" si="31"/>
        <v>4</v>
      </c>
      <c r="E653" s="1" t="str">
        <f>INDEX(Protocol[Mark],MATCH(C653,Protocol[Step],0))</f>
        <v>8Rot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7010004</v>
      </c>
      <c r="H653" s="134">
        <f>Systematic[[#This Row],[SampleVariableLabel]]+100*Systematic[[#This Row],[State]]</f>
        <v>7011204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7</v>
      </c>
      <c r="B654" s="1">
        <f t="shared" si="30"/>
        <v>1</v>
      </c>
      <c r="C654" s="1">
        <f>IF(Systematic[[#This Row],[VariableIndex]]&gt;1,C653,IF(C653+1=StepsPerSubsample,0,C653+1))</f>
        <v>12</v>
      </c>
      <c r="D654" s="1">
        <f t="shared" si="31"/>
        <v>5</v>
      </c>
      <c r="E654" s="1" t="str">
        <f>INDEX(Protocol[Mark],MATCH(C654,Protocol[Step],0))</f>
        <v>8Rot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7010005</v>
      </c>
      <c r="H654" s="134">
        <f>Systematic[[#This Row],[SampleVariableLabel]]+100*Systematic[[#This Row],[State]]</f>
        <v>7011205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7</v>
      </c>
      <c r="B655" s="1">
        <f t="shared" si="30"/>
        <v>1</v>
      </c>
      <c r="C655" s="1">
        <f>IF(Systematic[[#This Row],[VariableIndex]]&gt;1,C654,IF(C654+1=StepsPerSubsample,0,C654+1))</f>
        <v>12</v>
      </c>
      <c r="D655" s="1">
        <f t="shared" si="31"/>
        <v>6</v>
      </c>
      <c r="E655" s="1" t="str">
        <f>INDEX(Protocol[Mark],MATCH(C655,Protocol[Step],0))</f>
        <v>8Rot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7010006</v>
      </c>
      <c r="H655" s="134">
        <f>Systematic[[#This Row],[SampleVariableLabel]]+100*Systematic[[#This Row],[State]]</f>
        <v>7011206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7</v>
      </c>
      <c r="B656" s="1">
        <f t="shared" si="30"/>
        <v>1</v>
      </c>
      <c r="C656" s="1">
        <f>IF(Systematic[[#This Row],[VariableIndex]]&gt;1,C655,IF(C655+1=StepsPerSubsample,0,C655+1))</f>
        <v>13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7010001</v>
      </c>
      <c r="H656" s="134">
        <f>Systematic[[#This Row],[SampleVariableLabel]]+100*Systematic[[#This Row],[State]]</f>
        <v>7011301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7</v>
      </c>
      <c r="B657" s="1">
        <f t="shared" si="30"/>
        <v>1</v>
      </c>
      <c r="C657" s="1">
        <f>IF(Systematic[[#This Row],[VariableIndex]]&gt;1,C656,IF(C656+1=StepsPerSubsample,0,C656+1))</f>
        <v>13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7010002</v>
      </c>
      <c r="H657" s="134">
        <f>Systematic[[#This Row],[SampleVariableLabel]]+100*Systematic[[#This Row],[State]]</f>
        <v>7011302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7</v>
      </c>
      <c r="B658" s="1">
        <f t="shared" si="30"/>
        <v>1</v>
      </c>
      <c r="C658" s="1">
        <f>IF(Systematic[[#This Row],[VariableIndex]]&gt;1,C657,IF(C657+1=StepsPerSubsample,0,C657+1))</f>
        <v>13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7010003</v>
      </c>
      <c r="H658" s="134">
        <f>Systematic[[#This Row],[SampleVariableLabel]]+100*Systematic[[#This Row],[State]]</f>
        <v>7011303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7</v>
      </c>
      <c r="B659" s="1">
        <f t="shared" si="30"/>
        <v>1</v>
      </c>
      <c r="C659" s="1">
        <f>IF(Systematic[[#This Row],[VariableIndex]]&gt;1,C658,IF(C658+1=StepsPerSubsample,0,C658+1))</f>
        <v>13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7010004</v>
      </c>
      <c r="H659" s="134">
        <f>Systematic[[#This Row],[SampleVariableLabel]]+100*Systematic[[#This Row],[State]]</f>
        <v>7011304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7</v>
      </c>
      <c r="B660" s="1">
        <f t="shared" si="30"/>
        <v>1</v>
      </c>
      <c r="C660" s="1">
        <f>IF(Systematic[[#This Row],[VariableIndex]]&gt;1,C659,IF(C659+1=StepsPerSubsample,0,C659+1))</f>
        <v>13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7010005</v>
      </c>
      <c r="H660" s="134">
        <f>Systematic[[#This Row],[SampleVariableLabel]]+100*Systematic[[#This Row],[State]]</f>
        <v>7011305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7</v>
      </c>
      <c r="B661" s="1">
        <f t="shared" si="30"/>
        <v>1</v>
      </c>
      <c r="C661" s="1">
        <f>IF(Systematic[[#This Row],[VariableIndex]]&gt;1,C660,IF(C660+1=StepsPerSubsample,0,C660+1))</f>
        <v>13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7010006</v>
      </c>
      <c r="H661" s="134">
        <f>Systematic[[#This Row],[SampleVariableLabel]]+100*Systematic[[#This Row],[State]]</f>
        <v>7011306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7</v>
      </c>
      <c r="B662" s="1">
        <f t="shared" si="30"/>
        <v>1</v>
      </c>
      <c r="C662" s="1">
        <f>IF(Systematic[[#This Row],[VariableIndex]]&gt;1,C661,IF(C661+1=StepsPerSubsample,0,C661+1))</f>
        <v>14</v>
      </c>
      <c r="D662" s="1">
        <f t="shared" si="31"/>
        <v>1</v>
      </c>
      <c r="E662" s="1" t="str">
        <f>INDEX(Protocol[Mark],MATCH(C662,Protocol[Step],0))</f>
        <v>10AsTm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7010001</v>
      </c>
      <c r="H662" s="134">
        <f>Systematic[[#This Row],[SampleVariableLabel]]+100*Systematic[[#This Row],[State]]</f>
        <v>7011401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7</v>
      </c>
      <c r="B663" s="1">
        <f t="shared" si="30"/>
        <v>1</v>
      </c>
      <c r="C663" s="1">
        <f>IF(Systematic[[#This Row],[VariableIndex]]&gt;1,C662,IF(C662+1=StepsPerSubsample,0,C662+1))</f>
        <v>14</v>
      </c>
      <c r="D663" s="1">
        <f t="shared" si="31"/>
        <v>2</v>
      </c>
      <c r="E663" s="1" t="str">
        <f>INDEX(Protocol[Mark],MATCH(C663,Protocol[Step],0))</f>
        <v>10AsTm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7010002</v>
      </c>
      <c r="H663" s="134">
        <f>Systematic[[#This Row],[SampleVariableLabel]]+100*Systematic[[#This Row],[State]]</f>
        <v>7011402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7</v>
      </c>
      <c r="B664" s="1">
        <f t="shared" si="30"/>
        <v>1</v>
      </c>
      <c r="C664" s="1">
        <f>IF(Systematic[[#This Row],[VariableIndex]]&gt;1,C663,IF(C663+1=StepsPerSubsample,0,C663+1))</f>
        <v>14</v>
      </c>
      <c r="D664" s="1">
        <f t="shared" si="31"/>
        <v>3</v>
      </c>
      <c r="E664" s="1" t="str">
        <f>INDEX(Protocol[Mark],MATCH(C664,Protocol[Step],0))</f>
        <v>10AsTm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7010003</v>
      </c>
      <c r="H664" s="134">
        <f>Systematic[[#This Row],[SampleVariableLabel]]+100*Systematic[[#This Row],[State]]</f>
        <v>7011403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7</v>
      </c>
      <c r="B665" s="1">
        <f t="shared" si="30"/>
        <v>1</v>
      </c>
      <c r="C665" s="1">
        <f>IF(Systematic[[#This Row],[VariableIndex]]&gt;1,C664,IF(C664+1=StepsPerSubsample,0,C664+1))</f>
        <v>14</v>
      </c>
      <c r="D665" s="1">
        <f t="shared" si="31"/>
        <v>4</v>
      </c>
      <c r="E665" s="1" t="str">
        <f>INDEX(Protocol[Mark],MATCH(C665,Protocol[Step],0))</f>
        <v>10AsTm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7010004</v>
      </c>
      <c r="H665" s="134">
        <f>Systematic[[#This Row],[SampleVariableLabel]]+100*Systematic[[#This Row],[State]]</f>
        <v>7011404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7</v>
      </c>
      <c r="B666" s="1">
        <f t="shared" si="30"/>
        <v>1</v>
      </c>
      <c r="C666" s="1">
        <f>IF(Systematic[[#This Row],[VariableIndex]]&gt;1,C665,IF(C665+1=StepsPerSubsample,0,C665+1))</f>
        <v>14</v>
      </c>
      <c r="D666" s="1">
        <f t="shared" si="31"/>
        <v>5</v>
      </c>
      <c r="E666" s="1" t="str">
        <f>INDEX(Protocol[Mark],MATCH(C666,Protocol[Step],0))</f>
        <v>10AsTm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7010005</v>
      </c>
      <c r="H666" s="134">
        <f>Systematic[[#This Row],[SampleVariableLabel]]+100*Systematic[[#This Row],[State]]</f>
        <v>7011405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7</v>
      </c>
      <c r="B667" s="1">
        <f t="shared" si="30"/>
        <v>1</v>
      </c>
      <c r="C667" s="1">
        <f>IF(Systematic[[#This Row],[VariableIndex]]&gt;1,C666,IF(C666+1=StepsPerSubsample,0,C666+1))</f>
        <v>14</v>
      </c>
      <c r="D667" s="1">
        <f t="shared" si="31"/>
        <v>6</v>
      </c>
      <c r="E667" s="1" t="str">
        <f>INDEX(Protocol[Mark],MATCH(C667,Protocol[Step],0))</f>
        <v>10AsTm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7010006</v>
      </c>
      <c r="H667" s="134">
        <f>Systematic[[#This Row],[SampleVariableLabel]]+100*Systematic[[#This Row],[State]]</f>
        <v>7011406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7</v>
      </c>
      <c r="B668" s="1">
        <f t="shared" si="30"/>
        <v>1</v>
      </c>
      <c r="C668" s="1">
        <f>IF(Systematic[[#This Row],[VariableIndex]]&gt;1,C667,IF(C667+1=StepsPerSubsample,0,C667+1))</f>
        <v>15</v>
      </c>
      <c r="D668" s="1">
        <f t="shared" si="31"/>
        <v>1</v>
      </c>
      <c r="E668" s="1" t="str">
        <f>INDEX(Protocol[Mark],MATCH(C668,Protocol[Step],0))</f>
        <v>11Azd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7010001</v>
      </c>
      <c r="H668" s="134">
        <f>Systematic[[#This Row],[SampleVariableLabel]]+100*Systematic[[#This Row],[State]]</f>
        <v>7011501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7</v>
      </c>
      <c r="B669" s="1">
        <f t="shared" si="30"/>
        <v>1</v>
      </c>
      <c r="C669" s="1">
        <f>IF(Systematic[[#This Row],[VariableIndex]]&gt;1,C668,IF(C668+1=StepsPerSubsample,0,C668+1))</f>
        <v>15</v>
      </c>
      <c r="D669" s="1">
        <f t="shared" si="31"/>
        <v>2</v>
      </c>
      <c r="E669" s="1" t="str">
        <f>INDEX(Protocol[Mark],MATCH(C669,Protocol[Step],0))</f>
        <v>11Azd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7010002</v>
      </c>
      <c r="H669" s="134">
        <f>Systematic[[#This Row],[SampleVariableLabel]]+100*Systematic[[#This Row],[State]]</f>
        <v>7011502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7</v>
      </c>
      <c r="B670" s="1">
        <f t="shared" si="30"/>
        <v>1</v>
      </c>
      <c r="C670" s="1">
        <f>IF(Systematic[[#This Row],[VariableIndex]]&gt;1,C669,IF(C669+1=StepsPerSubsample,0,C669+1))</f>
        <v>15</v>
      </c>
      <c r="D670" s="1">
        <f t="shared" si="31"/>
        <v>3</v>
      </c>
      <c r="E670" s="1" t="str">
        <f>INDEX(Protocol[Mark],MATCH(C670,Protocol[Step],0))</f>
        <v>11Azd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7010003</v>
      </c>
      <c r="H670" s="134">
        <f>Systematic[[#This Row],[SampleVariableLabel]]+100*Systematic[[#This Row],[State]]</f>
        <v>7011503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7</v>
      </c>
      <c r="B671" s="1">
        <f t="shared" si="30"/>
        <v>1</v>
      </c>
      <c r="C671" s="1">
        <f>IF(Systematic[[#This Row],[VariableIndex]]&gt;1,C670,IF(C670+1=StepsPerSubsample,0,C670+1))</f>
        <v>15</v>
      </c>
      <c r="D671" s="1">
        <f t="shared" si="31"/>
        <v>4</v>
      </c>
      <c r="E671" s="1" t="str">
        <f>INDEX(Protocol[Mark],MATCH(C671,Protocol[Step],0))</f>
        <v>11Azd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7010004</v>
      </c>
      <c r="H671" s="134">
        <f>Systematic[[#This Row],[SampleVariableLabel]]+100*Systematic[[#This Row],[State]]</f>
        <v>7011504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7</v>
      </c>
      <c r="B672" s="1">
        <f t="shared" si="30"/>
        <v>1</v>
      </c>
      <c r="C672" s="1">
        <f>IF(Systematic[[#This Row],[VariableIndex]]&gt;1,C671,IF(C671+1=StepsPerSubsample,0,C671+1))</f>
        <v>15</v>
      </c>
      <c r="D672" s="1">
        <f t="shared" si="31"/>
        <v>5</v>
      </c>
      <c r="E672" s="1" t="str">
        <f>INDEX(Protocol[Mark],MATCH(C672,Protocol[Step],0))</f>
        <v>11Azd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7010005</v>
      </c>
      <c r="H672" s="134">
        <f>Systematic[[#This Row],[SampleVariableLabel]]+100*Systematic[[#This Row],[State]]</f>
        <v>7011505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7</v>
      </c>
      <c r="B673" s="1">
        <f t="shared" si="30"/>
        <v>1</v>
      </c>
      <c r="C673" s="1">
        <f>IF(Systematic[[#This Row],[VariableIndex]]&gt;1,C672,IF(C672+1=StepsPerSubsample,0,C672+1))</f>
        <v>15</v>
      </c>
      <c r="D673" s="1">
        <f t="shared" si="31"/>
        <v>6</v>
      </c>
      <c r="E673" s="1" t="str">
        <f>INDEX(Protocol[Mark],MATCH(C673,Protocol[Step],0))</f>
        <v>11Azd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7010006</v>
      </c>
      <c r="H673" s="134">
        <f>Systematic[[#This Row],[SampleVariableLabel]]+100*Systematic[[#This Row],[State]]</f>
        <v>7011506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ce1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ce1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ce1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ce1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ce1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ce1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1D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1D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1M.1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1M.1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1M.1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1M.1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1M.1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1M.1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2Oct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2Oct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2Oct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2Oct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2Oct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2Oct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2c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2c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2c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2c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2c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2c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2M2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2M2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2M2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2M2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2M2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2M2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3P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3P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3P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3P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3P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3P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8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4G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8010001</v>
      </c>
      <c r="H722" s="134">
        <f>Systematic[[#This Row],[SampleVariableLabel]]+100*Systematic[[#This Row],[State]]</f>
        <v>8010801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8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4G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8010002</v>
      </c>
      <c r="H723" s="134">
        <f>Systematic[[#This Row],[SampleVariableLabel]]+100*Systematic[[#This Row],[State]]</f>
        <v>8010802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8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4G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8010003</v>
      </c>
      <c r="H724" s="134">
        <f>Systematic[[#This Row],[SampleVariableLabel]]+100*Systematic[[#This Row],[State]]</f>
        <v>8010803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8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4G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8010004</v>
      </c>
      <c r="H725" s="134">
        <f>Systematic[[#This Row],[SampleVariableLabel]]+100*Systematic[[#This Row],[State]]</f>
        <v>8010804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8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4G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8010005</v>
      </c>
      <c r="H726" s="134">
        <f>Systematic[[#This Row],[SampleVariableLabel]]+100*Systematic[[#This Row],[State]]</f>
        <v>8010805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8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4G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8010006</v>
      </c>
      <c r="H727" s="134">
        <f>Systematic[[#This Row],[SampleVariableLabel]]+100*Systematic[[#This Row],[State]]</f>
        <v>8010806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8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5S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8010001</v>
      </c>
      <c r="H728" s="134">
        <f>Systematic[[#This Row],[SampleVariableLabel]]+100*Systematic[[#This Row],[State]]</f>
        <v>8010901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8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5S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8010002</v>
      </c>
      <c r="H729" s="134">
        <f>Systematic[[#This Row],[SampleVariableLabel]]+100*Systematic[[#This Row],[State]]</f>
        <v>8010902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8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5S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8010003</v>
      </c>
      <c r="H730" s="134">
        <f>Systematic[[#This Row],[SampleVariableLabel]]+100*Systematic[[#This Row],[State]]</f>
        <v>8010903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8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5S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8010004</v>
      </c>
      <c r="H731" s="134">
        <f>Systematic[[#This Row],[SampleVariableLabel]]+100*Systematic[[#This Row],[State]]</f>
        <v>8010904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8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5S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8010005</v>
      </c>
      <c r="H732" s="134">
        <f>Systematic[[#This Row],[SampleVariableLabel]]+100*Systematic[[#This Row],[State]]</f>
        <v>8010905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8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5S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8010006</v>
      </c>
      <c r="H733" s="134">
        <f>Systematic[[#This Row],[SampleVariableLabel]]+100*Systematic[[#This Row],[State]]</f>
        <v>8010906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8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6Gp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8010001</v>
      </c>
      <c r="H734" s="134">
        <f>Systematic[[#This Row],[SampleVariableLabel]]+100*Systematic[[#This Row],[State]]</f>
        <v>8011001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8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6Gp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8010002</v>
      </c>
      <c r="H735" s="134">
        <f>Systematic[[#This Row],[SampleVariableLabel]]+100*Systematic[[#This Row],[State]]</f>
        <v>8011002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8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6Gp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8010003</v>
      </c>
      <c r="H736" s="134">
        <f>Systematic[[#This Row],[SampleVariableLabel]]+100*Systematic[[#This Row],[State]]</f>
        <v>8011003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8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6Gp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8010004</v>
      </c>
      <c r="H737" s="134">
        <f>Systematic[[#This Row],[SampleVariableLabel]]+100*Systematic[[#This Row],[State]]</f>
        <v>8011004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8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6Gp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8010005</v>
      </c>
      <c r="H738" s="134">
        <f>Systematic[[#This Row],[SampleVariableLabel]]+100*Systematic[[#This Row],[State]]</f>
        <v>8011005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8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6Gp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8010006</v>
      </c>
      <c r="H739" s="134">
        <f>Systematic[[#This Row],[SampleVariableLabel]]+100*Systematic[[#This Row],[State]]</f>
        <v>8011006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8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7U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8010001</v>
      </c>
      <c r="H740" s="134">
        <f>Systematic[[#This Row],[SampleVariableLabel]]+100*Systematic[[#This Row],[State]]</f>
        <v>8011101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8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7U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8010002</v>
      </c>
      <c r="H741" s="134">
        <f>Systematic[[#This Row],[SampleVariableLabel]]+100*Systematic[[#This Row],[State]]</f>
        <v>8011102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8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7U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8010003</v>
      </c>
      <c r="H742" s="134">
        <f>Systematic[[#This Row],[SampleVariableLabel]]+100*Systematic[[#This Row],[State]]</f>
        <v>8011103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8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7U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8010004</v>
      </c>
      <c r="H743" s="134">
        <f>Systematic[[#This Row],[SampleVariableLabel]]+100*Systematic[[#This Row],[State]]</f>
        <v>8011104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8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7U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8010005</v>
      </c>
      <c r="H744" s="134">
        <f>Systematic[[#This Row],[SampleVariableLabel]]+100*Systematic[[#This Row],[State]]</f>
        <v>8011105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8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7U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8010006</v>
      </c>
      <c r="H745" s="134">
        <f>Systematic[[#This Row],[SampleVariableLabel]]+100*Systematic[[#This Row],[State]]</f>
        <v>8011106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8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8Rot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8010001</v>
      </c>
      <c r="H746" s="134">
        <f>Systematic[[#This Row],[SampleVariableLabel]]+100*Systematic[[#This Row],[State]]</f>
        <v>8011201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8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8Rot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8010002</v>
      </c>
      <c r="H747" s="134">
        <f>Systematic[[#This Row],[SampleVariableLabel]]+100*Systematic[[#This Row],[State]]</f>
        <v>8011202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8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8Rot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8010003</v>
      </c>
      <c r="H748" s="134">
        <f>Systematic[[#This Row],[SampleVariableLabel]]+100*Systematic[[#This Row],[State]]</f>
        <v>8011203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8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8Rot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8010004</v>
      </c>
      <c r="H749" s="134">
        <f>Systematic[[#This Row],[SampleVariableLabel]]+100*Systematic[[#This Row],[State]]</f>
        <v>8011204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8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8Rot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8010005</v>
      </c>
      <c r="H750" s="134">
        <f>Systematic[[#This Row],[SampleVariableLabel]]+100*Systematic[[#This Row],[State]]</f>
        <v>8011205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8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8Rot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8010006</v>
      </c>
      <c r="H751" s="134">
        <f>Systematic[[#This Row],[SampleVariableLabel]]+100*Systematic[[#This Row],[State]]</f>
        <v>8011206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8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9Ama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8010001</v>
      </c>
      <c r="H752" s="134">
        <f>Systematic[[#This Row],[SampleVariableLabel]]+100*Systematic[[#This Row],[State]]</f>
        <v>8011301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8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9Ama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8010002</v>
      </c>
      <c r="H753" s="134">
        <f>Systematic[[#This Row],[SampleVariableLabel]]+100*Systematic[[#This Row],[State]]</f>
        <v>8011302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8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9Ama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8010003</v>
      </c>
      <c r="H754" s="134">
        <f>Systematic[[#This Row],[SampleVariableLabel]]+100*Systematic[[#This Row],[State]]</f>
        <v>8011303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8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9Ama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8010004</v>
      </c>
      <c r="H755" s="134">
        <f>Systematic[[#This Row],[SampleVariableLabel]]+100*Systematic[[#This Row],[State]]</f>
        <v>8011304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8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9Ama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8010005</v>
      </c>
      <c r="H756" s="134">
        <f>Systematic[[#This Row],[SampleVariableLabel]]+100*Systematic[[#This Row],[State]]</f>
        <v>8011305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8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9Ama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8010006</v>
      </c>
      <c r="H757" s="134">
        <f>Systematic[[#This Row],[SampleVariableLabel]]+100*Systematic[[#This Row],[State]]</f>
        <v>8011306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8</v>
      </c>
      <c r="B758" s="1">
        <f t="shared" si="33"/>
        <v>1</v>
      </c>
      <c r="C758" s="1">
        <f>IF(Systematic[[#This Row],[VariableIndex]]&gt;1,C757,IF(C757+1=StepsPerSubsample,0,C757+1))</f>
        <v>14</v>
      </c>
      <c r="D758" s="1">
        <f t="shared" si="34"/>
        <v>1</v>
      </c>
      <c r="E758" s="1" t="str">
        <f>INDEX(Protocol[Mark],MATCH(C758,Protocol[Step],0))</f>
        <v>10AsTm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8010001</v>
      </c>
      <c r="H758" s="134">
        <f>Systematic[[#This Row],[SampleVariableLabel]]+100*Systematic[[#This Row],[State]]</f>
        <v>8011401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8</v>
      </c>
      <c r="B759" s="1">
        <f t="shared" si="33"/>
        <v>1</v>
      </c>
      <c r="C759" s="1">
        <f>IF(Systematic[[#This Row],[VariableIndex]]&gt;1,C758,IF(C758+1=StepsPerSubsample,0,C758+1))</f>
        <v>14</v>
      </c>
      <c r="D759" s="1">
        <f t="shared" si="34"/>
        <v>2</v>
      </c>
      <c r="E759" s="1" t="str">
        <f>INDEX(Protocol[Mark],MATCH(C759,Protocol[Step],0))</f>
        <v>10AsTm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8010002</v>
      </c>
      <c r="H759" s="134">
        <f>Systematic[[#This Row],[SampleVariableLabel]]+100*Systematic[[#This Row],[State]]</f>
        <v>8011402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8</v>
      </c>
      <c r="B760" s="1">
        <f t="shared" si="33"/>
        <v>1</v>
      </c>
      <c r="C760" s="1">
        <f>IF(Systematic[[#This Row],[VariableIndex]]&gt;1,C759,IF(C759+1=StepsPerSubsample,0,C759+1))</f>
        <v>14</v>
      </c>
      <c r="D760" s="1">
        <f t="shared" si="34"/>
        <v>3</v>
      </c>
      <c r="E760" s="1" t="str">
        <f>INDEX(Protocol[Mark],MATCH(C760,Protocol[Step],0))</f>
        <v>10AsTm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8010003</v>
      </c>
      <c r="H760" s="134">
        <f>Systematic[[#This Row],[SampleVariableLabel]]+100*Systematic[[#This Row],[State]]</f>
        <v>8011403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8</v>
      </c>
      <c r="B761" s="1">
        <f t="shared" si="33"/>
        <v>1</v>
      </c>
      <c r="C761" s="1">
        <f>IF(Systematic[[#This Row],[VariableIndex]]&gt;1,C760,IF(C760+1=StepsPerSubsample,0,C760+1))</f>
        <v>14</v>
      </c>
      <c r="D761" s="1">
        <f t="shared" si="34"/>
        <v>4</v>
      </c>
      <c r="E761" s="1" t="str">
        <f>INDEX(Protocol[Mark],MATCH(C761,Protocol[Step],0))</f>
        <v>10AsTm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8010004</v>
      </c>
      <c r="H761" s="134">
        <f>Systematic[[#This Row],[SampleVariableLabel]]+100*Systematic[[#This Row],[State]]</f>
        <v>8011404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8</v>
      </c>
      <c r="B762" s="1">
        <f t="shared" si="33"/>
        <v>1</v>
      </c>
      <c r="C762" s="1">
        <f>IF(Systematic[[#This Row],[VariableIndex]]&gt;1,C761,IF(C761+1=StepsPerSubsample,0,C761+1))</f>
        <v>14</v>
      </c>
      <c r="D762" s="1">
        <f t="shared" si="34"/>
        <v>5</v>
      </c>
      <c r="E762" s="1" t="str">
        <f>INDEX(Protocol[Mark],MATCH(C762,Protocol[Step],0))</f>
        <v>10AsTm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8010005</v>
      </c>
      <c r="H762" s="134">
        <f>Systematic[[#This Row],[SampleVariableLabel]]+100*Systematic[[#This Row],[State]]</f>
        <v>8011405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8</v>
      </c>
      <c r="B763" s="1">
        <f t="shared" si="33"/>
        <v>1</v>
      </c>
      <c r="C763" s="1">
        <f>IF(Systematic[[#This Row],[VariableIndex]]&gt;1,C762,IF(C762+1=StepsPerSubsample,0,C762+1))</f>
        <v>14</v>
      </c>
      <c r="D763" s="1">
        <f t="shared" si="34"/>
        <v>6</v>
      </c>
      <c r="E763" s="1" t="str">
        <f>INDEX(Protocol[Mark],MATCH(C763,Protocol[Step],0))</f>
        <v>10AsTm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8010006</v>
      </c>
      <c r="H763" s="134">
        <f>Systematic[[#This Row],[SampleVariableLabel]]+100*Systematic[[#This Row],[State]]</f>
        <v>8011406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8</v>
      </c>
      <c r="B764" s="1">
        <f t="shared" si="33"/>
        <v>1</v>
      </c>
      <c r="C764" s="1">
        <f>IF(Systematic[[#This Row],[VariableIndex]]&gt;1,C763,IF(C763+1=StepsPerSubsample,0,C763+1))</f>
        <v>15</v>
      </c>
      <c r="D764" s="1">
        <f t="shared" si="34"/>
        <v>1</v>
      </c>
      <c r="E764" s="1" t="str">
        <f>INDEX(Protocol[Mark],MATCH(C764,Protocol[Step],0))</f>
        <v>11Azd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8010001</v>
      </c>
      <c r="H764" s="134">
        <f>Systematic[[#This Row],[SampleVariableLabel]]+100*Systematic[[#This Row],[State]]</f>
        <v>8011501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8</v>
      </c>
      <c r="B765" s="1">
        <f t="shared" si="33"/>
        <v>1</v>
      </c>
      <c r="C765" s="1">
        <f>IF(Systematic[[#This Row],[VariableIndex]]&gt;1,C764,IF(C764+1=StepsPerSubsample,0,C764+1))</f>
        <v>15</v>
      </c>
      <c r="D765" s="1">
        <f t="shared" si="34"/>
        <v>2</v>
      </c>
      <c r="E765" s="1" t="str">
        <f>INDEX(Protocol[Mark],MATCH(C765,Protocol[Step],0))</f>
        <v>11Azd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8010002</v>
      </c>
      <c r="H765" s="134">
        <f>Systematic[[#This Row],[SampleVariableLabel]]+100*Systematic[[#This Row],[State]]</f>
        <v>8011502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8</v>
      </c>
      <c r="B766" s="1">
        <f t="shared" si="33"/>
        <v>1</v>
      </c>
      <c r="C766" s="1">
        <f>IF(Systematic[[#This Row],[VariableIndex]]&gt;1,C765,IF(C765+1=StepsPerSubsample,0,C765+1))</f>
        <v>15</v>
      </c>
      <c r="D766" s="1">
        <f t="shared" si="34"/>
        <v>3</v>
      </c>
      <c r="E766" s="1" t="str">
        <f>INDEX(Protocol[Mark],MATCH(C766,Protocol[Step],0))</f>
        <v>11Azd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8010003</v>
      </c>
      <c r="H766" s="134">
        <f>Systematic[[#This Row],[SampleVariableLabel]]+100*Systematic[[#This Row],[State]]</f>
        <v>8011503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8</v>
      </c>
      <c r="B767" s="1">
        <f t="shared" si="33"/>
        <v>1</v>
      </c>
      <c r="C767" s="1">
        <f>IF(Systematic[[#This Row],[VariableIndex]]&gt;1,C766,IF(C766+1=StepsPerSubsample,0,C766+1))</f>
        <v>15</v>
      </c>
      <c r="D767" s="1">
        <f t="shared" si="34"/>
        <v>4</v>
      </c>
      <c r="E767" s="1" t="str">
        <f>INDEX(Protocol[Mark],MATCH(C767,Protocol[Step],0))</f>
        <v>11Azd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8010004</v>
      </c>
      <c r="H767" s="134">
        <f>Systematic[[#This Row],[SampleVariableLabel]]+100*Systematic[[#This Row],[State]]</f>
        <v>8011504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8</v>
      </c>
      <c r="B768" s="1">
        <f t="shared" si="33"/>
        <v>1</v>
      </c>
      <c r="C768" s="1">
        <f>IF(Systematic[[#This Row],[VariableIndex]]&gt;1,C767,IF(C767+1=StepsPerSubsample,0,C767+1))</f>
        <v>15</v>
      </c>
      <c r="D768" s="1">
        <f t="shared" si="34"/>
        <v>5</v>
      </c>
      <c r="E768" s="1" t="str">
        <f>INDEX(Protocol[Mark],MATCH(C768,Protocol[Step],0))</f>
        <v>11Azd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8010005</v>
      </c>
      <c r="H768" s="134">
        <f>Systematic[[#This Row],[SampleVariableLabel]]+100*Systematic[[#This Row],[State]]</f>
        <v>8011505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8</v>
      </c>
      <c r="B769" s="1">
        <f t="shared" si="33"/>
        <v>1</v>
      </c>
      <c r="C769" s="1">
        <f>IF(Systematic[[#This Row],[VariableIndex]]&gt;1,C768,IF(C768+1=StepsPerSubsample,0,C768+1))</f>
        <v>15</v>
      </c>
      <c r="D769" s="1">
        <f t="shared" si="34"/>
        <v>6</v>
      </c>
      <c r="E769" s="1" t="str">
        <f>INDEX(Protocol[Mark],MATCH(C769,Protocol[Step],0))</f>
        <v>11Azd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8010006</v>
      </c>
      <c r="H769" s="134">
        <f>Systematic[[#This Row],[SampleVariableLabel]]+100*Systematic[[#This Row],[State]]</f>
        <v>8011506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0</v>
      </c>
      <c r="D770" s="1">
        <f t="shared" si="34"/>
        <v>1</v>
      </c>
      <c r="E770" s="1" t="str">
        <f>INDEX(Protocol[Mark],MATCH(C770,Protocol[Step],0))</f>
        <v>ce1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9010001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0</v>
      </c>
      <c r="D771" s="1">
        <f t="shared" ref="D771:D834" si="37">IF(D770=nVariables,1,D770+1)</f>
        <v>2</v>
      </c>
      <c r="E771" s="1" t="str">
        <f>INDEX(Protocol[Mark],MATCH(C771,Protocol[Step],0))</f>
        <v>ce1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9010002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0</v>
      </c>
      <c r="D772" s="1">
        <f t="shared" si="37"/>
        <v>3</v>
      </c>
      <c r="E772" s="1" t="str">
        <f>INDEX(Protocol[Mark],MATCH(C772,Protocol[Step],0))</f>
        <v>ce1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9010003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0</v>
      </c>
      <c r="D773" s="1">
        <f t="shared" si="37"/>
        <v>4</v>
      </c>
      <c r="E773" s="1" t="str">
        <f>INDEX(Protocol[Mark],MATCH(C773,Protocol[Step],0))</f>
        <v>ce1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9010004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0</v>
      </c>
      <c r="D774" s="1">
        <f t="shared" si="37"/>
        <v>5</v>
      </c>
      <c r="E774" s="1" t="str">
        <f>INDEX(Protocol[Mark],MATCH(C774,Protocol[Step],0))</f>
        <v>ce1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9010005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0</v>
      </c>
      <c r="D775" s="1">
        <f t="shared" si="37"/>
        <v>6</v>
      </c>
      <c r="E775" s="1" t="str">
        <f>INDEX(Protocol[Mark],MATCH(C775,Protocol[Step],0))</f>
        <v>ce1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9010006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1</v>
      </c>
      <c r="D776" s="1">
        <f t="shared" si="37"/>
        <v>1</v>
      </c>
      <c r="E776" s="1" t="str">
        <f>INDEX(Protocol[Mark],MATCH(C776,Protocol[Step],0))</f>
        <v>1Dig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9010101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1</v>
      </c>
      <c r="D777" s="1">
        <f t="shared" si="37"/>
        <v>2</v>
      </c>
      <c r="E777" s="1" t="str">
        <f>INDEX(Protocol[Mark],MATCH(C777,Protocol[Step],0))</f>
        <v>1Dig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9010102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1</v>
      </c>
      <c r="D778" s="1">
        <f t="shared" si="37"/>
        <v>3</v>
      </c>
      <c r="E778" s="1" t="str">
        <f>INDEX(Protocol[Mark],MATCH(C778,Protocol[Step],0))</f>
        <v>1Dig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9010103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1</v>
      </c>
      <c r="D779" s="1">
        <f t="shared" si="37"/>
        <v>4</v>
      </c>
      <c r="E779" s="1" t="str">
        <f>INDEX(Protocol[Mark],MATCH(C779,Protocol[Step],0))</f>
        <v>1Dig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9010104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1</v>
      </c>
      <c r="D780" s="1">
        <f t="shared" si="37"/>
        <v>5</v>
      </c>
      <c r="E780" s="1" t="str">
        <f>INDEX(Protocol[Mark],MATCH(C780,Protocol[Step],0))</f>
        <v>1Dig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9010105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1</v>
      </c>
      <c r="D781" s="1">
        <f t="shared" si="37"/>
        <v>6</v>
      </c>
      <c r="E781" s="1" t="str">
        <f>INDEX(Protocol[Mark],MATCH(C781,Protocol[Step],0))</f>
        <v>1Dig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9010106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2</v>
      </c>
      <c r="D782" s="1">
        <f t="shared" si="37"/>
        <v>1</v>
      </c>
      <c r="E782" s="1" t="str">
        <f>INDEX(Protocol[Mark],MATCH(C782,Protocol[Step],0))</f>
        <v>1D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9010201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2</v>
      </c>
      <c r="D783" s="1">
        <f t="shared" si="37"/>
        <v>2</v>
      </c>
      <c r="E783" s="1" t="str">
        <f>INDEX(Protocol[Mark],MATCH(C783,Protocol[Step],0))</f>
        <v>1D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9010202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2</v>
      </c>
      <c r="D784" s="1">
        <f t="shared" si="37"/>
        <v>3</v>
      </c>
      <c r="E784" s="1" t="str">
        <f>INDEX(Protocol[Mark],MATCH(C784,Protocol[Step],0))</f>
        <v>1D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9010203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2</v>
      </c>
      <c r="D785" s="1">
        <f t="shared" si="37"/>
        <v>4</v>
      </c>
      <c r="E785" s="1" t="str">
        <f>INDEX(Protocol[Mark],MATCH(C785,Protocol[Step],0))</f>
        <v>1D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9010204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2</v>
      </c>
      <c r="D786" s="1">
        <f t="shared" si="37"/>
        <v>5</v>
      </c>
      <c r="E786" s="1" t="str">
        <f>INDEX(Protocol[Mark],MATCH(C786,Protocol[Step],0))</f>
        <v>1D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9010205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2</v>
      </c>
      <c r="D787" s="1">
        <f t="shared" si="37"/>
        <v>6</v>
      </c>
      <c r="E787" s="1" t="str">
        <f>INDEX(Protocol[Mark],MATCH(C787,Protocol[Step],0))</f>
        <v>1D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9010206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3</v>
      </c>
      <c r="D788" s="1">
        <f t="shared" si="37"/>
        <v>1</v>
      </c>
      <c r="E788" s="1" t="str">
        <f>INDEX(Protocol[Mark],MATCH(C788,Protocol[Step],0))</f>
        <v>1M.1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9010301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3</v>
      </c>
      <c r="D789" s="1">
        <f t="shared" si="37"/>
        <v>2</v>
      </c>
      <c r="E789" s="1" t="str">
        <f>INDEX(Protocol[Mark],MATCH(C789,Protocol[Step],0))</f>
        <v>1M.1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9010302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3</v>
      </c>
      <c r="D790" s="1">
        <f t="shared" si="37"/>
        <v>3</v>
      </c>
      <c r="E790" s="1" t="str">
        <f>INDEX(Protocol[Mark],MATCH(C790,Protocol[Step],0))</f>
        <v>1M.1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9010303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3</v>
      </c>
      <c r="D791" s="1">
        <f t="shared" si="37"/>
        <v>4</v>
      </c>
      <c r="E791" s="1" t="str">
        <f>INDEX(Protocol[Mark],MATCH(C791,Protocol[Step],0))</f>
        <v>1M.1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9010304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3</v>
      </c>
      <c r="D792" s="1">
        <f t="shared" si="37"/>
        <v>5</v>
      </c>
      <c r="E792" s="1" t="str">
        <f>INDEX(Protocol[Mark],MATCH(C792,Protocol[Step],0))</f>
        <v>1M.1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9010305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3</v>
      </c>
      <c r="D793" s="1">
        <f t="shared" si="37"/>
        <v>6</v>
      </c>
      <c r="E793" s="1" t="str">
        <f>INDEX(Protocol[Mark],MATCH(C793,Protocol[Step],0))</f>
        <v>1M.1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9010306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4</v>
      </c>
      <c r="D794" s="1">
        <f t="shared" si="37"/>
        <v>1</v>
      </c>
      <c r="E794" s="1" t="str">
        <f>INDEX(Protocol[Mark],MATCH(C794,Protocol[Step],0))</f>
        <v>2Oct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9010401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4</v>
      </c>
      <c r="D795" s="1">
        <f t="shared" si="37"/>
        <v>2</v>
      </c>
      <c r="E795" s="1" t="str">
        <f>INDEX(Protocol[Mark],MATCH(C795,Protocol[Step],0))</f>
        <v>2Oct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9010402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4</v>
      </c>
      <c r="D796" s="1">
        <f t="shared" si="37"/>
        <v>3</v>
      </c>
      <c r="E796" s="1" t="str">
        <f>INDEX(Protocol[Mark],MATCH(C796,Protocol[Step],0))</f>
        <v>2Oct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9010403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4</v>
      </c>
      <c r="D797" s="1">
        <f t="shared" si="37"/>
        <v>4</v>
      </c>
      <c r="E797" s="1" t="str">
        <f>INDEX(Protocol[Mark],MATCH(C797,Protocol[Step],0))</f>
        <v>2Oct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9010404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4</v>
      </c>
      <c r="D798" s="1">
        <f t="shared" si="37"/>
        <v>5</v>
      </c>
      <c r="E798" s="1" t="str">
        <f>INDEX(Protocol[Mark],MATCH(C798,Protocol[Step],0))</f>
        <v>2Oct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9010405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4</v>
      </c>
      <c r="D799" s="1">
        <f t="shared" si="37"/>
        <v>6</v>
      </c>
      <c r="E799" s="1" t="str">
        <f>INDEX(Protocol[Mark],MATCH(C799,Protocol[Step],0))</f>
        <v>2Oct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9010406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5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9010501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5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9010502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5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9010503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5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9010504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5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9010505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5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9010506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6</v>
      </c>
      <c r="D806" s="1">
        <f t="shared" si="37"/>
        <v>1</v>
      </c>
      <c r="E806" s="1" t="str">
        <f>INDEX(Protocol[Mark],MATCH(C806,Protocol[Step],0))</f>
        <v>2M2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9010601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6</v>
      </c>
      <c r="D807" s="1">
        <f t="shared" si="37"/>
        <v>2</v>
      </c>
      <c r="E807" s="1" t="str">
        <f>INDEX(Protocol[Mark],MATCH(C807,Protocol[Step],0))</f>
        <v>2M2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9010602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6</v>
      </c>
      <c r="D808" s="1">
        <f t="shared" si="37"/>
        <v>3</v>
      </c>
      <c r="E808" s="1" t="str">
        <f>INDEX(Protocol[Mark],MATCH(C808,Protocol[Step],0))</f>
        <v>2M2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9010603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6</v>
      </c>
      <c r="D809" s="1">
        <f t="shared" si="37"/>
        <v>4</v>
      </c>
      <c r="E809" s="1" t="str">
        <f>INDEX(Protocol[Mark],MATCH(C809,Protocol[Step],0))</f>
        <v>2M2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9010604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6</v>
      </c>
      <c r="D810" s="1">
        <f t="shared" si="37"/>
        <v>5</v>
      </c>
      <c r="E810" s="1" t="str">
        <f>INDEX(Protocol[Mark],MATCH(C810,Protocol[Step],0))</f>
        <v>2M2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9010605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6</v>
      </c>
      <c r="D811" s="1">
        <f t="shared" si="37"/>
        <v>6</v>
      </c>
      <c r="E811" s="1" t="str">
        <f>INDEX(Protocol[Mark],MATCH(C811,Protocol[Step],0))</f>
        <v>2M2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9010606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9</v>
      </c>
      <c r="B812" s="1">
        <f t="shared" si="36"/>
        <v>1</v>
      </c>
      <c r="C812" s="1">
        <f>IF(Systematic[[#This Row],[VariableIndex]]&gt;1,C811,IF(C811+1=StepsPerSubsample,0,C811+1))</f>
        <v>7</v>
      </c>
      <c r="D812" s="1">
        <f t="shared" si="37"/>
        <v>1</v>
      </c>
      <c r="E812" s="1" t="str">
        <f>INDEX(Protocol[Mark],MATCH(C812,Protocol[Step],0))</f>
        <v>3P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9010001</v>
      </c>
      <c r="H812" s="134">
        <f>Systematic[[#This Row],[SampleVariableLabel]]+100*Systematic[[#This Row],[State]]</f>
        <v>9010701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9</v>
      </c>
      <c r="B813" s="1">
        <f t="shared" si="36"/>
        <v>1</v>
      </c>
      <c r="C813" s="1">
        <f>IF(Systematic[[#This Row],[VariableIndex]]&gt;1,C812,IF(C812+1=StepsPerSubsample,0,C812+1))</f>
        <v>7</v>
      </c>
      <c r="D813" s="1">
        <f t="shared" si="37"/>
        <v>2</v>
      </c>
      <c r="E813" s="1" t="str">
        <f>INDEX(Protocol[Mark],MATCH(C813,Protocol[Step],0))</f>
        <v>3P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9010002</v>
      </c>
      <c r="H813" s="134">
        <f>Systematic[[#This Row],[SampleVariableLabel]]+100*Systematic[[#This Row],[State]]</f>
        <v>9010702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9</v>
      </c>
      <c r="B814" s="1">
        <f t="shared" si="36"/>
        <v>1</v>
      </c>
      <c r="C814" s="1">
        <f>IF(Systematic[[#This Row],[VariableIndex]]&gt;1,C813,IF(C813+1=StepsPerSubsample,0,C813+1))</f>
        <v>7</v>
      </c>
      <c r="D814" s="1">
        <f t="shared" si="37"/>
        <v>3</v>
      </c>
      <c r="E814" s="1" t="str">
        <f>INDEX(Protocol[Mark],MATCH(C814,Protocol[Step],0))</f>
        <v>3P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9010003</v>
      </c>
      <c r="H814" s="134">
        <f>Systematic[[#This Row],[SampleVariableLabel]]+100*Systematic[[#This Row],[State]]</f>
        <v>9010703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9</v>
      </c>
      <c r="B815" s="1">
        <f t="shared" si="36"/>
        <v>1</v>
      </c>
      <c r="C815" s="1">
        <f>IF(Systematic[[#This Row],[VariableIndex]]&gt;1,C814,IF(C814+1=StepsPerSubsample,0,C814+1))</f>
        <v>7</v>
      </c>
      <c r="D815" s="1">
        <f t="shared" si="37"/>
        <v>4</v>
      </c>
      <c r="E815" s="1" t="str">
        <f>INDEX(Protocol[Mark],MATCH(C815,Protocol[Step],0))</f>
        <v>3P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9010004</v>
      </c>
      <c r="H815" s="134">
        <f>Systematic[[#This Row],[SampleVariableLabel]]+100*Systematic[[#This Row],[State]]</f>
        <v>9010704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9</v>
      </c>
      <c r="B816" s="1">
        <f t="shared" si="36"/>
        <v>1</v>
      </c>
      <c r="C816" s="1">
        <f>IF(Systematic[[#This Row],[VariableIndex]]&gt;1,C815,IF(C815+1=StepsPerSubsample,0,C815+1))</f>
        <v>7</v>
      </c>
      <c r="D816" s="1">
        <f t="shared" si="37"/>
        <v>5</v>
      </c>
      <c r="E816" s="1" t="str">
        <f>INDEX(Protocol[Mark],MATCH(C816,Protocol[Step],0))</f>
        <v>3P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9010005</v>
      </c>
      <c r="H816" s="134">
        <f>Systematic[[#This Row],[SampleVariableLabel]]+100*Systematic[[#This Row],[State]]</f>
        <v>9010705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9</v>
      </c>
      <c r="B817" s="1">
        <f t="shared" si="36"/>
        <v>1</v>
      </c>
      <c r="C817" s="1">
        <f>IF(Systematic[[#This Row],[VariableIndex]]&gt;1,C816,IF(C816+1=StepsPerSubsample,0,C816+1))</f>
        <v>7</v>
      </c>
      <c r="D817" s="1">
        <f t="shared" si="37"/>
        <v>6</v>
      </c>
      <c r="E817" s="1" t="str">
        <f>INDEX(Protocol[Mark],MATCH(C817,Protocol[Step],0))</f>
        <v>3P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9010006</v>
      </c>
      <c r="H817" s="134">
        <f>Systematic[[#This Row],[SampleVariableLabel]]+100*Systematic[[#This Row],[State]]</f>
        <v>9010706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9</v>
      </c>
      <c r="B818" s="1">
        <f t="shared" si="36"/>
        <v>1</v>
      </c>
      <c r="C818" s="1">
        <f>IF(Systematic[[#This Row],[VariableIndex]]&gt;1,C817,IF(C817+1=StepsPerSubsample,0,C817+1))</f>
        <v>8</v>
      </c>
      <c r="D818" s="1">
        <f t="shared" si="37"/>
        <v>1</v>
      </c>
      <c r="E818" s="1" t="str">
        <f>INDEX(Protocol[Mark],MATCH(C818,Protocol[Step],0))</f>
        <v>4G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9010001</v>
      </c>
      <c r="H818" s="134">
        <f>Systematic[[#This Row],[SampleVariableLabel]]+100*Systematic[[#This Row],[State]]</f>
        <v>9010801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9</v>
      </c>
      <c r="B819" s="1">
        <f t="shared" si="36"/>
        <v>1</v>
      </c>
      <c r="C819" s="1">
        <f>IF(Systematic[[#This Row],[VariableIndex]]&gt;1,C818,IF(C818+1=StepsPerSubsample,0,C818+1))</f>
        <v>8</v>
      </c>
      <c r="D819" s="1">
        <f t="shared" si="37"/>
        <v>2</v>
      </c>
      <c r="E819" s="1" t="str">
        <f>INDEX(Protocol[Mark],MATCH(C819,Protocol[Step],0))</f>
        <v>4G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9010002</v>
      </c>
      <c r="H819" s="134">
        <f>Systematic[[#This Row],[SampleVariableLabel]]+100*Systematic[[#This Row],[State]]</f>
        <v>9010802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9</v>
      </c>
      <c r="B820" s="1">
        <f t="shared" si="36"/>
        <v>1</v>
      </c>
      <c r="C820" s="1">
        <f>IF(Systematic[[#This Row],[VariableIndex]]&gt;1,C819,IF(C819+1=StepsPerSubsample,0,C819+1))</f>
        <v>8</v>
      </c>
      <c r="D820" s="1">
        <f t="shared" si="37"/>
        <v>3</v>
      </c>
      <c r="E820" s="1" t="str">
        <f>INDEX(Protocol[Mark],MATCH(C820,Protocol[Step],0))</f>
        <v>4G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9010003</v>
      </c>
      <c r="H820" s="134">
        <f>Systematic[[#This Row],[SampleVariableLabel]]+100*Systematic[[#This Row],[State]]</f>
        <v>9010803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9</v>
      </c>
      <c r="B821" s="1">
        <f t="shared" si="36"/>
        <v>1</v>
      </c>
      <c r="C821" s="1">
        <f>IF(Systematic[[#This Row],[VariableIndex]]&gt;1,C820,IF(C820+1=StepsPerSubsample,0,C820+1))</f>
        <v>8</v>
      </c>
      <c r="D821" s="1">
        <f t="shared" si="37"/>
        <v>4</v>
      </c>
      <c r="E821" s="1" t="str">
        <f>INDEX(Protocol[Mark],MATCH(C821,Protocol[Step],0))</f>
        <v>4G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9010004</v>
      </c>
      <c r="H821" s="134">
        <f>Systematic[[#This Row],[SampleVariableLabel]]+100*Systematic[[#This Row],[State]]</f>
        <v>9010804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9</v>
      </c>
      <c r="B822" s="1">
        <f t="shared" si="36"/>
        <v>1</v>
      </c>
      <c r="C822" s="1">
        <f>IF(Systematic[[#This Row],[VariableIndex]]&gt;1,C821,IF(C821+1=StepsPerSubsample,0,C821+1))</f>
        <v>8</v>
      </c>
      <c r="D822" s="1">
        <f t="shared" si="37"/>
        <v>5</v>
      </c>
      <c r="E822" s="1" t="str">
        <f>INDEX(Protocol[Mark],MATCH(C822,Protocol[Step],0))</f>
        <v>4G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9010005</v>
      </c>
      <c r="H822" s="134">
        <f>Systematic[[#This Row],[SampleVariableLabel]]+100*Systematic[[#This Row],[State]]</f>
        <v>9010805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9</v>
      </c>
      <c r="B823" s="1">
        <f t="shared" si="36"/>
        <v>1</v>
      </c>
      <c r="C823" s="1">
        <f>IF(Systematic[[#This Row],[VariableIndex]]&gt;1,C822,IF(C822+1=StepsPerSubsample,0,C822+1))</f>
        <v>8</v>
      </c>
      <c r="D823" s="1">
        <f t="shared" si="37"/>
        <v>6</v>
      </c>
      <c r="E823" s="1" t="str">
        <f>INDEX(Protocol[Mark],MATCH(C823,Protocol[Step],0))</f>
        <v>4G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9010006</v>
      </c>
      <c r="H823" s="134">
        <f>Systematic[[#This Row],[SampleVariableLabel]]+100*Systematic[[#This Row],[State]]</f>
        <v>9010806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9</v>
      </c>
      <c r="B824" s="1">
        <f t="shared" si="36"/>
        <v>1</v>
      </c>
      <c r="C824" s="1">
        <f>IF(Systematic[[#This Row],[VariableIndex]]&gt;1,C823,IF(C823+1=StepsPerSubsample,0,C823+1))</f>
        <v>9</v>
      </c>
      <c r="D824" s="1">
        <f t="shared" si="37"/>
        <v>1</v>
      </c>
      <c r="E824" s="1" t="str">
        <f>INDEX(Protocol[Mark],MATCH(C824,Protocol[Step],0))</f>
        <v>5S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9010001</v>
      </c>
      <c r="H824" s="134">
        <f>Systematic[[#This Row],[SampleVariableLabel]]+100*Systematic[[#This Row],[State]]</f>
        <v>9010901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9</v>
      </c>
      <c r="B825" s="1">
        <f t="shared" si="36"/>
        <v>1</v>
      </c>
      <c r="C825" s="1">
        <f>IF(Systematic[[#This Row],[VariableIndex]]&gt;1,C824,IF(C824+1=StepsPerSubsample,0,C824+1))</f>
        <v>9</v>
      </c>
      <c r="D825" s="1">
        <f t="shared" si="37"/>
        <v>2</v>
      </c>
      <c r="E825" s="1" t="str">
        <f>INDEX(Protocol[Mark],MATCH(C825,Protocol[Step],0))</f>
        <v>5S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9010002</v>
      </c>
      <c r="H825" s="134">
        <f>Systematic[[#This Row],[SampleVariableLabel]]+100*Systematic[[#This Row],[State]]</f>
        <v>9010902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9</v>
      </c>
      <c r="B826" s="1">
        <f t="shared" si="36"/>
        <v>1</v>
      </c>
      <c r="C826" s="1">
        <f>IF(Systematic[[#This Row],[VariableIndex]]&gt;1,C825,IF(C825+1=StepsPerSubsample,0,C825+1))</f>
        <v>9</v>
      </c>
      <c r="D826" s="1">
        <f t="shared" si="37"/>
        <v>3</v>
      </c>
      <c r="E826" s="1" t="str">
        <f>INDEX(Protocol[Mark],MATCH(C826,Protocol[Step],0))</f>
        <v>5S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9010003</v>
      </c>
      <c r="H826" s="134">
        <f>Systematic[[#This Row],[SampleVariableLabel]]+100*Systematic[[#This Row],[State]]</f>
        <v>9010903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9</v>
      </c>
      <c r="B827" s="1">
        <f t="shared" si="36"/>
        <v>1</v>
      </c>
      <c r="C827" s="1">
        <f>IF(Systematic[[#This Row],[VariableIndex]]&gt;1,C826,IF(C826+1=StepsPerSubsample,0,C826+1))</f>
        <v>9</v>
      </c>
      <c r="D827" s="1">
        <f t="shared" si="37"/>
        <v>4</v>
      </c>
      <c r="E827" s="1" t="str">
        <f>INDEX(Protocol[Mark],MATCH(C827,Protocol[Step],0))</f>
        <v>5S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9010004</v>
      </c>
      <c r="H827" s="134">
        <f>Systematic[[#This Row],[SampleVariableLabel]]+100*Systematic[[#This Row],[State]]</f>
        <v>9010904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9</v>
      </c>
      <c r="B828" s="1">
        <f t="shared" si="36"/>
        <v>1</v>
      </c>
      <c r="C828" s="1">
        <f>IF(Systematic[[#This Row],[VariableIndex]]&gt;1,C827,IF(C827+1=StepsPerSubsample,0,C827+1))</f>
        <v>9</v>
      </c>
      <c r="D828" s="1">
        <f t="shared" si="37"/>
        <v>5</v>
      </c>
      <c r="E828" s="1" t="str">
        <f>INDEX(Protocol[Mark],MATCH(C828,Protocol[Step],0))</f>
        <v>5S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9010005</v>
      </c>
      <c r="H828" s="134">
        <f>Systematic[[#This Row],[SampleVariableLabel]]+100*Systematic[[#This Row],[State]]</f>
        <v>9010905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9</v>
      </c>
      <c r="B829" s="1">
        <f t="shared" si="36"/>
        <v>1</v>
      </c>
      <c r="C829" s="1">
        <f>IF(Systematic[[#This Row],[VariableIndex]]&gt;1,C828,IF(C828+1=StepsPerSubsample,0,C828+1))</f>
        <v>9</v>
      </c>
      <c r="D829" s="1">
        <f t="shared" si="37"/>
        <v>6</v>
      </c>
      <c r="E829" s="1" t="str">
        <f>INDEX(Protocol[Mark],MATCH(C829,Protocol[Step],0))</f>
        <v>5S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9010006</v>
      </c>
      <c r="H829" s="134">
        <f>Systematic[[#This Row],[SampleVariableLabel]]+100*Systematic[[#This Row],[State]]</f>
        <v>9010906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9</v>
      </c>
      <c r="B830" s="1">
        <f t="shared" si="36"/>
        <v>1</v>
      </c>
      <c r="C830" s="1">
        <f>IF(Systematic[[#This Row],[VariableIndex]]&gt;1,C829,IF(C829+1=StepsPerSubsample,0,C829+1))</f>
        <v>10</v>
      </c>
      <c r="D830" s="1">
        <f t="shared" si="37"/>
        <v>1</v>
      </c>
      <c r="E830" s="1" t="str">
        <f>INDEX(Protocol[Mark],MATCH(C830,Protocol[Step],0))</f>
        <v>6Gp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9010001</v>
      </c>
      <c r="H830" s="134">
        <f>Systematic[[#This Row],[SampleVariableLabel]]+100*Systematic[[#This Row],[State]]</f>
        <v>9011001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9</v>
      </c>
      <c r="B831" s="1">
        <f t="shared" si="36"/>
        <v>1</v>
      </c>
      <c r="C831" s="1">
        <f>IF(Systematic[[#This Row],[VariableIndex]]&gt;1,C830,IF(C830+1=StepsPerSubsample,0,C830+1))</f>
        <v>10</v>
      </c>
      <c r="D831" s="1">
        <f t="shared" si="37"/>
        <v>2</v>
      </c>
      <c r="E831" s="1" t="str">
        <f>INDEX(Protocol[Mark],MATCH(C831,Protocol[Step],0))</f>
        <v>6Gp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9010002</v>
      </c>
      <c r="H831" s="134">
        <f>Systematic[[#This Row],[SampleVariableLabel]]+100*Systematic[[#This Row],[State]]</f>
        <v>9011002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9</v>
      </c>
      <c r="B832" s="1">
        <f t="shared" si="36"/>
        <v>1</v>
      </c>
      <c r="C832" s="1">
        <f>IF(Systematic[[#This Row],[VariableIndex]]&gt;1,C831,IF(C831+1=StepsPerSubsample,0,C831+1))</f>
        <v>10</v>
      </c>
      <c r="D832" s="1">
        <f t="shared" si="37"/>
        <v>3</v>
      </c>
      <c r="E832" s="1" t="str">
        <f>INDEX(Protocol[Mark],MATCH(C832,Protocol[Step],0))</f>
        <v>6Gp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9010003</v>
      </c>
      <c r="H832" s="134">
        <f>Systematic[[#This Row],[SampleVariableLabel]]+100*Systematic[[#This Row],[State]]</f>
        <v>9011003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9</v>
      </c>
      <c r="B833" s="1">
        <f t="shared" si="36"/>
        <v>1</v>
      </c>
      <c r="C833" s="1">
        <f>IF(Systematic[[#This Row],[VariableIndex]]&gt;1,C832,IF(C832+1=StepsPerSubsample,0,C832+1))</f>
        <v>10</v>
      </c>
      <c r="D833" s="1">
        <f t="shared" si="37"/>
        <v>4</v>
      </c>
      <c r="E833" s="1" t="str">
        <f>INDEX(Protocol[Mark],MATCH(C833,Protocol[Step],0))</f>
        <v>6Gp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9010004</v>
      </c>
      <c r="H833" s="134">
        <f>Systematic[[#This Row],[SampleVariableLabel]]+100*Systematic[[#This Row],[State]]</f>
        <v>9011004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9</v>
      </c>
      <c r="B834" s="1">
        <f t="shared" si="36"/>
        <v>1</v>
      </c>
      <c r="C834" s="1">
        <f>IF(Systematic[[#This Row],[VariableIndex]]&gt;1,C833,IF(C833+1=StepsPerSubsample,0,C833+1))</f>
        <v>10</v>
      </c>
      <c r="D834" s="1">
        <f t="shared" si="37"/>
        <v>5</v>
      </c>
      <c r="E834" s="1" t="str">
        <f>INDEX(Protocol[Mark],MATCH(C834,Protocol[Step],0))</f>
        <v>6Gp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9010005</v>
      </c>
      <c r="H834" s="134">
        <f>Systematic[[#This Row],[SampleVariableLabel]]+100*Systematic[[#This Row],[State]]</f>
        <v>9011005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9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10</v>
      </c>
      <c r="D835" s="1">
        <f t="shared" ref="D835:D898" si="40">IF(D834=nVariables,1,D834+1)</f>
        <v>6</v>
      </c>
      <c r="E835" s="1" t="str">
        <f>INDEX(Protocol[Mark],MATCH(C835,Protocol[Step],0))</f>
        <v>6Gp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9010006</v>
      </c>
      <c r="H835" s="134">
        <f>Systematic[[#This Row],[SampleVariableLabel]]+100*Systematic[[#This Row],[State]]</f>
        <v>9011006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9</v>
      </c>
      <c r="B836" s="1">
        <f t="shared" si="39"/>
        <v>1</v>
      </c>
      <c r="C836" s="1">
        <f>IF(Systematic[[#This Row],[VariableIndex]]&gt;1,C835,IF(C835+1=StepsPerSubsample,0,C835+1))</f>
        <v>11</v>
      </c>
      <c r="D836" s="1">
        <f t="shared" si="40"/>
        <v>1</v>
      </c>
      <c r="E836" s="1" t="str">
        <f>INDEX(Protocol[Mark],MATCH(C836,Protocol[Step],0))</f>
        <v>7U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9010001</v>
      </c>
      <c r="H836" s="134">
        <f>Systematic[[#This Row],[SampleVariableLabel]]+100*Systematic[[#This Row],[State]]</f>
        <v>9011101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9</v>
      </c>
      <c r="B837" s="1">
        <f t="shared" si="39"/>
        <v>1</v>
      </c>
      <c r="C837" s="1">
        <f>IF(Systematic[[#This Row],[VariableIndex]]&gt;1,C836,IF(C836+1=StepsPerSubsample,0,C836+1))</f>
        <v>11</v>
      </c>
      <c r="D837" s="1">
        <f t="shared" si="40"/>
        <v>2</v>
      </c>
      <c r="E837" s="1" t="str">
        <f>INDEX(Protocol[Mark],MATCH(C837,Protocol[Step],0))</f>
        <v>7U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9010002</v>
      </c>
      <c r="H837" s="134">
        <f>Systematic[[#This Row],[SampleVariableLabel]]+100*Systematic[[#This Row],[State]]</f>
        <v>9011102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9</v>
      </c>
      <c r="B838" s="1">
        <f t="shared" si="39"/>
        <v>1</v>
      </c>
      <c r="C838" s="1">
        <f>IF(Systematic[[#This Row],[VariableIndex]]&gt;1,C837,IF(C837+1=StepsPerSubsample,0,C837+1))</f>
        <v>11</v>
      </c>
      <c r="D838" s="1">
        <f t="shared" si="40"/>
        <v>3</v>
      </c>
      <c r="E838" s="1" t="str">
        <f>INDEX(Protocol[Mark],MATCH(C838,Protocol[Step],0))</f>
        <v>7U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9010003</v>
      </c>
      <c r="H838" s="134">
        <f>Systematic[[#This Row],[SampleVariableLabel]]+100*Systematic[[#This Row],[State]]</f>
        <v>9011103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9</v>
      </c>
      <c r="B839" s="1">
        <f t="shared" si="39"/>
        <v>1</v>
      </c>
      <c r="C839" s="1">
        <f>IF(Systematic[[#This Row],[VariableIndex]]&gt;1,C838,IF(C838+1=StepsPerSubsample,0,C838+1))</f>
        <v>11</v>
      </c>
      <c r="D839" s="1">
        <f t="shared" si="40"/>
        <v>4</v>
      </c>
      <c r="E839" s="1" t="str">
        <f>INDEX(Protocol[Mark],MATCH(C839,Protocol[Step],0))</f>
        <v>7U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9010004</v>
      </c>
      <c r="H839" s="134">
        <f>Systematic[[#This Row],[SampleVariableLabel]]+100*Systematic[[#This Row],[State]]</f>
        <v>9011104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9</v>
      </c>
      <c r="B840" s="1">
        <f t="shared" si="39"/>
        <v>1</v>
      </c>
      <c r="C840" s="1">
        <f>IF(Systematic[[#This Row],[VariableIndex]]&gt;1,C839,IF(C839+1=StepsPerSubsample,0,C839+1))</f>
        <v>11</v>
      </c>
      <c r="D840" s="1">
        <f t="shared" si="40"/>
        <v>5</v>
      </c>
      <c r="E840" s="1" t="str">
        <f>INDEX(Protocol[Mark],MATCH(C840,Protocol[Step],0))</f>
        <v>7U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9010005</v>
      </c>
      <c r="H840" s="134">
        <f>Systematic[[#This Row],[SampleVariableLabel]]+100*Systematic[[#This Row],[State]]</f>
        <v>9011105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9</v>
      </c>
      <c r="B841" s="1">
        <f t="shared" si="39"/>
        <v>1</v>
      </c>
      <c r="C841" s="1">
        <f>IF(Systematic[[#This Row],[VariableIndex]]&gt;1,C840,IF(C840+1=StepsPerSubsample,0,C840+1))</f>
        <v>11</v>
      </c>
      <c r="D841" s="1">
        <f t="shared" si="40"/>
        <v>6</v>
      </c>
      <c r="E841" s="1" t="str">
        <f>INDEX(Protocol[Mark],MATCH(C841,Protocol[Step],0))</f>
        <v>7U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9010006</v>
      </c>
      <c r="H841" s="134">
        <f>Systematic[[#This Row],[SampleVariableLabel]]+100*Systematic[[#This Row],[State]]</f>
        <v>9011106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9</v>
      </c>
      <c r="B842" s="1">
        <f t="shared" si="39"/>
        <v>1</v>
      </c>
      <c r="C842" s="1">
        <f>IF(Systematic[[#This Row],[VariableIndex]]&gt;1,C841,IF(C841+1=StepsPerSubsample,0,C841+1))</f>
        <v>12</v>
      </c>
      <c r="D842" s="1">
        <f t="shared" si="40"/>
        <v>1</v>
      </c>
      <c r="E842" s="1" t="str">
        <f>INDEX(Protocol[Mark],MATCH(C842,Protocol[Step],0))</f>
        <v>8Rot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9010001</v>
      </c>
      <c r="H842" s="134">
        <f>Systematic[[#This Row],[SampleVariableLabel]]+100*Systematic[[#This Row],[State]]</f>
        <v>9011201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9</v>
      </c>
      <c r="B843" s="1">
        <f t="shared" si="39"/>
        <v>1</v>
      </c>
      <c r="C843" s="1">
        <f>IF(Systematic[[#This Row],[VariableIndex]]&gt;1,C842,IF(C842+1=StepsPerSubsample,0,C842+1))</f>
        <v>12</v>
      </c>
      <c r="D843" s="1">
        <f t="shared" si="40"/>
        <v>2</v>
      </c>
      <c r="E843" s="1" t="str">
        <f>INDEX(Protocol[Mark],MATCH(C843,Protocol[Step],0))</f>
        <v>8Rot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9010002</v>
      </c>
      <c r="H843" s="134">
        <f>Systematic[[#This Row],[SampleVariableLabel]]+100*Systematic[[#This Row],[State]]</f>
        <v>9011202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9</v>
      </c>
      <c r="B844" s="1">
        <f t="shared" si="39"/>
        <v>1</v>
      </c>
      <c r="C844" s="1">
        <f>IF(Systematic[[#This Row],[VariableIndex]]&gt;1,C843,IF(C843+1=StepsPerSubsample,0,C843+1))</f>
        <v>12</v>
      </c>
      <c r="D844" s="1">
        <f t="shared" si="40"/>
        <v>3</v>
      </c>
      <c r="E844" s="1" t="str">
        <f>INDEX(Protocol[Mark],MATCH(C844,Protocol[Step],0))</f>
        <v>8Rot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9010003</v>
      </c>
      <c r="H844" s="134">
        <f>Systematic[[#This Row],[SampleVariableLabel]]+100*Systematic[[#This Row],[State]]</f>
        <v>9011203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9</v>
      </c>
      <c r="B845" s="1">
        <f t="shared" si="39"/>
        <v>1</v>
      </c>
      <c r="C845" s="1">
        <f>IF(Systematic[[#This Row],[VariableIndex]]&gt;1,C844,IF(C844+1=StepsPerSubsample,0,C844+1))</f>
        <v>12</v>
      </c>
      <c r="D845" s="1">
        <f t="shared" si="40"/>
        <v>4</v>
      </c>
      <c r="E845" s="1" t="str">
        <f>INDEX(Protocol[Mark],MATCH(C845,Protocol[Step],0))</f>
        <v>8Rot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9010004</v>
      </c>
      <c r="H845" s="134">
        <f>Systematic[[#This Row],[SampleVariableLabel]]+100*Systematic[[#This Row],[State]]</f>
        <v>9011204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9</v>
      </c>
      <c r="B846" s="1">
        <f t="shared" si="39"/>
        <v>1</v>
      </c>
      <c r="C846" s="1">
        <f>IF(Systematic[[#This Row],[VariableIndex]]&gt;1,C845,IF(C845+1=StepsPerSubsample,0,C845+1))</f>
        <v>12</v>
      </c>
      <c r="D846" s="1">
        <f t="shared" si="40"/>
        <v>5</v>
      </c>
      <c r="E846" s="1" t="str">
        <f>INDEX(Protocol[Mark],MATCH(C846,Protocol[Step],0))</f>
        <v>8Rot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9010005</v>
      </c>
      <c r="H846" s="134">
        <f>Systematic[[#This Row],[SampleVariableLabel]]+100*Systematic[[#This Row],[State]]</f>
        <v>9011205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9</v>
      </c>
      <c r="B847" s="1">
        <f t="shared" si="39"/>
        <v>1</v>
      </c>
      <c r="C847" s="1">
        <f>IF(Systematic[[#This Row],[VariableIndex]]&gt;1,C846,IF(C846+1=StepsPerSubsample,0,C846+1))</f>
        <v>12</v>
      </c>
      <c r="D847" s="1">
        <f t="shared" si="40"/>
        <v>6</v>
      </c>
      <c r="E847" s="1" t="str">
        <f>INDEX(Protocol[Mark],MATCH(C847,Protocol[Step],0))</f>
        <v>8Rot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9010006</v>
      </c>
      <c r="H847" s="134">
        <f>Systematic[[#This Row],[SampleVariableLabel]]+100*Systematic[[#This Row],[State]]</f>
        <v>9011206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9</v>
      </c>
      <c r="B848" s="1">
        <f t="shared" si="39"/>
        <v>1</v>
      </c>
      <c r="C848" s="1">
        <f>IF(Systematic[[#This Row],[VariableIndex]]&gt;1,C847,IF(C847+1=StepsPerSubsample,0,C847+1))</f>
        <v>13</v>
      </c>
      <c r="D848" s="1">
        <f t="shared" si="40"/>
        <v>1</v>
      </c>
      <c r="E848" s="1" t="str">
        <f>INDEX(Protocol[Mark],MATCH(C848,Protocol[Step],0))</f>
        <v>9Ama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9010001</v>
      </c>
      <c r="H848" s="134">
        <f>Systematic[[#This Row],[SampleVariableLabel]]+100*Systematic[[#This Row],[State]]</f>
        <v>9011301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9</v>
      </c>
      <c r="B849" s="1">
        <f t="shared" si="39"/>
        <v>1</v>
      </c>
      <c r="C849" s="1">
        <f>IF(Systematic[[#This Row],[VariableIndex]]&gt;1,C848,IF(C848+1=StepsPerSubsample,0,C848+1))</f>
        <v>13</v>
      </c>
      <c r="D849" s="1">
        <f t="shared" si="40"/>
        <v>2</v>
      </c>
      <c r="E849" s="1" t="str">
        <f>INDEX(Protocol[Mark],MATCH(C849,Protocol[Step],0))</f>
        <v>9Ama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9010002</v>
      </c>
      <c r="H849" s="134">
        <f>Systematic[[#This Row],[SampleVariableLabel]]+100*Systematic[[#This Row],[State]]</f>
        <v>9011302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9</v>
      </c>
      <c r="B850" s="1">
        <f t="shared" si="39"/>
        <v>1</v>
      </c>
      <c r="C850" s="1">
        <f>IF(Systematic[[#This Row],[VariableIndex]]&gt;1,C849,IF(C849+1=StepsPerSubsample,0,C849+1))</f>
        <v>13</v>
      </c>
      <c r="D850" s="1">
        <f t="shared" si="40"/>
        <v>3</v>
      </c>
      <c r="E850" s="1" t="str">
        <f>INDEX(Protocol[Mark],MATCH(C850,Protocol[Step],0))</f>
        <v>9Ama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9010003</v>
      </c>
      <c r="H850" s="134">
        <f>Systematic[[#This Row],[SampleVariableLabel]]+100*Systematic[[#This Row],[State]]</f>
        <v>9011303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9</v>
      </c>
      <c r="B851" s="1">
        <f t="shared" si="39"/>
        <v>1</v>
      </c>
      <c r="C851" s="1">
        <f>IF(Systematic[[#This Row],[VariableIndex]]&gt;1,C850,IF(C850+1=StepsPerSubsample,0,C850+1))</f>
        <v>13</v>
      </c>
      <c r="D851" s="1">
        <f t="shared" si="40"/>
        <v>4</v>
      </c>
      <c r="E851" s="1" t="str">
        <f>INDEX(Protocol[Mark],MATCH(C851,Protocol[Step],0))</f>
        <v>9Ama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9010004</v>
      </c>
      <c r="H851" s="134">
        <f>Systematic[[#This Row],[SampleVariableLabel]]+100*Systematic[[#This Row],[State]]</f>
        <v>9011304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9</v>
      </c>
      <c r="B852" s="1">
        <f t="shared" si="39"/>
        <v>1</v>
      </c>
      <c r="C852" s="1">
        <f>IF(Systematic[[#This Row],[VariableIndex]]&gt;1,C851,IF(C851+1=StepsPerSubsample,0,C851+1))</f>
        <v>13</v>
      </c>
      <c r="D852" s="1">
        <f t="shared" si="40"/>
        <v>5</v>
      </c>
      <c r="E852" s="1" t="str">
        <f>INDEX(Protocol[Mark],MATCH(C852,Protocol[Step],0))</f>
        <v>9Ama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9010005</v>
      </c>
      <c r="H852" s="134">
        <f>Systematic[[#This Row],[SampleVariableLabel]]+100*Systematic[[#This Row],[State]]</f>
        <v>9011305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9</v>
      </c>
      <c r="B853" s="1">
        <f t="shared" si="39"/>
        <v>1</v>
      </c>
      <c r="C853" s="1">
        <f>IF(Systematic[[#This Row],[VariableIndex]]&gt;1,C852,IF(C852+1=StepsPerSubsample,0,C852+1))</f>
        <v>13</v>
      </c>
      <c r="D853" s="1">
        <f t="shared" si="40"/>
        <v>6</v>
      </c>
      <c r="E853" s="1" t="str">
        <f>INDEX(Protocol[Mark],MATCH(C853,Protocol[Step],0))</f>
        <v>9Ama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9010006</v>
      </c>
      <c r="H853" s="134">
        <f>Systematic[[#This Row],[SampleVariableLabel]]+100*Systematic[[#This Row],[State]]</f>
        <v>9011306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9</v>
      </c>
      <c r="B854" s="1">
        <f t="shared" si="39"/>
        <v>1</v>
      </c>
      <c r="C854" s="1">
        <f>IF(Systematic[[#This Row],[VariableIndex]]&gt;1,C853,IF(C853+1=StepsPerSubsample,0,C853+1))</f>
        <v>14</v>
      </c>
      <c r="D854" s="1">
        <f t="shared" si="40"/>
        <v>1</v>
      </c>
      <c r="E854" s="1" t="str">
        <f>INDEX(Protocol[Mark],MATCH(C854,Protocol[Step],0))</f>
        <v>10AsTm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9010001</v>
      </c>
      <c r="H854" s="134">
        <f>Systematic[[#This Row],[SampleVariableLabel]]+100*Systematic[[#This Row],[State]]</f>
        <v>9011401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9</v>
      </c>
      <c r="B855" s="1">
        <f t="shared" si="39"/>
        <v>1</v>
      </c>
      <c r="C855" s="1">
        <f>IF(Systematic[[#This Row],[VariableIndex]]&gt;1,C854,IF(C854+1=StepsPerSubsample,0,C854+1))</f>
        <v>14</v>
      </c>
      <c r="D855" s="1">
        <f t="shared" si="40"/>
        <v>2</v>
      </c>
      <c r="E855" s="1" t="str">
        <f>INDEX(Protocol[Mark],MATCH(C855,Protocol[Step],0))</f>
        <v>10AsTm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9010002</v>
      </c>
      <c r="H855" s="134">
        <f>Systematic[[#This Row],[SampleVariableLabel]]+100*Systematic[[#This Row],[State]]</f>
        <v>9011402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9</v>
      </c>
      <c r="B856" s="1">
        <f t="shared" si="39"/>
        <v>1</v>
      </c>
      <c r="C856" s="1">
        <f>IF(Systematic[[#This Row],[VariableIndex]]&gt;1,C855,IF(C855+1=StepsPerSubsample,0,C855+1))</f>
        <v>14</v>
      </c>
      <c r="D856" s="1">
        <f t="shared" si="40"/>
        <v>3</v>
      </c>
      <c r="E856" s="1" t="str">
        <f>INDEX(Protocol[Mark],MATCH(C856,Protocol[Step],0))</f>
        <v>10AsTm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9010003</v>
      </c>
      <c r="H856" s="134">
        <f>Systematic[[#This Row],[SampleVariableLabel]]+100*Systematic[[#This Row],[State]]</f>
        <v>9011403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9</v>
      </c>
      <c r="B857" s="1">
        <f t="shared" si="39"/>
        <v>1</v>
      </c>
      <c r="C857" s="1">
        <f>IF(Systematic[[#This Row],[VariableIndex]]&gt;1,C856,IF(C856+1=StepsPerSubsample,0,C856+1))</f>
        <v>14</v>
      </c>
      <c r="D857" s="1">
        <f t="shared" si="40"/>
        <v>4</v>
      </c>
      <c r="E857" s="1" t="str">
        <f>INDEX(Protocol[Mark],MATCH(C857,Protocol[Step],0))</f>
        <v>10AsTm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9010004</v>
      </c>
      <c r="H857" s="134">
        <f>Systematic[[#This Row],[SampleVariableLabel]]+100*Systematic[[#This Row],[State]]</f>
        <v>9011404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9</v>
      </c>
      <c r="B858" s="1">
        <f t="shared" si="39"/>
        <v>1</v>
      </c>
      <c r="C858" s="1">
        <f>IF(Systematic[[#This Row],[VariableIndex]]&gt;1,C857,IF(C857+1=StepsPerSubsample,0,C857+1))</f>
        <v>14</v>
      </c>
      <c r="D858" s="1">
        <f t="shared" si="40"/>
        <v>5</v>
      </c>
      <c r="E858" s="1" t="str">
        <f>INDEX(Protocol[Mark],MATCH(C858,Protocol[Step],0))</f>
        <v>10AsTm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9010005</v>
      </c>
      <c r="H858" s="134">
        <f>Systematic[[#This Row],[SampleVariableLabel]]+100*Systematic[[#This Row],[State]]</f>
        <v>9011405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9</v>
      </c>
      <c r="B859" s="1">
        <f t="shared" si="39"/>
        <v>1</v>
      </c>
      <c r="C859" s="1">
        <f>IF(Systematic[[#This Row],[VariableIndex]]&gt;1,C858,IF(C858+1=StepsPerSubsample,0,C858+1))</f>
        <v>14</v>
      </c>
      <c r="D859" s="1">
        <f t="shared" si="40"/>
        <v>6</v>
      </c>
      <c r="E859" s="1" t="str">
        <f>INDEX(Protocol[Mark],MATCH(C859,Protocol[Step],0))</f>
        <v>10AsTm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9010006</v>
      </c>
      <c r="H859" s="134">
        <f>Systematic[[#This Row],[SampleVariableLabel]]+100*Systematic[[#This Row],[State]]</f>
        <v>9011406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9</v>
      </c>
      <c r="B860" s="1">
        <f t="shared" si="39"/>
        <v>1</v>
      </c>
      <c r="C860" s="1">
        <f>IF(Systematic[[#This Row],[VariableIndex]]&gt;1,C859,IF(C859+1=StepsPerSubsample,0,C859+1))</f>
        <v>15</v>
      </c>
      <c r="D860" s="1">
        <f t="shared" si="40"/>
        <v>1</v>
      </c>
      <c r="E860" s="1" t="str">
        <f>INDEX(Protocol[Mark],MATCH(C860,Protocol[Step],0))</f>
        <v>11Azd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9010001</v>
      </c>
      <c r="H860" s="134">
        <f>Systematic[[#This Row],[SampleVariableLabel]]+100*Systematic[[#This Row],[State]]</f>
        <v>9011501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9</v>
      </c>
      <c r="B861" s="1">
        <f t="shared" si="39"/>
        <v>1</v>
      </c>
      <c r="C861" s="1">
        <f>IF(Systematic[[#This Row],[VariableIndex]]&gt;1,C860,IF(C860+1=StepsPerSubsample,0,C860+1))</f>
        <v>15</v>
      </c>
      <c r="D861" s="1">
        <f t="shared" si="40"/>
        <v>2</v>
      </c>
      <c r="E861" s="1" t="str">
        <f>INDEX(Protocol[Mark],MATCH(C861,Protocol[Step],0))</f>
        <v>11Azd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9010002</v>
      </c>
      <c r="H861" s="134">
        <f>Systematic[[#This Row],[SampleVariableLabel]]+100*Systematic[[#This Row],[State]]</f>
        <v>9011502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9</v>
      </c>
      <c r="B862" s="1">
        <f t="shared" si="39"/>
        <v>1</v>
      </c>
      <c r="C862" s="1">
        <f>IF(Systematic[[#This Row],[VariableIndex]]&gt;1,C861,IF(C861+1=StepsPerSubsample,0,C861+1))</f>
        <v>15</v>
      </c>
      <c r="D862" s="1">
        <f t="shared" si="40"/>
        <v>3</v>
      </c>
      <c r="E862" s="1" t="str">
        <f>INDEX(Protocol[Mark],MATCH(C862,Protocol[Step],0))</f>
        <v>11Azd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9010003</v>
      </c>
      <c r="H862" s="134">
        <f>Systematic[[#This Row],[SampleVariableLabel]]+100*Systematic[[#This Row],[State]]</f>
        <v>9011503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9</v>
      </c>
      <c r="B863" s="1">
        <f t="shared" si="39"/>
        <v>1</v>
      </c>
      <c r="C863" s="1">
        <f>IF(Systematic[[#This Row],[VariableIndex]]&gt;1,C862,IF(C862+1=StepsPerSubsample,0,C862+1))</f>
        <v>15</v>
      </c>
      <c r="D863" s="1">
        <f t="shared" si="40"/>
        <v>4</v>
      </c>
      <c r="E863" s="1" t="str">
        <f>INDEX(Protocol[Mark],MATCH(C863,Protocol[Step],0))</f>
        <v>11Azd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9010004</v>
      </c>
      <c r="H863" s="134">
        <f>Systematic[[#This Row],[SampleVariableLabel]]+100*Systematic[[#This Row],[State]]</f>
        <v>9011504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9</v>
      </c>
      <c r="B864" s="1">
        <f t="shared" si="39"/>
        <v>1</v>
      </c>
      <c r="C864" s="1">
        <f>IF(Systematic[[#This Row],[VariableIndex]]&gt;1,C863,IF(C863+1=StepsPerSubsample,0,C863+1))</f>
        <v>15</v>
      </c>
      <c r="D864" s="1">
        <f t="shared" si="40"/>
        <v>5</v>
      </c>
      <c r="E864" s="1" t="str">
        <f>INDEX(Protocol[Mark],MATCH(C864,Protocol[Step],0))</f>
        <v>11Azd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9010005</v>
      </c>
      <c r="H864" s="134">
        <f>Systematic[[#This Row],[SampleVariableLabel]]+100*Systematic[[#This Row],[State]]</f>
        <v>9011505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9</v>
      </c>
      <c r="B865" s="1">
        <f t="shared" si="39"/>
        <v>1</v>
      </c>
      <c r="C865" s="1">
        <f>IF(Systematic[[#This Row],[VariableIndex]]&gt;1,C864,IF(C864+1=StepsPerSubsample,0,C864+1))</f>
        <v>15</v>
      </c>
      <c r="D865" s="1">
        <f t="shared" si="40"/>
        <v>6</v>
      </c>
      <c r="E865" s="1" t="str">
        <f>INDEX(Protocol[Mark],MATCH(C865,Protocol[Step],0))</f>
        <v>11Azd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9010006</v>
      </c>
      <c r="H865" s="134">
        <f>Systematic[[#This Row],[SampleVariableLabel]]+100*Systematic[[#This Row],[State]]</f>
        <v>9011506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ce1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ce1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ce1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ce1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ce1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ce1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1Dig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1Dig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1Dig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1Dig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1Dig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1Dig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1D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1D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1D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1D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1D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1D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1M.1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1M.1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1M.1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1M.1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1M.1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1M.1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2Oct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2Oct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2Oct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2Oct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2Oct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2Oct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2c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2c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2c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2c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2c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2c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10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2M2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10010001</v>
      </c>
      <c r="H902" s="134">
        <f>Systematic[[#This Row],[SampleVariableLabel]]+100*Systematic[[#This Row],[State]]</f>
        <v>10010601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10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2M2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10010002</v>
      </c>
      <c r="H903" s="134">
        <f>Systematic[[#This Row],[SampleVariableLabel]]+100*Systematic[[#This Row],[State]]</f>
        <v>10010602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10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2M2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10010003</v>
      </c>
      <c r="H904" s="134">
        <f>Systematic[[#This Row],[SampleVariableLabel]]+100*Systematic[[#This Row],[State]]</f>
        <v>10010603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10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2M2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10010004</v>
      </c>
      <c r="H905" s="134">
        <f>Systematic[[#This Row],[SampleVariableLabel]]+100*Systematic[[#This Row],[State]]</f>
        <v>10010604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10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2M2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10010005</v>
      </c>
      <c r="H906" s="134">
        <f>Systematic[[#This Row],[SampleVariableLabel]]+100*Systematic[[#This Row],[State]]</f>
        <v>10010605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10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2M2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10010006</v>
      </c>
      <c r="H907" s="134">
        <f>Systematic[[#This Row],[SampleVariableLabel]]+100*Systematic[[#This Row],[State]]</f>
        <v>10010606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10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3P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10010001</v>
      </c>
      <c r="H908" s="134">
        <f>Systematic[[#This Row],[SampleVariableLabel]]+100*Systematic[[#This Row],[State]]</f>
        <v>10010701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10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3P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10010002</v>
      </c>
      <c r="H909" s="134">
        <f>Systematic[[#This Row],[SampleVariableLabel]]+100*Systematic[[#This Row],[State]]</f>
        <v>10010702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10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3P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10010003</v>
      </c>
      <c r="H910" s="134">
        <f>Systematic[[#This Row],[SampleVariableLabel]]+100*Systematic[[#This Row],[State]]</f>
        <v>10010703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10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3P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10010004</v>
      </c>
      <c r="H911" s="134">
        <f>Systematic[[#This Row],[SampleVariableLabel]]+100*Systematic[[#This Row],[State]]</f>
        <v>10010704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10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3P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10010005</v>
      </c>
      <c r="H912" s="134">
        <f>Systematic[[#This Row],[SampleVariableLabel]]+100*Systematic[[#This Row],[State]]</f>
        <v>10010705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10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3P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10010006</v>
      </c>
      <c r="H913" s="134">
        <f>Systematic[[#This Row],[SampleVariableLabel]]+100*Systematic[[#This Row],[State]]</f>
        <v>10010706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10</v>
      </c>
      <c r="B914" s="1">
        <f t="shared" si="42"/>
        <v>1</v>
      </c>
      <c r="C914" s="1">
        <f>IF(Systematic[[#This Row],[VariableIndex]]&gt;1,C913,IF(C913+1=StepsPerSubsample,0,C913+1))</f>
        <v>8</v>
      </c>
      <c r="D914" s="1">
        <f t="shared" si="43"/>
        <v>1</v>
      </c>
      <c r="E914" s="1" t="str">
        <f>INDEX(Protocol[Mark],MATCH(C914,Protocol[Step],0))</f>
        <v>4G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10010001</v>
      </c>
      <c r="H914" s="134">
        <f>Systematic[[#This Row],[SampleVariableLabel]]+100*Systematic[[#This Row],[State]]</f>
        <v>10010801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10</v>
      </c>
      <c r="B915" s="1">
        <f t="shared" si="42"/>
        <v>1</v>
      </c>
      <c r="C915" s="1">
        <f>IF(Systematic[[#This Row],[VariableIndex]]&gt;1,C914,IF(C914+1=StepsPerSubsample,0,C914+1))</f>
        <v>8</v>
      </c>
      <c r="D915" s="1">
        <f t="shared" si="43"/>
        <v>2</v>
      </c>
      <c r="E915" s="1" t="str">
        <f>INDEX(Protocol[Mark],MATCH(C915,Protocol[Step],0))</f>
        <v>4G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10010002</v>
      </c>
      <c r="H915" s="134">
        <f>Systematic[[#This Row],[SampleVariableLabel]]+100*Systematic[[#This Row],[State]]</f>
        <v>10010802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10</v>
      </c>
      <c r="B916" s="1">
        <f t="shared" si="42"/>
        <v>1</v>
      </c>
      <c r="C916" s="1">
        <f>IF(Systematic[[#This Row],[VariableIndex]]&gt;1,C915,IF(C915+1=StepsPerSubsample,0,C915+1))</f>
        <v>8</v>
      </c>
      <c r="D916" s="1">
        <f t="shared" si="43"/>
        <v>3</v>
      </c>
      <c r="E916" s="1" t="str">
        <f>INDEX(Protocol[Mark],MATCH(C916,Protocol[Step],0))</f>
        <v>4G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10010003</v>
      </c>
      <c r="H916" s="134">
        <f>Systematic[[#This Row],[SampleVariableLabel]]+100*Systematic[[#This Row],[State]]</f>
        <v>10010803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10</v>
      </c>
      <c r="B917" s="1">
        <f t="shared" si="42"/>
        <v>1</v>
      </c>
      <c r="C917" s="1">
        <f>IF(Systematic[[#This Row],[VariableIndex]]&gt;1,C916,IF(C916+1=StepsPerSubsample,0,C916+1))</f>
        <v>8</v>
      </c>
      <c r="D917" s="1">
        <f t="shared" si="43"/>
        <v>4</v>
      </c>
      <c r="E917" s="1" t="str">
        <f>INDEX(Protocol[Mark],MATCH(C917,Protocol[Step],0))</f>
        <v>4G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10010004</v>
      </c>
      <c r="H917" s="134">
        <f>Systematic[[#This Row],[SampleVariableLabel]]+100*Systematic[[#This Row],[State]]</f>
        <v>10010804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10</v>
      </c>
      <c r="B918" s="1">
        <f t="shared" si="42"/>
        <v>1</v>
      </c>
      <c r="C918" s="1">
        <f>IF(Systematic[[#This Row],[VariableIndex]]&gt;1,C917,IF(C917+1=StepsPerSubsample,0,C917+1))</f>
        <v>8</v>
      </c>
      <c r="D918" s="1">
        <f t="shared" si="43"/>
        <v>5</v>
      </c>
      <c r="E918" s="1" t="str">
        <f>INDEX(Protocol[Mark],MATCH(C918,Protocol[Step],0))</f>
        <v>4G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10010005</v>
      </c>
      <c r="H918" s="134">
        <f>Systematic[[#This Row],[SampleVariableLabel]]+100*Systematic[[#This Row],[State]]</f>
        <v>10010805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10</v>
      </c>
      <c r="B919" s="1">
        <f t="shared" si="42"/>
        <v>1</v>
      </c>
      <c r="C919" s="1">
        <f>IF(Systematic[[#This Row],[VariableIndex]]&gt;1,C918,IF(C918+1=StepsPerSubsample,0,C918+1))</f>
        <v>8</v>
      </c>
      <c r="D919" s="1">
        <f t="shared" si="43"/>
        <v>6</v>
      </c>
      <c r="E919" s="1" t="str">
        <f>INDEX(Protocol[Mark],MATCH(C919,Protocol[Step],0))</f>
        <v>4G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10010006</v>
      </c>
      <c r="H919" s="134">
        <f>Systematic[[#This Row],[SampleVariableLabel]]+100*Systematic[[#This Row],[State]]</f>
        <v>10010806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10</v>
      </c>
      <c r="B920" s="1">
        <f t="shared" si="42"/>
        <v>1</v>
      </c>
      <c r="C920" s="1">
        <f>IF(Systematic[[#This Row],[VariableIndex]]&gt;1,C919,IF(C919+1=StepsPerSubsample,0,C919+1))</f>
        <v>9</v>
      </c>
      <c r="D920" s="1">
        <f t="shared" si="43"/>
        <v>1</v>
      </c>
      <c r="E920" s="1" t="str">
        <f>INDEX(Protocol[Mark],MATCH(C920,Protocol[Step],0))</f>
        <v>5S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10010001</v>
      </c>
      <c r="H920" s="134">
        <f>Systematic[[#This Row],[SampleVariableLabel]]+100*Systematic[[#This Row],[State]]</f>
        <v>10010901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10</v>
      </c>
      <c r="B921" s="1">
        <f t="shared" si="42"/>
        <v>1</v>
      </c>
      <c r="C921" s="1">
        <f>IF(Systematic[[#This Row],[VariableIndex]]&gt;1,C920,IF(C920+1=StepsPerSubsample,0,C920+1))</f>
        <v>9</v>
      </c>
      <c r="D921" s="1">
        <f t="shared" si="43"/>
        <v>2</v>
      </c>
      <c r="E921" s="1" t="str">
        <f>INDEX(Protocol[Mark],MATCH(C921,Protocol[Step],0))</f>
        <v>5S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10010002</v>
      </c>
      <c r="H921" s="134">
        <f>Systematic[[#This Row],[SampleVariableLabel]]+100*Systematic[[#This Row],[State]]</f>
        <v>10010902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10</v>
      </c>
      <c r="B922" s="1">
        <f t="shared" si="42"/>
        <v>1</v>
      </c>
      <c r="C922" s="1">
        <f>IF(Systematic[[#This Row],[VariableIndex]]&gt;1,C921,IF(C921+1=StepsPerSubsample,0,C921+1))</f>
        <v>9</v>
      </c>
      <c r="D922" s="1">
        <f t="shared" si="43"/>
        <v>3</v>
      </c>
      <c r="E922" s="1" t="str">
        <f>INDEX(Protocol[Mark],MATCH(C922,Protocol[Step],0))</f>
        <v>5S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10010003</v>
      </c>
      <c r="H922" s="134">
        <f>Systematic[[#This Row],[SampleVariableLabel]]+100*Systematic[[#This Row],[State]]</f>
        <v>10010903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10</v>
      </c>
      <c r="B923" s="1">
        <f t="shared" si="42"/>
        <v>1</v>
      </c>
      <c r="C923" s="1">
        <f>IF(Systematic[[#This Row],[VariableIndex]]&gt;1,C922,IF(C922+1=StepsPerSubsample,0,C922+1))</f>
        <v>9</v>
      </c>
      <c r="D923" s="1">
        <f t="shared" si="43"/>
        <v>4</v>
      </c>
      <c r="E923" s="1" t="str">
        <f>INDEX(Protocol[Mark],MATCH(C923,Protocol[Step],0))</f>
        <v>5S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10010004</v>
      </c>
      <c r="H923" s="134">
        <f>Systematic[[#This Row],[SampleVariableLabel]]+100*Systematic[[#This Row],[State]]</f>
        <v>10010904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10</v>
      </c>
      <c r="B924" s="1">
        <f t="shared" si="42"/>
        <v>1</v>
      </c>
      <c r="C924" s="1">
        <f>IF(Systematic[[#This Row],[VariableIndex]]&gt;1,C923,IF(C923+1=StepsPerSubsample,0,C923+1))</f>
        <v>9</v>
      </c>
      <c r="D924" s="1">
        <f t="shared" si="43"/>
        <v>5</v>
      </c>
      <c r="E924" s="1" t="str">
        <f>INDEX(Protocol[Mark],MATCH(C924,Protocol[Step],0))</f>
        <v>5S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10010005</v>
      </c>
      <c r="H924" s="134">
        <f>Systematic[[#This Row],[SampleVariableLabel]]+100*Systematic[[#This Row],[State]]</f>
        <v>10010905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10</v>
      </c>
      <c r="B925" s="1">
        <f t="shared" si="42"/>
        <v>1</v>
      </c>
      <c r="C925" s="1">
        <f>IF(Systematic[[#This Row],[VariableIndex]]&gt;1,C924,IF(C924+1=StepsPerSubsample,0,C924+1))</f>
        <v>9</v>
      </c>
      <c r="D925" s="1">
        <f t="shared" si="43"/>
        <v>6</v>
      </c>
      <c r="E925" s="1" t="str">
        <f>INDEX(Protocol[Mark],MATCH(C925,Protocol[Step],0))</f>
        <v>5S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10010006</v>
      </c>
      <c r="H925" s="134">
        <f>Systematic[[#This Row],[SampleVariableLabel]]+100*Systematic[[#This Row],[State]]</f>
        <v>10010906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10</v>
      </c>
      <c r="B926" s="1">
        <f t="shared" si="42"/>
        <v>1</v>
      </c>
      <c r="C926" s="1">
        <f>IF(Systematic[[#This Row],[VariableIndex]]&gt;1,C925,IF(C925+1=StepsPerSubsample,0,C925+1))</f>
        <v>10</v>
      </c>
      <c r="D926" s="1">
        <f t="shared" si="43"/>
        <v>1</v>
      </c>
      <c r="E926" s="1" t="str">
        <f>INDEX(Protocol[Mark],MATCH(C926,Protocol[Step],0))</f>
        <v>6Gp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10010001</v>
      </c>
      <c r="H926" s="134">
        <f>Systematic[[#This Row],[SampleVariableLabel]]+100*Systematic[[#This Row],[State]]</f>
        <v>10011001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10</v>
      </c>
      <c r="B927" s="1">
        <f t="shared" si="42"/>
        <v>1</v>
      </c>
      <c r="C927" s="1">
        <f>IF(Systematic[[#This Row],[VariableIndex]]&gt;1,C926,IF(C926+1=StepsPerSubsample,0,C926+1))</f>
        <v>10</v>
      </c>
      <c r="D927" s="1">
        <f t="shared" si="43"/>
        <v>2</v>
      </c>
      <c r="E927" s="1" t="str">
        <f>INDEX(Protocol[Mark],MATCH(C927,Protocol[Step],0))</f>
        <v>6Gp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10010002</v>
      </c>
      <c r="H927" s="134">
        <f>Systematic[[#This Row],[SampleVariableLabel]]+100*Systematic[[#This Row],[State]]</f>
        <v>10011002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10</v>
      </c>
      <c r="B928" s="1">
        <f t="shared" si="42"/>
        <v>1</v>
      </c>
      <c r="C928" s="1">
        <f>IF(Systematic[[#This Row],[VariableIndex]]&gt;1,C927,IF(C927+1=StepsPerSubsample,0,C927+1))</f>
        <v>10</v>
      </c>
      <c r="D928" s="1">
        <f t="shared" si="43"/>
        <v>3</v>
      </c>
      <c r="E928" s="1" t="str">
        <f>INDEX(Protocol[Mark],MATCH(C928,Protocol[Step],0))</f>
        <v>6Gp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10010003</v>
      </c>
      <c r="H928" s="134">
        <f>Systematic[[#This Row],[SampleVariableLabel]]+100*Systematic[[#This Row],[State]]</f>
        <v>10011003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10</v>
      </c>
      <c r="B929" s="1">
        <f t="shared" si="42"/>
        <v>1</v>
      </c>
      <c r="C929" s="1">
        <f>IF(Systematic[[#This Row],[VariableIndex]]&gt;1,C928,IF(C928+1=StepsPerSubsample,0,C928+1))</f>
        <v>10</v>
      </c>
      <c r="D929" s="1">
        <f t="shared" si="43"/>
        <v>4</v>
      </c>
      <c r="E929" s="1" t="str">
        <f>INDEX(Protocol[Mark],MATCH(C929,Protocol[Step],0))</f>
        <v>6Gp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10010004</v>
      </c>
      <c r="H929" s="134">
        <f>Systematic[[#This Row],[SampleVariableLabel]]+100*Systematic[[#This Row],[State]]</f>
        <v>10011004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10</v>
      </c>
      <c r="B930" s="1">
        <f t="shared" si="42"/>
        <v>1</v>
      </c>
      <c r="C930" s="1">
        <f>IF(Systematic[[#This Row],[VariableIndex]]&gt;1,C929,IF(C929+1=StepsPerSubsample,0,C929+1))</f>
        <v>10</v>
      </c>
      <c r="D930" s="1">
        <f t="shared" si="43"/>
        <v>5</v>
      </c>
      <c r="E930" s="1" t="str">
        <f>INDEX(Protocol[Mark],MATCH(C930,Protocol[Step],0))</f>
        <v>6Gp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10010005</v>
      </c>
      <c r="H930" s="134">
        <f>Systematic[[#This Row],[SampleVariableLabel]]+100*Systematic[[#This Row],[State]]</f>
        <v>10011005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10</v>
      </c>
      <c r="B931" s="1">
        <f t="shared" si="42"/>
        <v>1</v>
      </c>
      <c r="C931" s="1">
        <f>IF(Systematic[[#This Row],[VariableIndex]]&gt;1,C930,IF(C930+1=StepsPerSubsample,0,C930+1))</f>
        <v>10</v>
      </c>
      <c r="D931" s="1">
        <f t="shared" si="43"/>
        <v>6</v>
      </c>
      <c r="E931" s="1" t="str">
        <f>INDEX(Protocol[Mark],MATCH(C931,Protocol[Step],0))</f>
        <v>6Gp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10010006</v>
      </c>
      <c r="H931" s="134">
        <f>Systematic[[#This Row],[SampleVariableLabel]]+100*Systematic[[#This Row],[State]]</f>
        <v>10011006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10</v>
      </c>
      <c r="B932" s="1">
        <f t="shared" si="42"/>
        <v>1</v>
      </c>
      <c r="C932" s="1">
        <f>IF(Systematic[[#This Row],[VariableIndex]]&gt;1,C931,IF(C931+1=StepsPerSubsample,0,C931+1))</f>
        <v>11</v>
      </c>
      <c r="D932" s="1">
        <f t="shared" si="43"/>
        <v>1</v>
      </c>
      <c r="E932" s="1" t="str">
        <f>INDEX(Protocol[Mark],MATCH(C932,Protocol[Step],0))</f>
        <v>7U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10010001</v>
      </c>
      <c r="H932" s="134">
        <f>Systematic[[#This Row],[SampleVariableLabel]]+100*Systematic[[#This Row],[State]]</f>
        <v>10011101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10</v>
      </c>
      <c r="B933" s="1">
        <f t="shared" si="42"/>
        <v>1</v>
      </c>
      <c r="C933" s="1">
        <f>IF(Systematic[[#This Row],[VariableIndex]]&gt;1,C932,IF(C932+1=StepsPerSubsample,0,C932+1))</f>
        <v>11</v>
      </c>
      <c r="D933" s="1">
        <f t="shared" si="43"/>
        <v>2</v>
      </c>
      <c r="E933" s="1" t="str">
        <f>INDEX(Protocol[Mark],MATCH(C933,Protocol[Step],0))</f>
        <v>7U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10010002</v>
      </c>
      <c r="H933" s="134">
        <f>Systematic[[#This Row],[SampleVariableLabel]]+100*Systematic[[#This Row],[State]]</f>
        <v>10011102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10</v>
      </c>
      <c r="B934" s="1">
        <f t="shared" si="42"/>
        <v>1</v>
      </c>
      <c r="C934" s="1">
        <f>IF(Systematic[[#This Row],[VariableIndex]]&gt;1,C933,IF(C933+1=StepsPerSubsample,0,C933+1))</f>
        <v>11</v>
      </c>
      <c r="D934" s="1">
        <f t="shared" si="43"/>
        <v>3</v>
      </c>
      <c r="E934" s="1" t="str">
        <f>INDEX(Protocol[Mark],MATCH(C934,Protocol[Step],0))</f>
        <v>7U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10010003</v>
      </c>
      <c r="H934" s="134">
        <f>Systematic[[#This Row],[SampleVariableLabel]]+100*Systematic[[#This Row],[State]]</f>
        <v>10011103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10</v>
      </c>
      <c r="B935" s="1">
        <f t="shared" si="42"/>
        <v>1</v>
      </c>
      <c r="C935" s="1">
        <f>IF(Systematic[[#This Row],[VariableIndex]]&gt;1,C934,IF(C934+1=StepsPerSubsample,0,C934+1))</f>
        <v>11</v>
      </c>
      <c r="D935" s="1">
        <f t="shared" si="43"/>
        <v>4</v>
      </c>
      <c r="E935" s="1" t="str">
        <f>INDEX(Protocol[Mark],MATCH(C935,Protocol[Step],0))</f>
        <v>7U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10010004</v>
      </c>
      <c r="H935" s="134">
        <f>Systematic[[#This Row],[SampleVariableLabel]]+100*Systematic[[#This Row],[State]]</f>
        <v>10011104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10</v>
      </c>
      <c r="B936" s="1">
        <f t="shared" si="42"/>
        <v>1</v>
      </c>
      <c r="C936" s="1">
        <f>IF(Systematic[[#This Row],[VariableIndex]]&gt;1,C935,IF(C935+1=StepsPerSubsample,0,C935+1))</f>
        <v>11</v>
      </c>
      <c r="D936" s="1">
        <f t="shared" si="43"/>
        <v>5</v>
      </c>
      <c r="E936" s="1" t="str">
        <f>INDEX(Protocol[Mark],MATCH(C936,Protocol[Step],0))</f>
        <v>7U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10010005</v>
      </c>
      <c r="H936" s="134">
        <f>Systematic[[#This Row],[SampleVariableLabel]]+100*Systematic[[#This Row],[State]]</f>
        <v>10011105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10</v>
      </c>
      <c r="B937" s="1">
        <f t="shared" si="42"/>
        <v>1</v>
      </c>
      <c r="C937" s="1">
        <f>IF(Systematic[[#This Row],[VariableIndex]]&gt;1,C936,IF(C936+1=StepsPerSubsample,0,C936+1))</f>
        <v>11</v>
      </c>
      <c r="D937" s="1">
        <f t="shared" si="43"/>
        <v>6</v>
      </c>
      <c r="E937" s="1" t="str">
        <f>INDEX(Protocol[Mark],MATCH(C937,Protocol[Step],0))</f>
        <v>7U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10010006</v>
      </c>
      <c r="H937" s="134">
        <f>Systematic[[#This Row],[SampleVariableLabel]]+100*Systematic[[#This Row],[State]]</f>
        <v>10011106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10</v>
      </c>
      <c r="B938" s="1">
        <f t="shared" si="42"/>
        <v>1</v>
      </c>
      <c r="C938" s="1">
        <f>IF(Systematic[[#This Row],[VariableIndex]]&gt;1,C937,IF(C937+1=StepsPerSubsample,0,C937+1))</f>
        <v>12</v>
      </c>
      <c r="D938" s="1">
        <f t="shared" si="43"/>
        <v>1</v>
      </c>
      <c r="E938" s="1" t="str">
        <f>INDEX(Protocol[Mark],MATCH(C938,Protocol[Step],0))</f>
        <v>8Rot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10010001</v>
      </c>
      <c r="H938" s="134">
        <f>Systematic[[#This Row],[SampleVariableLabel]]+100*Systematic[[#This Row],[State]]</f>
        <v>10011201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10</v>
      </c>
      <c r="B939" s="1">
        <f t="shared" si="42"/>
        <v>1</v>
      </c>
      <c r="C939" s="1">
        <f>IF(Systematic[[#This Row],[VariableIndex]]&gt;1,C938,IF(C938+1=StepsPerSubsample,0,C938+1))</f>
        <v>12</v>
      </c>
      <c r="D939" s="1">
        <f t="shared" si="43"/>
        <v>2</v>
      </c>
      <c r="E939" s="1" t="str">
        <f>INDEX(Protocol[Mark],MATCH(C939,Protocol[Step],0))</f>
        <v>8Rot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10010002</v>
      </c>
      <c r="H939" s="134">
        <f>Systematic[[#This Row],[SampleVariableLabel]]+100*Systematic[[#This Row],[State]]</f>
        <v>10011202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10</v>
      </c>
      <c r="B940" s="1">
        <f t="shared" si="42"/>
        <v>1</v>
      </c>
      <c r="C940" s="1">
        <f>IF(Systematic[[#This Row],[VariableIndex]]&gt;1,C939,IF(C939+1=StepsPerSubsample,0,C939+1))</f>
        <v>12</v>
      </c>
      <c r="D940" s="1">
        <f t="shared" si="43"/>
        <v>3</v>
      </c>
      <c r="E940" s="1" t="str">
        <f>INDEX(Protocol[Mark],MATCH(C940,Protocol[Step],0))</f>
        <v>8Rot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10010003</v>
      </c>
      <c r="H940" s="134">
        <f>Systematic[[#This Row],[SampleVariableLabel]]+100*Systematic[[#This Row],[State]]</f>
        <v>10011203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10</v>
      </c>
      <c r="B941" s="1">
        <f t="shared" si="42"/>
        <v>1</v>
      </c>
      <c r="C941" s="1">
        <f>IF(Systematic[[#This Row],[VariableIndex]]&gt;1,C940,IF(C940+1=StepsPerSubsample,0,C940+1))</f>
        <v>12</v>
      </c>
      <c r="D941" s="1">
        <f t="shared" si="43"/>
        <v>4</v>
      </c>
      <c r="E941" s="1" t="str">
        <f>INDEX(Protocol[Mark],MATCH(C941,Protocol[Step],0))</f>
        <v>8Rot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10010004</v>
      </c>
      <c r="H941" s="134">
        <f>Systematic[[#This Row],[SampleVariableLabel]]+100*Systematic[[#This Row],[State]]</f>
        <v>10011204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10</v>
      </c>
      <c r="B942" s="1">
        <f t="shared" si="42"/>
        <v>1</v>
      </c>
      <c r="C942" s="1">
        <f>IF(Systematic[[#This Row],[VariableIndex]]&gt;1,C941,IF(C941+1=StepsPerSubsample,0,C941+1))</f>
        <v>12</v>
      </c>
      <c r="D942" s="1">
        <f t="shared" si="43"/>
        <v>5</v>
      </c>
      <c r="E942" s="1" t="str">
        <f>INDEX(Protocol[Mark],MATCH(C942,Protocol[Step],0))</f>
        <v>8Rot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10010005</v>
      </c>
      <c r="H942" s="134">
        <f>Systematic[[#This Row],[SampleVariableLabel]]+100*Systematic[[#This Row],[State]]</f>
        <v>10011205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10</v>
      </c>
      <c r="B943" s="1">
        <f t="shared" si="42"/>
        <v>1</v>
      </c>
      <c r="C943" s="1">
        <f>IF(Systematic[[#This Row],[VariableIndex]]&gt;1,C942,IF(C942+1=StepsPerSubsample,0,C942+1))</f>
        <v>12</v>
      </c>
      <c r="D943" s="1">
        <f t="shared" si="43"/>
        <v>6</v>
      </c>
      <c r="E943" s="1" t="str">
        <f>INDEX(Protocol[Mark],MATCH(C943,Protocol[Step],0))</f>
        <v>8Rot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10010006</v>
      </c>
      <c r="H943" s="134">
        <f>Systematic[[#This Row],[SampleVariableLabel]]+100*Systematic[[#This Row],[State]]</f>
        <v>10011206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10</v>
      </c>
      <c r="B944" s="1">
        <f t="shared" si="42"/>
        <v>1</v>
      </c>
      <c r="C944" s="1">
        <f>IF(Systematic[[#This Row],[VariableIndex]]&gt;1,C943,IF(C943+1=StepsPerSubsample,0,C943+1))</f>
        <v>13</v>
      </c>
      <c r="D944" s="1">
        <f t="shared" si="43"/>
        <v>1</v>
      </c>
      <c r="E944" s="1" t="str">
        <f>INDEX(Protocol[Mark],MATCH(C944,Protocol[Step],0))</f>
        <v>9Ama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10010001</v>
      </c>
      <c r="H944" s="134">
        <f>Systematic[[#This Row],[SampleVariableLabel]]+100*Systematic[[#This Row],[State]]</f>
        <v>10011301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10</v>
      </c>
      <c r="B945" s="1">
        <f t="shared" si="42"/>
        <v>1</v>
      </c>
      <c r="C945" s="1">
        <f>IF(Systematic[[#This Row],[VariableIndex]]&gt;1,C944,IF(C944+1=StepsPerSubsample,0,C944+1))</f>
        <v>13</v>
      </c>
      <c r="D945" s="1">
        <f t="shared" si="43"/>
        <v>2</v>
      </c>
      <c r="E945" s="1" t="str">
        <f>INDEX(Protocol[Mark],MATCH(C945,Protocol[Step],0))</f>
        <v>9Ama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10010002</v>
      </c>
      <c r="H945" s="134">
        <f>Systematic[[#This Row],[SampleVariableLabel]]+100*Systematic[[#This Row],[State]]</f>
        <v>10011302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10</v>
      </c>
      <c r="B946" s="1">
        <f t="shared" si="42"/>
        <v>1</v>
      </c>
      <c r="C946" s="1">
        <f>IF(Systematic[[#This Row],[VariableIndex]]&gt;1,C945,IF(C945+1=StepsPerSubsample,0,C945+1))</f>
        <v>13</v>
      </c>
      <c r="D946" s="1">
        <f t="shared" si="43"/>
        <v>3</v>
      </c>
      <c r="E946" s="1" t="str">
        <f>INDEX(Protocol[Mark],MATCH(C946,Protocol[Step],0))</f>
        <v>9Ama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10010003</v>
      </c>
      <c r="H946" s="134">
        <f>Systematic[[#This Row],[SampleVariableLabel]]+100*Systematic[[#This Row],[State]]</f>
        <v>10011303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10</v>
      </c>
      <c r="B947" s="1">
        <f t="shared" si="42"/>
        <v>1</v>
      </c>
      <c r="C947" s="1">
        <f>IF(Systematic[[#This Row],[VariableIndex]]&gt;1,C946,IF(C946+1=StepsPerSubsample,0,C946+1))</f>
        <v>13</v>
      </c>
      <c r="D947" s="1">
        <f t="shared" si="43"/>
        <v>4</v>
      </c>
      <c r="E947" s="1" t="str">
        <f>INDEX(Protocol[Mark],MATCH(C947,Protocol[Step],0))</f>
        <v>9Ama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10010004</v>
      </c>
      <c r="H947" s="134">
        <f>Systematic[[#This Row],[SampleVariableLabel]]+100*Systematic[[#This Row],[State]]</f>
        <v>10011304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10</v>
      </c>
      <c r="B948" s="1">
        <f t="shared" si="42"/>
        <v>1</v>
      </c>
      <c r="C948" s="1">
        <f>IF(Systematic[[#This Row],[VariableIndex]]&gt;1,C947,IF(C947+1=StepsPerSubsample,0,C947+1))</f>
        <v>13</v>
      </c>
      <c r="D948" s="1">
        <f t="shared" si="43"/>
        <v>5</v>
      </c>
      <c r="E948" s="1" t="str">
        <f>INDEX(Protocol[Mark],MATCH(C948,Protocol[Step],0))</f>
        <v>9Ama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10010005</v>
      </c>
      <c r="H948" s="134">
        <f>Systematic[[#This Row],[SampleVariableLabel]]+100*Systematic[[#This Row],[State]]</f>
        <v>10011305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10</v>
      </c>
      <c r="B949" s="1">
        <f t="shared" si="42"/>
        <v>1</v>
      </c>
      <c r="C949" s="1">
        <f>IF(Systematic[[#This Row],[VariableIndex]]&gt;1,C948,IF(C948+1=StepsPerSubsample,0,C948+1))</f>
        <v>13</v>
      </c>
      <c r="D949" s="1">
        <f t="shared" si="43"/>
        <v>6</v>
      </c>
      <c r="E949" s="1" t="str">
        <f>INDEX(Protocol[Mark],MATCH(C949,Protocol[Step],0))</f>
        <v>9Ama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10010006</v>
      </c>
      <c r="H949" s="134">
        <f>Systematic[[#This Row],[SampleVariableLabel]]+100*Systematic[[#This Row],[State]]</f>
        <v>10011306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10</v>
      </c>
      <c r="B950" s="1">
        <f t="shared" si="42"/>
        <v>1</v>
      </c>
      <c r="C950" s="1">
        <f>IF(Systematic[[#This Row],[VariableIndex]]&gt;1,C949,IF(C949+1=StepsPerSubsample,0,C949+1))</f>
        <v>14</v>
      </c>
      <c r="D950" s="1">
        <f t="shared" si="43"/>
        <v>1</v>
      </c>
      <c r="E950" s="1" t="str">
        <f>INDEX(Protocol[Mark],MATCH(C950,Protocol[Step],0))</f>
        <v>10AsTm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10010001</v>
      </c>
      <c r="H950" s="134">
        <f>Systematic[[#This Row],[SampleVariableLabel]]+100*Systematic[[#This Row],[State]]</f>
        <v>10011401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10</v>
      </c>
      <c r="B951" s="1">
        <f t="shared" si="42"/>
        <v>1</v>
      </c>
      <c r="C951" s="1">
        <f>IF(Systematic[[#This Row],[VariableIndex]]&gt;1,C950,IF(C950+1=StepsPerSubsample,0,C950+1))</f>
        <v>14</v>
      </c>
      <c r="D951" s="1">
        <f t="shared" si="43"/>
        <v>2</v>
      </c>
      <c r="E951" s="1" t="str">
        <f>INDEX(Protocol[Mark],MATCH(C951,Protocol[Step],0))</f>
        <v>10AsTm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10010002</v>
      </c>
      <c r="H951" s="134">
        <f>Systematic[[#This Row],[SampleVariableLabel]]+100*Systematic[[#This Row],[State]]</f>
        <v>10011402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10</v>
      </c>
      <c r="B952" s="1">
        <f t="shared" si="42"/>
        <v>1</v>
      </c>
      <c r="C952" s="1">
        <f>IF(Systematic[[#This Row],[VariableIndex]]&gt;1,C951,IF(C951+1=StepsPerSubsample,0,C951+1))</f>
        <v>14</v>
      </c>
      <c r="D952" s="1">
        <f t="shared" si="43"/>
        <v>3</v>
      </c>
      <c r="E952" s="1" t="str">
        <f>INDEX(Protocol[Mark],MATCH(C952,Protocol[Step],0))</f>
        <v>10AsTm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10010003</v>
      </c>
      <c r="H952" s="134">
        <f>Systematic[[#This Row],[SampleVariableLabel]]+100*Systematic[[#This Row],[State]]</f>
        <v>10011403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10</v>
      </c>
      <c r="B953" s="1">
        <f t="shared" si="42"/>
        <v>1</v>
      </c>
      <c r="C953" s="1">
        <f>IF(Systematic[[#This Row],[VariableIndex]]&gt;1,C952,IF(C952+1=StepsPerSubsample,0,C952+1))</f>
        <v>14</v>
      </c>
      <c r="D953" s="1">
        <f t="shared" si="43"/>
        <v>4</v>
      </c>
      <c r="E953" s="1" t="str">
        <f>INDEX(Protocol[Mark],MATCH(C953,Protocol[Step],0))</f>
        <v>10AsTm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10010004</v>
      </c>
      <c r="H953" s="134">
        <f>Systematic[[#This Row],[SampleVariableLabel]]+100*Systematic[[#This Row],[State]]</f>
        <v>10011404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10</v>
      </c>
      <c r="B954" s="1">
        <f t="shared" si="42"/>
        <v>1</v>
      </c>
      <c r="C954" s="1">
        <f>IF(Systematic[[#This Row],[VariableIndex]]&gt;1,C953,IF(C953+1=StepsPerSubsample,0,C953+1))</f>
        <v>14</v>
      </c>
      <c r="D954" s="1">
        <f t="shared" si="43"/>
        <v>5</v>
      </c>
      <c r="E954" s="1" t="str">
        <f>INDEX(Protocol[Mark],MATCH(C954,Protocol[Step],0))</f>
        <v>10AsTm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10010005</v>
      </c>
      <c r="H954" s="134">
        <f>Systematic[[#This Row],[SampleVariableLabel]]+100*Systematic[[#This Row],[State]]</f>
        <v>10011405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10</v>
      </c>
      <c r="B955" s="1">
        <f t="shared" si="42"/>
        <v>1</v>
      </c>
      <c r="C955" s="1">
        <f>IF(Systematic[[#This Row],[VariableIndex]]&gt;1,C954,IF(C954+1=StepsPerSubsample,0,C954+1))</f>
        <v>14</v>
      </c>
      <c r="D955" s="1">
        <f t="shared" si="43"/>
        <v>6</v>
      </c>
      <c r="E955" s="1" t="str">
        <f>INDEX(Protocol[Mark],MATCH(C955,Protocol[Step],0))</f>
        <v>10AsTm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10010006</v>
      </c>
      <c r="H955" s="134">
        <f>Systematic[[#This Row],[SampleVariableLabel]]+100*Systematic[[#This Row],[State]]</f>
        <v>10011406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10</v>
      </c>
      <c r="B956" s="1">
        <f t="shared" si="42"/>
        <v>1</v>
      </c>
      <c r="C956" s="1">
        <f>IF(Systematic[[#This Row],[VariableIndex]]&gt;1,C955,IF(C955+1=StepsPerSubsample,0,C955+1))</f>
        <v>15</v>
      </c>
      <c r="D956" s="1">
        <f t="shared" si="43"/>
        <v>1</v>
      </c>
      <c r="E956" s="1" t="str">
        <f>INDEX(Protocol[Mark],MATCH(C956,Protocol[Step],0))</f>
        <v>11Azd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10010001</v>
      </c>
      <c r="H956" s="134">
        <f>Systematic[[#This Row],[SampleVariableLabel]]+100*Systematic[[#This Row],[State]]</f>
        <v>10011501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10</v>
      </c>
      <c r="B957" s="1">
        <f t="shared" si="42"/>
        <v>1</v>
      </c>
      <c r="C957" s="1">
        <f>IF(Systematic[[#This Row],[VariableIndex]]&gt;1,C956,IF(C956+1=StepsPerSubsample,0,C956+1))</f>
        <v>15</v>
      </c>
      <c r="D957" s="1">
        <f t="shared" si="43"/>
        <v>2</v>
      </c>
      <c r="E957" s="1" t="str">
        <f>INDEX(Protocol[Mark],MATCH(C957,Protocol[Step],0))</f>
        <v>11Azd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10010002</v>
      </c>
      <c r="H957" s="134">
        <f>Systematic[[#This Row],[SampleVariableLabel]]+100*Systematic[[#This Row],[State]]</f>
        <v>10011502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10</v>
      </c>
      <c r="B958" s="1">
        <f t="shared" si="42"/>
        <v>1</v>
      </c>
      <c r="C958" s="1">
        <f>IF(Systematic[[#This Row],[VariableIndex]]&gt;1,C957,IF(C957+1=StepsPerSubsample,0,C957+1))</f>
        <v>15</v>
      </c>
      <c r="D958" s="1">
        <f t="shared" si="43"/>
        <v>3</v>
      </c>
      <c r="E958" s="1" t="str">
        <f>INDEX(Protocol[Mark],MATCH(C958,Protocol[Step],0))</f>
        <v>11Azd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10010003</v>
      </c>
      <c r="H958" s="134">
        <f>Systematic[[#This Row],[SampleVariableLabel]]+100*Systematic[[#This Row],[State]]</f>
        <v>10011503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10</v>
      </c>
      <c r="B959" s="1">
        <f t="shared" si="42"/>
        <v>1</v>
      </c>
      <c r="C959" s="1">
        <f>IF(Systematic[[#This Row],[VariableIndex]]&gt;1,C958,IF(C958+1=StepsPerSubsample,0,C958+1))</f>
        <v>15</v>
      </c>
      <c r="D959" s="1">
        <f t="shared" si="43"/>
        <v>4</v>
      </c>
      <c r="E959" s="1" t="str">
        <f>INDEX(Protocol[Mark],MATCH(C959,Protocol[Step],0))</f>
        <v>11Azd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10010004</v>
      </c>
      <c r="H959" s="134">
        <f>Systematic[[#This Row],[SampleVariableLabel]]+100*Systematic[[#This Row],[State]]</f>
        <v>10011504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10</v>
      </c>
      <c r="B960" s="1">
        <f t="shared" si="42"/>
        <v>1</v>
      </c>
      <c r="C960" s="1">
        <f>IF(Systematic[[#This Row],[VariableIndex]]&gt;1,C959,IF(C959+1=StepsPerSubsample,0,C959+1))</f>
        <v>15</v>
      </c>
      <c r="D960" s="1">
        <f t="shared" si="43"/>
        <v>5</v>
      </c>
      <c r="E960" s="1" t="str">
        <f>INDEX(Protocol[Mark],MATCH(C960,Protocol[Step],0))</f>
        <v>11Azd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10010005</v>
      </c>
      <c r="H960" s="134">
        <f>Systematic[[#This Row],[SampleVariableLabel]]+100*Systematic[[#This Row],[State]]</f>
        <v>10011505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10</v>
      </c>
      <c r="B961" s="1">
        <f t="shared" si="42"/>
        <v>1</v>
      </c>
      <c r="C961" s="1">
        <f>IF(Systematic[[#This Row],[VariableIndex]]&gt;1,C960,IF(C960+1=StepsPerSubsample,0,C960+1))</f>
        <v>15</v>
      </c>
      <c r="D961" s="1">
        <f t="shared" si="43"/>
        <v>6</v>
      </c>
      <c r="E961" s="1" t="str">
        <f>INDEX(Protocol[Mark],MATCH(C961,Protocol[Step],0))</f>
        <v>11Azd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10010006</v>
      </c>
      <c r="H961" s="134">
        <f>Systematic[[#This Row],[SampleVariableLabel]]+100*Systematic[[#This Row],[State]]</f>
        <v>10011506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ce1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ce1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ce1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ce1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ce1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ce1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1Dig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1Dig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1Dig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1Dig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1Dig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1Dig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1D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1D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1D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1D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1D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1D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1M.1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1M.1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1M.1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1M.1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1M.1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1M.1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2Oct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2Oct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2Oct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2Oct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2Oct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2Oct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11</v>
      </c>
      <c r="B992" s="1">
        <f t="shared" si="45"/>
        <v>1</v>
      </c>
      <c r="C992" s="1">
        <f>IF(Systematic[[#This Row],[VariableIndex]]&gt;1,C991,IF(C991+1=StepsPerSubsample,0,C991+1))</f>
        <v>5</v>
      </c>
      <c r="D992" s="1">
        <f t="shared" si="46"/>
        <v>1</v>
      </c>
      <c r="E992" s="1" t="str">
        <f>INDEX(Protocol[Mark],MATCH(C992,Protocol[Step],0))</f>
        <v>2c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11010001</v>
      </c>
      <c r="H992" s="134">
        <f>Systematic[[#This Row],[SampleVariableLabel]]+100*Systematic[[#This Row],[State]]</f>
        <v>11010501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11</v>
      </c>
      <c r="B993" s="1">
        <f t="shared" si="45"/>
        <v>1</v>
      </c>
      <c r="C993" s="1">
        <f>IF(Systematic[[#This Row],[VariableIndex]]&gt;1,C992,IF(C992+1=StepsPerSubsample,0,C992+1))</f>
        <v>5</v>
      </c>
      <c r="D993" s="1">
        <f t="shared" si="46"/>
        <v>2</v>
      </c>
      <c r="E993" s="1" t="str">
        <f>INDEX(Protocol[Mark],MATCH(C993,Protocol[Step],0))</f>
        <v>2c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11010002</v>
      </c>
      <c r="H993" s="134">
        <f>Systematic[[#This Row],[SampleVariableLabel]]+100*Systematic[[#This Row],[State]]</f>
        <v>11010502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11</v>
      </c>
      <c r="B994" s="1">
        <f t="shared" si="45"/>
        <v>1</v>
      </c>
      <c r="C994" s="1">
        <f>IF(Systematic[[#This Row],[VariableIndex]]&gt;1,C993,IF(C993+1=StepsPerSubsample,0,C993+1))</f>
        <v>5</v>
      </c>
      <c r="D994" s="1">
        <f t="shared" si="46"/>
        <v>3</v>
      </c>
      <c r="E994" s="1" t="str">
        <f>INDEX(Protocol[Mark],MATCH(C994,Protocol[Step],0))</f>
        <v>2c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11010003</v>
      </c>
      <c r="H994" s="134">
        <f>Systematic[[#This Row],[SampleVariableLabel]]+100*Systematic[[#This Row],[State]]</f>
        <v>11010503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11</v>
      </c>
      <c r="B995" s="1">
        <f t="shared" si="45"/>
        <v>1</v>
      </c>
      <c r="C995" s="1">
        <f>IF(Systematic[[#This Row],[VariableIndex]]&gt;1,C994,IF(C994+1=StepsPerSubsample,0,C994+1))</f>
        <v>5</v>
      </c>
      <c r="D995" s="1">
        <f t="shared" si="46"/>
        <v>4</v>
      </c>
      <c r="E995" s="1" t="str">
        <f>INDEX(Protocol[Mark],MATCH(C995,Protocol[Step],0))</f>
        <v>2c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11010004</v>
      </c>
      <c r="H995" s="134">
        <f>Systematic[[#This Row],[SampleVariableLabel]]+100*Systematic[[#This Row],[State]]</f>
        <v>11010504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11</v>
      </c>
      <c r="B996" s="1">
        <f t="shared" si="45"/>
        <v>1</v>
      </c>
      <c r="C996" s="1">
        <f>IF(Systematic[[#This Row],[VariableIndex]]&gt;1,C995,IF(C995+1=StepsPerSubsample,0,C995+1))</f>
        <v>5</v>
      </c>
      <c r="D996" s="1">
        <f t="shared" si="46"/>
        <v>5</v>
      </c>
      <c r="E996" s="1" t="str">
        <f>INDEX(Protocol[Mark],MATCH(C996,Protocol[Step],0))</f>
        <v>2c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11010005</v>
      </c>
      <c r="H996" s="134">
        <f>Systematic[[#This Row],[SampleVariableLabel]]+100*Systematic[[#This Row],[State]]</f>
        <v>11010505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11</v>
      </c>
      <c r="B997" s="1">
        <f t="shared" si="45"/>
        <v>1</v>
      </c>
      <c r="C997" s="1">
        <f>IF(Systematic[[#This Row],[VariableIndex]]&gt;1,C996,IF(C996+1=StepsPerSubsample,0,C996+1))</f>
        <v>5</v>
      </c>
      <c r="D997" s="1">
        <f t="shared" si="46"/>
        <v>6</v>
      </c>
      <c r="E997" s="1" t="str">
        <f>INDEX(Protocol[Mark],MATCH(C997,Protocol[Step],0))</f>
        <v>2c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11010006</v>
      </c>
      <c r="H997" s="134">
        <f>Systematic[[#This Row],[SampleVariableLabel]]+100*Systematic[[#This Row],[State]]</f>
        <v>11010506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11</v>
      </c>
      <c r="B998" s="1">
        <f t="shared" si="45"/>
        <v>1</v>
      </c>
      <c r="C998" s="1">
        <f>IF(Systematic[[#This Row],[VariableIndex]]&gt;1,C997,IF(C997+1=StepsPerSubsample,0,C997+1))</f>
        <v>6</v>
      </c>
      <c r="D998" s="1">
        <f t="shared" si="46"/>
        <v>1</v>
      </c>
      <c r="E998" s="1" t="str">
        <f>INDEX(Protocol[Mark],MATCH(C998,Protocol[Step],0))</f>
        <v>2M2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11010001</v>
      </c>
      <c r="H998" s="134">
        <f>Systematic[[#This Row],[SampleVariableLabel]]+100*Systematic[[#This Row],[State]]</f>
        <v>11010601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11</v>
      </c>
      <c r="B999" s="1">
        <f t="shared" si="45"/>
        <v>1</v>
      </c>
      <c r="C999" s="1">
        <f>IF(Systematic[[#This Row],[VariableIndex]]&gt;1,C998,IF(C998+1=StepsPerSubsample,0,C998+1))</f>
        <v>6</v>
      </c>
      <c r="D999" s="1">
        <f t="shared" si="46"/>
        <v>2</v>
      </c>
      <c r="E999" s="1" t="str">
        <f>INDEX(Protocol[Mark],MATCH(C999,Protocol[Step],0))</f>
        <v>2M2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11010002</v>
      </c>
      <c r="H999" s="134">
        <f>Systematic[[#This Row],[SampleVariableLabel]]+100*Systematic[[#This Row],[State]]</f>
        <v>11010602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11</v>
      </c>
      <c r="B1000" s="1">
        <f t="shared" si="45"/>
        <v>1</v>
      </c>
      <c r="C1000" s="1">
        <f>IF(Systematic[[#This Row],[VariableIndex]]&gt;1,C999,IF(C999+1=StepsPerSubsample,0,C999+1))</f>
        <v>6</v>
      </c>
      <c r="D1000" s="1">
        <f t="shared" si="46"/>
        <v>3</v>
      </c>
      <c r="E1000" s="1" t="str">
        <f>INDEX(Protocol[Mark],MATCH(C1000,Protocol[Step],0))</f>
        <v>2M2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11010003</v>
      </c>
      <c r="H1000" s="134">
        <f>Systematic[[#This Row],[SampleVariableLabel]]+100*Systematic[[#This Row],[State]]</f>
        <v>11010603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11</v>
      </c>
      <c r="B1001" s="1">
        <f>IF(C1001=0,IF(B1000=Protocol!$V$20,1,B1000+1),B1000)</f>
        <v>1</v>
      </c>
      <c r="C1001" s="1">
        <f>IF(C1000+1=Protocol!$V$21,0,C1000+1)</f>
        <v>7</v>
      </c>
      <c r="D1001" s="1">
        <f t="shared" si="46"/>
        <v>4</v>
      </c>
      <c r="E1001" s="1" t="str">
        <f>INDEX(Protocol[Mark],MATCH(C1001,Protocol[Step],0))</f>
        <v>3P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11010004</v>
      </c>
      <c r="H1001" s="134">
        <f>Systematic[[#This Row],[SampleVariableLabel]]+100*Systematic[[#This Row],[State]]</f>
        <v>11010704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11</v>
      </c>
      <c r="B1002" s="1">
        <f>IF(C1002=0,IF(B1001=Protocol!$V$20,1,B1001+1),B1001)</f>
        <v>1</v>
      </c>
      <c r="C1002" s="1">
        <f>IF(C1001+1=Protocol!$V$21,0,C1001+1)</f>
        <v>8</v>
      </c>
      <c r="D1002" s="1">
        <f t="shared" si="46"/>
        <v>5</v>
      </c>
      <c r="E1002" s="1" t="str">
        <f>INDEX(Protocol[Mark],MATCH(C1002,Protocol[Step],0))</f>
        <v>4G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11010005</v>
      </c>
      <c r="H1002" s="134">
        <f>Systematic[[#This Row],[SampleVariableLabel]]+100*Systematic[[#This Row],[State]]</f>
        <v>11010805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11</v>
      </c>
      <c r="B1003" s="1">
        <f>IF(C1003=0,IF(B1002=Protocol!$V$20,1,B1002+1),B1002)</f>
        <v>1</v>
      </c>
      <c r="C1003" s="1">
        <f>IF(C1002+1=Protocol!$V$21,0,C1002+1)</f>
        <v>9</v>
      </c>
      <c r="D1003" s="1">
        <f t="shared" si="46"/>
        <v>6</v>
      </c>
      <c r="E1003" s="1" t="str">
        <f>INDEX(Protocol[Mark],MATCH(C1003,Protocol[Step],0))</f>
        <v>5S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11010006</v>
      </c>
      <c r="H1003" s="134">
        <f>Systematic[[#This Row],[SampleVariableLabel]]+100*Systematic[[#This Row],[State]]</f>
        <v>11010906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11</v>
      </c>
      <c r="B1004" s="1">
        <f>IF(C1004=0,IF(B1003=Protocol!$V$20,1,B1003+1),B1003)</f>
        <v>1</v>
      </c>
      <c r="C1004" s="1">
        <f>IF(C1003+1=Protocol!$V$21,0,C1003+1)</f>
        <v>10</v>
      </c>
      <c r="D1004" s="1">
        <f t="shared" si="46"/>
        <v>1</v>
      </c>
      <c r="E1004" s="1" t="str">
        <f>INDEX(Protocol[Mark],MATCH(C1004,Protocol[Step],0))</f>
        <v>6Gp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11010001</v>
      </c>
      <c r="H1004" s="134">
        <f>Systematic[[#This Row],[SampleVariableLabel]]+100*Systematic[[#This Row],[State]]</f>
        <v>11011001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11</v>
      </c>
      <c r="B1005" s="1">
        <f>IF(C1005=0,IF(B1004=Protocol!$V$20,1,B1004+1),B1004)</f>
        <v>1</v>
      </c>
      <c r="C1005" s="1">
        <f>IF(C1004+1=Protocol!$V$21,0,C1004+1)</f>
        <v>11</v>
      </c>
      <c r="D1005" s="1">
        <f t="shared" si="46"/>
        <v>2</v>
      </c>
      <c r="E1005" s="1" t="str">
        <f>INDEX(Protocol[Mark],MATCH(C1005,Protocol[Step],0))</f>
        <v>7U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11010002</v>
      </c>
      <c r="H1005" s="134">
        <f>Systematic[[#This Row],[SampleVariableLabel]]+100*Systematic[[#This Row],[State]]</f>
        <v>11011102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11</v>
      </c>
      <c r="B1006" s="1">
        <f>IF(C1006=0,IF(B1005=Protocol!$V$20,1,B1005+1),B1005)</f>
        <v>1</v>
      </c>
      <c r="C1006" s="1">
        <f>IF(C1005+1=Protocol!$V$21,0,C1005+1)</f>
        <v>12</v>
      </c>
      <c r="D1006" s="1">
        <f t="shared" si="46"/>
        <v>3</v>
      </c>
      <c r="E1006" s="1" t="str">
        <f>INDEX(Protocol[Mark],MATCH(C1006,Protocol[Step],0))</f>
        <v>8Rot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11010003</v>
      </c>
      <c r="H1006" s="134">
        <f>Systematic[[#This Row],[SampleVariableLabel]]+100*Systematic[[#This Row],[State]]</f>
        <v>11011203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11</v>
      </c>
      <c r="B1007" s="1">
        <f>IF(C1007=0,IF(B1006=Protocol!$V$20,1,B1006+1),B1006)</f>
        <v>1</v>
      </c>
      <c r="C1007" s="1">
        <f>IF(C1006+1=Protocol!$V$21,0,C1006+1)</f>
        <v>13</v>
      </c>
      <c r="D1007" s="1">
        <f t="shared" si="46"/>
        <v>4</v>
      </c>
      <c r="E1007" s="1" t="str">
        <f>INDEX(Protocol[Mark],MATCH(C1007,Protocol[Step],0))</f>
        <v>9Ama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11010004</v>
      </c>
      <c r="H1007" s="134">
        <f>Systematic[[#This Row],[SampleVariableLabel]]+100*Systematic[[#This Row],[State]]</f>
        <v>11011304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11</v>
      </c>
      <c r="B1008" s="1">
        <f>IF(C1008=0,IF(B1007=Protocol!$V$20,1,B1007+1),B1007)</f>
        <v>1</v>
      </c>
      <c r="C1008" s="1">
        <f>IF(C1007+1=Protocol!$V$21,0,C1007+1)</f>
        <v>14</v>
      </c>
      <c r="D1008" s="1">
        <f t="shared" si="46"/>
        <v>5</v>
      </c>
      <c r="E1008" s="1" t="str">
        <f>INDEX(Protocol[Mark],MATCH(C1008,Protocol[Step],0))</f>
        <v>10AsTm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11010005</v>
      </c>
      <c r="H1008" s="134">
        <f>Systematic[[#This Row],[SampleVariableLabel]]+100*Systematic[[#This Row],[State]]</f>
        <v>11011405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11</v>
      </c>
      <c r="B1009" s="1">
        <f>IF(C1009=0,IF(B1008=Protocol!$V$20,1,B1008+1),B1008)</f>
        <v>1</v>
      </c>
      <c r="C1009" s="1">
        <f>IF(C1008+1=Protocol!$V$21,0,C1008+1)</f>
        <v>15</v>
      </c>
      <c r="D1009" s="1">
        <f t="shared" si="46"/>
        <v>6</v>
      </c>
      <c r="E1009" s="1" t="str">
        <f>INDEX(Protocol[Mark],MATCH(C1009,Protocol[Step],0))</f>
        <v>11Azd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11010006</v>
      </c>
      <c r="H1009" s="134">
        <f>Systematic[[#This Row],[SampleVariableLabel]]+100*Systematic[[#This Row],[State]]</f>
        <v>11011506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ce1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1Dig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1D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1M.1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12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2Oct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12010005</v>
      </c>
      <c r="H1014" s="134">
        <f>Systematic[[#This Row],[SampleVariableLabel]]+100*Systematic[[#This Row],[State]]</f>
        <v>12010405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12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2c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12010006</v>
      </c>
      <c r="H1015" s="134">
        <f>Systematic[[#This Row],[SampleVariableLabel]]+100*Systematic[[#This Row],[State]]</f>
        <v>12010506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12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2M2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12010001</v>
      </c>
      <c r="H1016" s="134">
        <f>Systematic[[#This Row],[SampleVariableLabel]]+100*Systematic[[#This Row],[State]]</f>
        <v>12010601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12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3P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12010002</v>
      </c>
      <c r="H1017" s="134">
        <f>Systematic[[#This Row],[SampleVariableLabel]]+100*Systematic[[#This Row],[State]]</f>
        <v>12010702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12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4G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12010003</v>
      </c>
      <c r="H1018" s="134">
        <f>Systematic[[#This Row],[SampleVariableLabel]]+100*Systematic[[#This Row],[State]]</f>
        <v>12010803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12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5S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12010004</v>
      </c>
      <c r="H1019" s="134">
        <f>Systematic[[#This Row],[SampleVariableLabel]]+100*Systematic[[#This Row],[State]]</f>
        <v>12010904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12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6Gp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12010005</v>
      </c>
      <c r="H1020" s="134">
        <f>Systematic[[#This Row],[SampleVariableLabel]]+100*Systematic[[#This Row],[State]]</f>
        <v>12011005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12</v>
      </c>
      <c r="B1021" s="1">
        <f>IF(C1021=0,IF(B1020=Protocol!$V$20,1,B1020+1),B1020)</f>
        <v>1</v>
      </c>
      <c r="C1021" s="1">
        <f>IF(C1020+1=Protocol!$V$21,0,C1020+1)</f>
        <v>11</v>
      </c>
      <c r="D1021" s="1">
        <f t="shared" si="46"/>
        <v>6</v>
      </c>
      <c r="E1021" s="1" t="str">
        <f>INDEX(Protocol[Mark],MATCH(C1021,Protocol[Step],0))</f>
        <v>7U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12010006</v>
      </c>
      <c r="H1021" s="134">
        <f>Systematic[[#This Row],[SampleVariableLabel]]+100*Systematic[[#This Row],[State]]</f>
        <v>12011106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12</v>
      </c>
      <c r="B1022" s="1">
        <f>IF(C1022=0,IF(B1021=Protocol!$V$20,1,B1021+1),B1021)</f>
        <v>1</v>
      </c>
      <c r="C1022" s="1">
        <f>IF(C1021+1=Protocol!$V$21,0,C1021+1)</f>
        <v>12</v>
      </c>
      <c r="D1022" s="1">
        <f t="shared" si="46"/>
        <v>1</v>
      </c>
      <c r="E1022" s="1" t="str">
        <f>INDEX(Protocol[Mark],MATCH(C1022,Protocol[Step],0))</f>
        <v>8Rot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12010001</v>
      </c>
      <c r="H1022" s="134">
        <f>Systematic[[#This Row],[SampleVariableLabel]]+100*Systematic[[#This Row],[State]]</f>
        <v>12011201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12</v>
      </c>
      <c r="B1023" s="1">
        <f>IF(C1023=0,IF(B1022=Protocol!$V$20,1,B1022+1),B1022)</f>
        <v>1</v>
      </c>
      <c r="C1023" s="1">
        <f>IF(C1022+1=Protocol!$V$21,0,C1022+1)</f>
        <v>13</v>
      </c>
      <c r="D1023" s="1">
        <f t="shared" si="46"/>
        <v>2</v>
      </c>
      <c r="E1023" s="1" t="str">
        <f>INDEX(Protocol[Mark],MATCH(C1023,Protocol[Step],0))</f>
        <v>9Ama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12010002</v>
      </c>
      <c r="H1023" s="134">
        <f>Systematic[[#This Row],[SampleVariableLabel]]+100*Systematic[[#This Row],[State]]</f>
        <v>12011302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12</v>
      </c>
      <c r="B1024" s="1">
        <f>IF(C1024=0,IF(B1023=Protocol!$V$20,1,B1023+1),B1023)</f>
        <v>1</v>
      </c>
      <c r="C1024" s="1">
        <f>IF(C1023+1=Protocol!$V$21,0,C1023+1)</f>
        <v>14</v>
      </c>
      <c r="D1024" s="1">
        <f t="shared" si="46"/>
        <v>3</v>
      </c>
      <c r="E1024" s="1" t="str">
        <f>INDEX(Protocol[Mark],MATCH(C1024,Protocol[Step],0))</f>
        <v>10AsTm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12010003</v>
      </c>
      <c r="H1024" s="134">
        <f>Systematic[[#This Row],[SampleVariableLabel]]+100*Systematic[[#This Row],[State]]</f>
        <v>12011403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12</v>
      </c>
      <c r="B1025" s="1">
        <f>IF(C1025=0,IF(B1024=Protocol!$V$20,1,B1024+1),B1024)</f>
        <v>1</v>
      </c>
      <c r="C1025" s="1">
        <f>IF(C1024+1=Protocol!$V$21,0,C1024+1)</f>
        <v>15</v>
      </c>
      <c r="D1025" s="1">
        <f t="shared" si="46"/>
        <v>4</v>
      </c>
      <c r="E1025" s="1" t="str">
        <f>INDEX(Protocol[Mark],MATCH(C1025,Protocol[Step],0))</f>
        <v>11Azd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12010004</v>
      </c>
      <c r="H1025" s="134">
        <f>Systematic[[#This Row],[SampleVariableLabel]]+100*Systematic[[#This Row],[State]]</f>
        <v>12011504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ce1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1Dig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1D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13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1M.1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13010002</v>
      </c>
      <c r="H1029" s="134">
        <f>Systematic[[#This Row],[SampleVariableLabel]]+100*Systematic[[#This Row],[State]]</f>
        <v>13010302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13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2Oct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13010003</v>
      </c>
      <c r="H1030" s="134">
        <f>Systematic[[#This Row],[SampleVariableLabel]]+100*Systematic[[#This Row],[State]]</f>
        <v>13010403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13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2c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13010004</v>
      </c>
      <c r="H1031" s="134">
        <f>Systematic[[#This Row],[SampleVariableLabel]]+100*Systematic[[#This Row],[State]]</f>
        <v>13010504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13</v>
      </c>
      <c r="B1032" s="1">
        <f>IF(C1032=0,IF(B1031=Protocol!$V$20,1,B1031+1),B1031)</f>
        <v>1</v>
      </c>
      <c r="C1032" s="1">
        <f>IF(C1031+1=Protocol!$V$21,0,C1031+1)</f>
        <v>6</v>
      </c>
      <c r="D1032" s="1">
        <f t="shared" si="49"/>
        <v>5</v>
      </c>
      <c r="E1032" s="1" t="str">
        <f>INDEX(Protocol[Mark],MATCH(C1032,Protocol[Step],0))</f>
        <v>2M2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13010005</v>
      </c>
      <c r="H1032" s="134">
        <f>Systematic[[#This Row],[SampleVariableLabel]]+100*Systematic[[#This Row],[State]]</f>
        <v>13010605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13</v>
      </c>
      <c r="B1033" s="1">
        <f>IF(C1033=0,IF(B1032=Protocol!$V$20,1,B1032+1),B1032)</f>
        <v>1</v>
      </c>
      <c r="C1033" s="1">
        <f>IF(C1032+1=Protocol!$V$21,0,C1032+1)</f>
        <v>7</v>
      </c>
      <c r="D1033" s="1">
        <f t="shared" si="49"/>
        <v>6</v>
      </c>
      <c r="E1033" s="1" t="str">
        <f>INDEX(Protocol[Mark],MATCH(C1033,Protocol[Step],0))</f>
        <v>3P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13010006</v>
      </c>
      <c r="H1033" s="134">
        <f>Systematic[[#This Row],[SampleVariableLabel]]+100*Systematic[[#This Row],[State]]</f>
        <v>13010706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13</v>
      </c>
      <c r="B1034" s="1">
        <f>IF(C1034=0,IF(B1033=Protocol!$V$20,1,B1033+1),B1033)</f>
        <v>1</v>
      </c>
      <c r="C1034" s="1">
        <f>IF(C1033+1=Protocol!$V$21,0,C1033+1)</f>
        <v>8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13010001</v>
      </c>
      <c r="H1034" s="134">
        <f>Systematic[[#This Row],[SampleVariableLabel]]+100*Systematic[[#This Row],[State]]</f>
        <v>13010801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13</v>
      </c>
      <c r="B1035" s="1">
        <f>IF(C1035=0,IF(B1034=Protocol!$V$20,1,B1034+1),B1034)</f>
        <v>1</v>
      </c>
      <c r="C1035" s="1">
        <f>IF(C1034+1=Protocol!$V$21,0,C1034+1)</f>
        <v>9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13010002</v>
      </c>
      <c r="H1035" s="134">
        <f>Systematic[[#This Row],[SampleVariableLabel]]+100*Systematic[[#This Row],[State]]</f>
        <v>13010902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13</v>
      </c>
      <c r="B1036" s="1">
        <f>IF(C1036=0,IF(B1035=Protocol!$V$20,1,B1035+1),B1035)</f>
        <v>1</v>
      </c>
      <c r="C1036" s="1">
        <f>IF(C1035+1=Protocol!$V$21,0,C1035+1)</f>
        <v>10</v>
      </c>
      <c r="D1036" s="1">
        <f t="shared" si="49"/>
        <v>3</v>
      </c>
      <c r="E1036" s="1" t="str">
        <f>INDEX(Protocol[Mark],MATCH(C1036,Protocol[Step],0))</f>
        <v>6Gp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13010003</v>
      </c>
      <c r="H1036" s="134">
        <f>Systematic[[#This Row],[SampleVariableLabel]]+100*Systematic[[#This Row],[State]]</f>
        <v>13011003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13</v>
      </c>
      <c r="B1037" s="1">
        <f>IF(C1037=0,IF(B1036=Protocol!$V$20,1,B1036+1),B1036)</f>
        <v>1</v>
      </c>
      <c r="C1037" s="1">
        <f>IF(C1036+1=Protocol!$V$21,0,C1036+1)</f>
        <v>11</v>
      </c>
      <c r="D1037" s="1">
        <f t="shared" si="49"/>
        <v>4</v>
      </c>
      <c r="E1037" s="1" t="str">
        <f>INDEX(Protocol[Mark],MATCH(C1037,Protocol[Step],0))</f>
        <v>7U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13010004</v>
      </c>
      <c r="H1037" s="134">
        <f>Systematic[[#This Row],[SampleVariableLabel]]+100*Systematic[[#This Row],[State]]</f>
        <v>13011104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13</v>
      </c>
      <c r="B1038" s="1">
        <f>IF(C1038=0,IF(B1037=Protocol!$V$20,1,B1037+1),B1037)</f>
        <v>1</v>
      </c>
      <c r="C1038" s="1">
        <f>IF(C1037+1=Protocol!$V$21,0,C1037+1)</f>
        <v>12</v>
      </c>
      <c r="D1038" s="1">
        <f t="shared" si="49"/>
        <v>5</v>
      </c>
      <c r="E1038" s="1" t="str">
        <f>INDEX(Protocol[Mark],MATCH(C1038,Protocol[Step],0))</f>
        <v>8Rot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13010005</v>
      </c>
      <c r="H1038" s="134">
        <f>Systematic[[#This Row],[SampleVariableLabel]]+100*Systematic[[#This Row],[State]]</f>
        <v>13011205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13</v>
      </c>
      <c r="B1039" s="1">
        <f>IF(C1039=0,IF(B1038=Protocol!$V$20,1,B1038+1),B1038)</f>
        <v>1</v>
      </c>
      <c r="C1039" s="1">
        <f>IF(C1038+1=Protocol!$V$21,0,C1038+1)</f>
        <v>13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13010006</v>
      </c>
      <c r="H1039" s="134">
        <f>Systematic[[#This Row],[SampleVariableLabel]]+100*Systematic[[#This Row],[State]]</f>
        <v>13011306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13</v>
      </c>
      <c r="B1040" s="1">
        <f>IF(C1040=0,IF(B1039=Protocol!$V$20,1,B1039+1),B1039)</f>
        <v>1</v>
      </c>
      <c r="C1040" s="1">
        <f>IF(C1039+1=Protocol!$V$21,0,C1039+1)</f>
        <v>14</v>
      </c>
      <c r="D1040" s="1">
        <f t="shared" si="49"/>
        <v>1</v>
      </c>
      <c r="E1040" s="1" t="str">
        <f>INDEX(Protocol[Mark],MATCH(C1040,Protocol[Step],0))</f>
        <v>10AsTm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13010001</v>
      </c>
      <c r="H1040" s="134">
        <f>Systematic[[#This Row],[SampleVariableLabel]]+100*Systematic[[#This Row],[State]]</f>
        <v>13011401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13</v>
      </c>
      <c r="B1041" s="1">
        <f>IF(C1041=0,IF(B1040=Protocol!$V$20,1,B1040+1),B1040)</f>
        <v>1</v>
      </c>
      <c r="C1041" s="1">
        <f>IF(C1040+1=Protocol!$V$21,0,C1040+1)</f>
        <v>15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13010002</v>
      </c>
      <c r="H1041" s="134">
        <f>Systematic[[#This Row],[SampleVariableLabel]]+100*Systematic[[#This Row],[State]]</f>
        <v>13011502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ce1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1Dig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14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1D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14010005</v>
      </c>
      <c r="H1044" s="134">
        <f>Systematic[[#This Row],[SampleVariableLabel]]+100*Systematic[[#This Row],[State]]</f>
        <v>14010205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14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1M.1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14010006</v>
      </c>
      <c r="H1045" s="134">
        <f>Systematic[[#This Row],[SampleVariableLabel]]+100*Systematic[[#This Row],[State]]</f>
        <v>14010306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14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2Oct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14010001</v>
      </c>
      <c r="H1046" s="134">
        <f>Systematic[[#This Row],[SampleVariableLabel]]+100*Systematic[[#This Row],[State]]</f>
        <v>14010401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14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2c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14010002</v>
      </c>
      <c r="H1047" s="134">
        <f>Systematic[[#This Row],[SampleVariableLabel]]+100*Systematic[[#This Row],[State]]</f>
        <v>14010502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14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2M2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14010003</v>
      </c>
      <c r="H1048" s="134">
        <f>Systematic[[#This Row],[SampleVariableLabel]]+100*Systematic[[#This Row],[State]]</f>
        <v>14010603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14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3P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14010004</v>
      </c>
      <c r="H1049" s="134">
        <f>Systematic[[#This Row],[SampleVariableLabel]]+100*Systematic[[#This Row],[State]]</f>
        <v>14010704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14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4G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14010005</v>
      </c>
      <c r="H1050" s="134">
        <f>Systematic[[#This Row],[SampleVariableLabel]]+100*Systematic[[#This Row],[State]]</f>
        <v>14010805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14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5S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14010006</v>
      </c>
      <c r="H1051" s="134">
        <f>Systematic[[#This Row],[SampleVariableLabel]]+100*Systematic[[#This Row],[State]]</f>
        <v>14010906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14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6Gp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14010001</v>
      </c>
      <c r="H1052" s="134">
        <f>Systematic[[#This Row],[SampleVariableLabel]]+100*Systematic[[#This Row],[State]]</f>
        <v>14011001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14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7U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14010002</v>
      </c>
      <c r="H1053" s="134">
        <f>Systematic[[#This Row],[SampleVariableLabel]]+100*Systematic[[#This Row],[State]]</f>
        <v>14011102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14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8Rot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14010003</v>
      </c>
      <c r="H1054" s="134">
        <f>Systematic[[#This Row],[SampleVariableLabel]]+100*Systematic[[#This Row],[State]]</f>
        <v>14011203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14</v>
      </c>
      <c r="B1055" s="1">
        <f>IF(C1055=0,IF(B1054=Protocol!$V$20,1,B1054+1),B1054)</f>
        <v>1</v>
      </c>
      <c r="C1055" s="1">
        <f>IF(C1054+1=Protocol!$V$21,0,C1054+1)</f>
        <v>13</v>
      </c>
      <c r="D1055" s="1">
        <f t="shared" si="49"/>
        <v>4</v>
      </c>
      <c r="E1055" s="1" t="str">
        <f>INDEX(Protocol[Mark],MATCH(C1055,Protocol[Step],0))</f>
        <v>9Ama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14010004</v>
      </c>
      <c r="H1055" s="134">
        <f>Systematic[[#This Row],[SampleVariableLabel]]+100*Systematic[[#This Row],[State]]</f>
        <v>14011304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14</v>
      </c>
      <c r="B1056" s="1">
        <f>IF(C1056=0,IF(B1055=Protocol!$V$20,1,B1055+1),B1055)</f>
        <v>1</v>
      </c>
      <c r="C1056" s="1">
        <f>IF(C1055+1=Protocol!$V$21,0,C1055+1)</f>
        <v>14</v>
      </c>
      <c r="D1056" s="1">
        <f t="shared" si="49"/>
        <v>5</v>
      </c>
      <c r="E1056" s="1" t="str">
        <f>INDEX(Protocol[Mark],MATCH(C1056,Protocol[Step],0))</f>
        <v>10AsTm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14010005</v>
      </c>
      <c r="H1056" s="134">
        <f>Systematic[[#This Row],[SampleVariableLabel]]+100*Systematic[[#This Row],[State]]</f>
        <v>14011405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14</v>
      </c>
      <c r="B1057" s="1">
        <f>IF(C1057=0,IF(B1056=Protocol!$V$20,1,B1056+1),B1056)</f>
        <v>1</v>
      </c>
      <c r="C1057" s="1">
        <f>IF(C1056+1=Protocol!$V$21,0,C1056+1)</f>
        <v>15</v>
      </c>
      <c r="D1057" s="1">
        <f t="shared" si="49"/>
        <v>6</v>
      </c>
      <c r="E1057" s="1" t="str">
        <f>INDEX(Protocol[Mark],MATCH(C1057,Protocol[Step],0))</f>
        <v>11Azd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14010006</v>
      </c>
      <c r="H1057" s="134">
        <f>Systematic[[#This Row],[SampleVariableLabel]]+100*Systematic[[#This Row],[State]]</f>
        <v>14011506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ce1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15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15010002</v>
      </c>
      <c r="H1059" s="134">
        <f>Systematic[[#This Row],[SampleVariableLabel]]+100*Systematic[[#This Row],[State]]</f>
        <v>15010102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15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15010003</v>
      </c>
      <c r="H1060" s="134">
        <f>Systematic[[#This Row],[SampleVariableLabel]]+100*Systematic[[#This Row],[State]]</f>
        <v>15010203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15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1M.1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15010004</v>
      </c>
      <c r="H1061" s="134">
        <f>Systematic[[#This Row],[SampleVariableLabel]]+100*Systematic[[#This Row],[State]]</f>
        <v>15010304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15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15010005</v>
      </c>
      <c r="H1062" s="134">
        <f>Systematic[[#This Row],[SampleVariableLabel]]+100*Systematic[[#This Row],[State]]</f>
        <v>15010405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15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2c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15010006</v>
      </c>
      <c r="H1063" s="134">
        <f>Systematic[[#This Row],[SampleVariableLabel]]+100*Systematic[[#This Row],[State]]</f>
        <v>15010506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15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2M2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15010001</v>
      </c>
      <c r="H1064" s="134">
        <f>Systematic[[#This Row],[SampleVariableLabel]]+100*Systematic[[#This Row],[State]]</f>
        <v>15010601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15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3P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15010002</v>
      </c>
      <c r="H1065" s="134">
        <f>Systematic[[#This Row],[SampleVariableLabel]]+100*Systematic[[#This Row],[State]]</f>
        <v>15010702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15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4G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15010003</v>
      </c>
      <c r="H1066" s="134">
        <f>Systematic[[#This Row],[SampleVariableLabel]]+100*Systematic[[#This Row],[State]]</f>
        <v>15010803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15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5S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15010004</v>
      </c>
      <c r="H1067" s="134">
        <f>Systematic[[#This Row],[SampleVariableLabel]]+100*Systematic[[#This Row],[State]]</f>
        <v>15010904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15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6Gp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15010005</v>
      </c>
      <c r="H1068" s="134">
        <f>Systematic[[#This Row],[SampleVariableLabel]]+100*Systematic[[#This Row],[State]]</f>
        <v>15011005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15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7U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15010006</v>
      </c>
      <c r="H1069" s="134">
        <f>Systematic[[#This Row],[SampleVariableLabel]]+100*Systematic[[#This Row],[State]]</f>
        <v>15011106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15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8Rot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15010001</v>
      </c>
      <c r="H1070" s="134">
        <f>Systematic[[#This Row],[SampleVariableLabel]]+100*Systematic[[#This Row],[State]]</f>
        <v>15011201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15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9Ama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15010002</v>
      </c>
      <c r="H1071" s="134">
        <f>Systematic[[#This Row],[SampleVariableLabel]]+100*Systematic[[#This Row],[State]]</f>
        <v>15011302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15</v>
      </c>
      <c r="B1072" s="1">
        <f>IF(C1072=0,IF(B1071=Protocol!$V$20,1,B1071+1),B1071)</f>
        <v>1</v>
      </c>
      <c r="C1072" s="1">
        <f>IF(C1071+1=Protocol!$V$21,0,C1071+1)</f>
        <v>14</v>
      </c>
      <c r="D1072" s="1">
        <f t="shared" si="49"/>
        <v>3</v>
      </c>
      <c r="E1072" s="1" t="str">
        <f>INDEX(Protocol[Mark],MATCH(C1072,Protocol[Step],0))</f>
        <v>10AsTm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15010003</v>
      </c>
      <c r="H1072" s="134">
        <f>Systematic[[#This Row],[SampleVariableLabel]]+100*Systematic[[#This Row],[State]]</f>
        <v>15011403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15</v>
      </c>
      <c r="B1073" s="1">
        <f>IF(C1073=0,IF(B1072=Protocol!$V$20,1,B1072+1),B1072)</f>
        <v>1</v>
      </c>
      <c r="C1073" s="1">
        <f>IF(C1072+1=Protocol!$V$21,0,C1072+1)</f>
        <v>15</v>
      </c>
      <c r="D1073" s="1">
        <f t="shared" si="49"/>
        <v>4</v>
      </c>
      <c r="E1073" s="1" t="str">
        <f>INDEX(Protocol[Mark],MATCH(C1073,Protocol[Step],0))</f>
        <v>11Azd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15010004</v>
      </c>
      <c r="H1073" s="134">
        <f>Systematic[[#This Row],[SampleVariableLabel]]+100*Systematic[[#This Row],[State]]</f>
        <v>15011504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16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ce1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16010005</v>
      </c>
      <c r="H1074" s="134">
        <f>Systematic[[#This Row],[SampleVariableLabel]]+100*Systematic[[#This Row],[State]]</f>
        <v>16010005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16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1Dig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16010006</v>
      </c>
      <c r="H1075" s="134">
        <f>Systematic[[#This Row],[SampleVariableLabel]]+100*Systematic[[#This Row],[State]]</f>
        <v>16010106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16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1D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16010001</v>
      </c>
      <c r="H1076" s="134">
        <f>Systematic[[#This Row],[SampleVariableLabel]]+100*Systematic[[#This Row],[State]]</f>
        <v>16010201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16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1M.1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16010002</v>
      </c>
      <c r="H1077" s="134">
        <f>Systematic[[#This Row],[SampleVariableLabel]]+100*Systematic[[#This Row],[State]]</f>
        <v>16010302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16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2Oct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16010003</v>
      </c>
      <c r="H1078" s="134">
        <f>Systematic[[#This Row],[SampleVariableLabel]]+100*Systematic[[#This Row],[State]]</f>
        <v>16010403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16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2c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16010004</v>
      </c>
      <c r="H1079" s="134">
        <f>Systematic[[#This Row],[SampleVariableLabel]]+100*Systematic[[#This Row],[State]]</f>
        <v>16010504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16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2M2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16010005</v>
      </c>
      <c r="H1080" s="134">
        <f>Systematic[[#This Row],[SampleVariableLabel]]+100*Systematic[[#This Row],[State]]</f>
        <v>16010605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16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3P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16010006</v>
      </c>
      <c r="H1081" s="134">
        <f>Systematic[[#This Row],[SampleVariableLabel]]+100*Systematic[[#This Row],[State]]</f>
        <v>16010706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16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4G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16010001</v>
      </c>
      <c r="H1082" s="134">
        <f>Systematic[[#This Row],[SampleVariableLabel]]+100*Systematic[[#This Row],[State]]</f>
        <v>16010801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16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5S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16010002</v>
      </c>
      <c r="H1083" s="134">
        <f>Systematic[[#This Row],[SampleVariableLabel]]+100*Systematic[[#This Row],[State]]</f>
        <v>16010902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16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6Gp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16010003</v>
      </c>
      <c r="H1084" s="134">
        <f>Systematic[[#This Row],[SampleVariableLabel]]+100*Systematic[[#This Row],[State]]</f>
        <v>16011003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16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7U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16010004</v>
      </c>
      <c r="H1085" s="134">
        <f>Systematic[[#This Row],[SampleVariableLabel]]+100*Systematic[[#This Row],[State]]</f>
        <v>16011104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16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8Rot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16010005</v>
      </c>
      <c r="H1086" s="134">
        <f>Systematic[[#This Row],[SampleVariableLabel]]+100*Systematic[[#This Row],[State]]</f>
        <v>16011205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16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9Ama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16010006</v>
      </c>
      <c r="H1087" s="134">
        <f>Systematic[[#This Row],[SampleVariableLabel]]+100*Systematic[[#This Row],[State]]</f>
        <v>16011306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16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10AsTm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16010001</v>
      </c>
      <c r="H1088" s="134">
        <f>Systematic[[#This Row],[SampleVariableLabel]]+100*Systematic[[#This Row],[State]]</f>
        <v>16011401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16</v>
      </c>
      <c r="B1089" s="1">
        <f>IF(C1089=0,IF(B1088=Protocol!$V$20,1,B1088+1),B1088)</f>
        <v>1</v>
      </c>
      <c r="C1089" s="1">
        <f>IF(C1088+1=Protocol!$V$21,0,C1088+1)</f>
        <v>15</v>
      </c>
      <c r="D1089" s="1">
        <f t="shared" si="49"/>
        <v>2</v>
      </c>
      <c r="E1089" s="1" t="str">
        <f>INDEX(Protocol[Mark],MATCH(C1089,Protocol[Step],0))</f>
        <v>11Azd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16010002</v>
      </c>
      <c r="H1089" s="134">
        <f>Systematic[[#This Row],[SampleVariableLabel]]+100*Systematic[[#This Row],[State]]</f>
        <v>16011502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17</v>
      </c>
      <c r="B1090" s="1">
        <f>IF(C1090=0,IF(B1089=Protocol!$V$20,1,B1089+1),B1089)</f>
        <v>1</v>
      </c>
      <c r="C1090" s="1">
        <f>IF(C1089+1=Protocol!$V$21,0,C1089+1)</f>
        <v>0</v>
      </c>
      <c r="D1090" s="1">
        <f t="shared" si="49"/>
        <v>3</v>
      </c>
      <c r="E1090" s="1" t="str">
        <f>INDEX(Protocol[Mark],MATCH(C1090,Protocol[Step],0))</f>
        <v>ce1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17010003</v>
      </c>
      <c r="H1090" s="134">
        <f>Systematic[[#This Row],[SampleVariableLabel]]+100*Systematic[[#This Row],[State]]</f>
        <v>17010003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17</v>
      </c>
      <c r="B1091" s="1">
        <f>IF(C1091=0,IF(B1090=Protocol!$V$20,1,B1090+1),B1090)</f>
        <v>1</v>
      </c>
      <c r="C1091" s="1">
        <f>IF(C1090+1=Protocol!$V$21,0,C1090+1)</f>
        <v>1</v>
      </c>
      <c r="D1091" s="1">
        <f t="shared" ref="D1091:D1154" si="51">IF(D1090=nVariables,1,D1090+1)</f>
        <v>4</v>
      </c>
      <c r="E1091" s="1" t="str">
        <f>INDEX(Protocol[Mark],MATCH(C1091,Protocol[Step],0))</f>
        <v>1Dig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17010004</v>
      </c>
      <c r="H1091" s="134">
        <f>Systematic[[#This Row],[SampleVariableLabel]]+100*Systematic[[#This Row],[State]]</f>
        <v>17010104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17</v>
      </c>
      <c r="B1092" s="1">
        <f>IF(C1092=0,IF(B1091=Protocol!$V$20,1,B1091+1),B1091)</f>
        <v>1</v>
      </c>
      <c r="C1092" s="1">
        <f>IF(C1091+1=Protocol!$V$21,0,C1091+1)</f>
        <v>2</v>
      </c>
      <c r="D1092" s="1">
        <f t="shared" si="51"/>
        <v>5</v>
      </c>
      <c r="E1092" s="1" t="str">
        <f>INDEX(Protocol[Mark],MATCH(C1092,Protocol[Step],0))</f>
        <v>1D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17010005</v>
      </c>
      <c r="H1092" s="134">
        <f>Systematic[[#This Row],[SampleVariableLabel]]+100*Systematic[[#This Row],[State]]</f>
        <v>17010205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17</v>
      </c>
      <c r="B1093" s="1">
        <f>IF(C1093=0,IF(B1092=Protocol!$V$20,1,B1092+1),B1092)</f>
        <v>1</v>
      </c>
      <c r="C1093" s="1">
        <f>IF(C1092+1=Protocol!$V$21,0,C1092+1)</f>
        <v>3</v>
      </c>
      <c r="D1093" s="1">
        <f t="shared" si="51"/>
        <v>6</v>
      </c>
      <c r="E1093" s="1" t="str">
        <f>INDEX(Protocol[Mark],MATCH(C1093,Protocol[Step],0))</f>
        <v>1M.1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17010006</v>
      </c>
      <c r="H1093" s="134">
        <f>Systematic[[#This Row],[SampleVariableLabel]]+100*Systematic[[#This Row],[State]]</f>
        <v>17010306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17</v>
      </c>
      <c r="B1094" s="1">
        <f>IF(C1094=0,IF(B1093=Protocol!$V$20,1,B1093+1),B1093)</f>
        <v>1</v>
      </c>
      <c r="C1094" s="1">
        <f>IF(C1093+1=Protocol!$V$21,0,C1093+1)</f>
        <v>4</v>
      </c>
      <c r="D1094" s="1">
        <f t="shared" si="51"/>
        <v>1</v>
      </c>
      <c r="E1094" s="1" t="str">
        <f>INDEX(Protocol[Mark],MATCH(C1094,Protocol[Step],0))</f>
        <v>2Oct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17010001</v>
      </c>
      <c r="H1094" s="134">
        <f>Systematic[[#This Row],[SampleVariableLabel]]+100*Systematic[[#This Row],[State]]</f>
        <v>17010401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17</v>
      </c>
      <c r="B1095" s="1">
        <f>IF(C1095=0,IF(B1094=Protocol!$V$20,1,B1094+1),B1094)</f>
        <v>1</v>
      </c>
      <c r="C1095" s="1">
        <f>IF(C1094+1=Protocol!$V$21,0,C1094+1)</f>
        <v>5</v>
      </c>
      <c r="D1095" s="1">
        <f t="shared" si="51"/>
        <v>2</v>
      </c>
      <c r="E1095" s="1" t="str">
        <f>INDEX(Protocol[Mark],MATCH(C1095,Protocol[Step],0))</f>
        <v>2c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17010002</v>
      </c>
      <c r="H1095" s="134">
        <f>Systematic[[#This Row],[SampleVariableLabel]]+100*Systematic[[#This Row],[State]]</f>
        <v>17010502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17</v>
      </c>
      <c r="B1096" s="1">
        <f>IF(C1096=0,IF(B1095=Protocol!$V$20,1,B1095+1),B1095)</f>
        <v>1</v>
      </c>
      <c r="C1096" s="1">
        <f>IF(C1095+1=Protocol!$V$21,0,C1095+1)</f>
        <v>6</v>
      </c>
      <c r="D1096" s="1">
        <f t="shared" si="51"/>
        <v>3</v>
      </c>
      <c r="E1096" s="1" t="str">
        <f>INDEX(Protocol[Mark],MATCH(C1096,Protocol[Step],0))</f>
        <v>2M2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17010003</v>
      </c>
      <c r="H1096" s="134">
        <f>Systematic[[#This Row],[SampleVariableLabel]]+100*Systematic[[#This Row],[State]]</f>
        <v>17010603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17</v>
      </c>
      <c r="B1097" s="1">
        <f>IF(C1097=0,IF(B1096=Protocol!$V$20,1,B1096+1),B1096)</f>
        <v>1</v>
      </c>
      <c r="C1097" s="1">
        <f>IF(C1096+1=Protocol!$V$21,0,C1096+1)</f>
        <v>7</v>
      </c>
      <c r="D1097" s="1">
        <f t="shared" si="51"/>
        <v>4</v>
      </c>
      <c r="E1097" s="1" t="str">
        <f>INDEX(Protocol[Mark],MATCH(C1097,Protocol[Step],0))</f>
        <v>3P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17010004</v>
      </c>
      <c r="H1097" s="134">
        <f>Systematic[[#This Row],[SampleVariableLabel]]+100*Systematic[[#This Row],[State]]</f>
        <v>17010704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17</v>
      </c>
      <c r="B1098" s="1">
        <f>IF(C1098=0,IF(B1097=Protocol!$V$20,1,B1097+1),B1097)</f>
        <v>1</v>
      </c>
      <c r="C1098" s="1">
        <f>IF(C1097+1=Protocol!$V$21,0,C1097+1)</f>
        <v>8</v>
      </c>
      <c r="D1098" s="1">
        <f t="shared" si="51"/>
        <v>5</v>
      </c>
      <c r="E1098" s="1" t="str">
        <f>INDEX(Protocol[Mark],MATCH(C1098,Protocol[Step],0))</f>
        <v>4G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17010005</v>
      </c>
      <c r="H1098" s="134">
        <f>Systematic[[#This Row],[SampleVariableLabel]]+100*Systematic[[#This Row],[State]]</f>
        <v>17010805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17</v>
      </c>
      <c r="B1099" s="1">
        <f>IF(C1099=0,IF(B1098=Protocol!$V$20,1,B1098+1),B1098)</f>
        <v>1</v>
      </c>
      <c r="C1099" s="1">
        <f>IF(C1098+1=Protocol!$V$21,0,C1098+1)</f>
        <v>9</v>
      </c>
      <c r="D1099" s="1">
        <f t="shared" si="51"/>
        <v>6</v>
      </c>
      <c r="E1099" s="1" t="str">
        <f>INDEX(Protocol[Mark],MATCH(C1099,Protocol[Step],0))</f>
        <v>5S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17010006</v>
      </c>
      <c r="H1099" s="134">
        <f>Systematic[[#This Row],[SampleVariableLabel]]+100*Systematic[[#This Row],[State]]</f>
        <v>17010906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17</v>
      </c>
      <c r="B1100" s="1">
        <f>IF(C1100=0,IF(B1099=Protocol!$V$20,1,B1099+1),B1099)</f>
        <v>1</v>
      </c>
      <c r="C1100" s="1">
        <f>IF(C1099+1=Protocol!$V$21,0,C1099+1)</f>
        <v>10</v>
      </c>
      <c r="D1100" s="1">
        <f t="shared" si="51"/>
        <v>1</v>
      </c>
      <c r="E1100" s="1" t="str">
        <f>INDEX(Protocol[Mark],MATCH(C1100,Protocol[Step],0))</f>
        <v>6Gp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17010001</v>
      </c>
      <c r="H1100" s="134">
        <f>Systematic[[#This Row],[SampleVariableLabel]]+100*Systematic[[#This Row],[State]]</f>
        <v>17011001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17</v>
      </c>
      <c r="B1101" s="1">
        <f>IF(C1101=0,IF(B1100=Protocol!$V$20,1,B1100+1),B1100)</f>
        <v>1</v>
      </c>
      <c r="C1101" s="1">
        <f>IF(C1100+1=Protocol!$V$21,0,C1100+1)</f>
        <v>11</v>
      </c>
      <c r="D1101" s="1">
        <f t="shared" si="51"/>
        <v>2</v>
      </c>
      <c r="E1101" s="1" t="str">
        <f>INDEX(Protocol[Mark],MATCH(C1101,Protocol[Step],0))</f>
        <v>7U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17010002</v>
      </c>
      <c r="H1101" s="134">
        <f>Systematic[[#This Row],[SampleVariableLabel]]+100*Systematic[[#This Row],[State]]</f>
        <v>17011102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17</v>
      </c>
      <c r="B1102" s="1">
        <f>IF(C1102=0,IF(B1101=Protocol!$V$20,1,B1101+1),B1101)</f>
        <v>1</v>
      </c>
      <c r="C1102" s="1">
        <f>IF(C1101+1=Protocol!$V$21,0,C1101+1)</f>
        <v>12</v>
      </c>
      <c r="D1102" s="1">
        <f t="shared" si="51"/>
        <v>3</v>
      </c>
      <c r="E1102" s="1" t="str">
        <f>INDEX(Protocol[Mark],MATCH(C1102,Protocol[Step],0))</f>
        <v>8Rot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17010003</v>
      </c>
      <c r="H1102" s="134">
        <f>Systematic[[#This Row],[SampleVariableLabel]]+100*Systematic[[#This Row],[State]]</f>
        <v>17011203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17</v>
      </c>
      <c r="B1103" s="1">
        <f>IF(C1103=0,IF(B1102=Protocol!$V$20,1,B1102+1),B1102)</f>
        <v>1</v>
      </c>
      <c r="C1103" s="1">
        <f>IF(C1102+1=Protocol!$V$21,0,C1102+1)</f>
        <v>13</v>
      </c>
      <c r="D1103" s="1">
        <f t="shared" si="51"/>
        <v>4</v>
      </c>
      <c r="E1103" s="1" t="str">
        <f>INDEX(Protocol[Mark],MATCH(C1103,Protocol[Step],0))</f>
        <v>9Ama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17010004</v>
      </c>
      <c r="H1103" s="134">
        <f>Systematic[[#This Row],[SampleVariableLabel]]+100*Systematic[[#This Row],[State]]</f>
        <v>17011304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17</v>
      </c>
      <c r="B1104" s="1">
        <f>IF(C1104=0,IF(B1103=Protocol!$V$20,1,B1103+1),B1103)</f>
        <v>1</v>
      </c>
      <c r="C1104" s="1">
        <f>IF(C1103+1=Protocol!$V$21,0,C1103+1)</f>
        <v>14</v>
      </c>
      <c r="D1104" s="1">
        <f t="shared" si="51"/>
        <v>5</v>
      </c>
      <c r="E1104" s="1" t="str">
        <f>INDEX(Protocol[Mark],MATCH(C1104,Protocol[Step],0))</f>
        <v>10AsTm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17010005</v>
      </c>
      <c r="H1104" s="134">
        <f>Systematic[[#This Row],[SampleVariableLabel]]+100*Systematic[[#This Row],[State]]</f>
        <v>17011405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17</v>
      </c>
      <c r="B1105" s="1">
        <f>IF(C1105=0,IF(B1104=Protocol!$V$20,1,B1104+1),B1104)</f>
        <v>1</v>
      </c>
      <c r="C1105" s="1">
        <f>IF(C1104+1=Protocol!$V$21,0,C1104+1)</f>
        <v>15</v>
      </c>
      <c r="D1105" s="1">
        <f t="shared" si="51"/>
        <v>6</v>
      </c>
      <c r="E1105" s="1" t="str">
        <f>INDEX(Protocol[Mark],MATCH(C1105,Protocol[Step],0))</f>
        <v>11Azd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17010006</v>
      </c>
      <c r="H1105" s="134">
        <f>Systematic[[#This Row],[SampleVariableLabel]]+100*Systematic[[#This Row],[State]]</f>
        <v>17011506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18</v>
      </c>
      <c r="B1106" s="1">
        <f>IF(C1106=0,IF(B1105=Protocol!$V$20,1,B1105+1),B1105)</f>
        <v>1</v>
      </c>
      <c r="C1106" s="1">
        <f>IF(C1105+1=Protocol!$V$21,0,C1105+1)</f>
        <v>0</v>
      </c>
      <c r="D1106" s="1">
        <f t="shared" si="51"/>
        <v>1</v>
      </c>
      <c r="E1106" s="1" t="str">
        <f>INDEX(Protocol[Mark],MATCH(C1106,Protocol[Step],0))</f>
        <v>ce1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18010001</v>
      </c>
      <c r="H1106" s="134">
        <f>Systematic[[#This Row],[SampleVariableLabel]]+100*Systematic[[#This Row],[State]]</f>
        <v>18010001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18</v>
      </c>
      <c r="B1107" s="1">
        <f>IF(C1107=0,IF(B1106=Protocol!$V$20,1,B1106+1),B1106)</f>
        <v>1</v>
      </c>
      <c r="C1107" s="1">
        <f>IF(C1106+1=Protocol!$V$21,0,C1106+1)</f>
        <v>1</v>
      </c>
      <c r="D1107" s="1">
        <f t="shared" si="51"/>
        <v>2</v>
      </c>
      <c r="E1107" s="1" t="str">
        <f>INDEX(Protocol[Mark],MATCH(C1107,Protocol[Step],0))</f>
        <v>1Dig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18010002</v>
      </c>
      <c r="H1107" s="134">
        <f>Systematic[[#This Row],[SampleVariableLabel]]+100*Systematic[[#This Row],[State]]</f>
        <v>18010102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18</v>
      </c>
      <c r="B1108" s="1">
        <f>IF(C1108=0,IF(B1107=Protocol!$V$20,1,B1107+1),B1107)</f>
        <v>1</v>
      </c>
      <c r="C1108" s="1">
        <f>IF(C1107+1=Protocol!$V$21,0,C1107+1)</f>
        <v>2</v>
      </c>
      <c r="D1108" s="1">
        <f t="shared" si="51"/>
        <v>3</v>
      </c>
      <c r="E1108" s="1" t="str">
        <f>INDEX(Protocol[Mark],MATCH(C1108,Protocol[Step],0))</f>
        <v>1D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18010003</v>
      </c>
      <c r="H1108" s="134">
        <f>Systematic[[#This Row],[SampleVariableLabel]]+100*Systematic[[#This Row],[State]]</f>
        <v>18010203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18</v>
      </c>
      <c r="B1109" s="1">
        <f>IF(C1109=0,IF(B1108=Protocol!$V$20,1,B1108+1),B1108)</f>
        <v>1</v>
      </c>
      <c r="C1109" s="1">
        <f>IF(C1108+1=Protocol!$V$21,0,C1108+1)</f>
        <v>3</v>
      </c>
      <c r="D1109" s="1">
        <f t="shared" si="51"/>
        <v>4</v>
      </c>
      <c r="E1109" s="1" t="str">
        <f>INDEX(Protocol[Mark],MATCH(C1109,Protocol[Step],0))</f>
        <v>1M.1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18010004</v>
      </c>
      <c r="H1109" s="134">
        <f>Systematic[[#This Row],[SampleVariableLabel]]+100*Systematic[[#This Row],[State]]</f>
        <v>18010304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18</v>
      </c>
      <c r="B1110" s="1">
        <f>IF(C1110=0,IF(B1109=Protocol!$V$20,1,B1109+1),B1109)</f>
        <v>1</v>
      </c>
      <c r="C1110" s="1">
        <f>IF(C1109+1=Protocol!$V$21,0,C1109+1)</f>
        <v>4</v>
      </c>
      <c r="D1110" s="1">
        <f t="shared" si="51"/>
        <v>5</v>
      </c>
      <c r="E1110" s="1" t="str">
        <f>INDEX(Protocol[Mark],MATCH(C1110,Protocol[Step],0))</f>
        <v>2Oct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18010005</v>
      </c>
      <c r="H1110" s="134">
        <f>Systematic[[#This Row],[SampleVariableLabel]]+100*Systematic[[#This Row],[State]]</f>
        <v>18010405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18</v>
      </c>
      <c r="B1111" s="1">
        <f>IF(C1111=0,IF(B1110=Protocol!$V$20,1,B1110+1),B1110)</f>
        <v>1</v>
      </c>
      <c r="C1111" s="1">
        <f>IF(C1110+1=Protocol!$V$21,0,C1110+1)</f>
        <v>5</v>
      </c>
      <c r="D1111" s="1">
        <f t="shared" si="51"/>
        <v>6</v>
      </c>
      <c r="E1111" s="1" t="str">
        <f>INDEX(Protocol[Mark],MATCH(C1111,Protocol[Step],0))</f>
        <v>2c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18010006</v>
      </c>
      <c r="H1111" s="134">
        <f>Systematic[[#This Row],[SampleVariableLabel]]+100*Systematic[[#This Row],[State]]</f>
        <v>18010506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18</v>
      </c>
      <c r="B1112" s="1">
        <f>IF(C1112=0,IF(B1111=Protocol!$V$20,1,B1111+1),B1111)</f>
        <v>1</v>
      </c>
      <c r="C1112" s="1">
        <f>IF(C1111+1=Protocol!$V$21,0,C1111+1)</f>
        <v>6</v>
      </c>
      <c r="D1112" s="1">
        <f t="shared" si="51"/>
        <v>1</v>
      </c>
      <c r="E1112" s="1" t="str">
        <f>INDEX(Protocol[Mark],MATCH(C1112,Protocol[Step],0))</f>
        <v>2M2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18010001</v>
      </c>
      <c r="H1112" s="134">
        <f>Systematic[[#This Row],[SampleVariableLabel]]+100*Systematic[[#This Row],[State]]</f>
        <v>18010601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18</v>
      </c>
      <c r="B1113" s="1">
        <f>IF(C1113=0,IF(B1112=Protocol!$V$20,1,B1112+1),B1112)</f>
        <v>1</v>
      </c>
      <c r="C1113" s="1">
        <f>IF(C1112+1=Protocol!$V$21,0,C1112+1)</f>
        <v>7</v>
      </c>
      <c r="D1113" s="1">
        <f t="shared" si="51"/>
        <v>2</v>
      </c>
      <c r="E1113" s="1" t="str">
        <f>INDEX(Protocol[Mark],MATCH(C1113,Protocol[Step],0))</f>
        <v>3P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18010002</v>
      </c>
      <c r="H1113" s="134">
        <f>Systematic[[#This Row],[SampleVariableLabel]]+100*Systematic[[#This Row],[State]]</f>
        <v>18010702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18</v>
      </c>
      <c r="B1114" s="1">
        <f>IF(C1114=0,IF(B1113=Protocol!$V$20,1,B1113+1),B1113)</f>
        <v>1</v>
      </c>
      <c r="C1114" s="1">
        <f>IF(C1113+1=Protocol!$V$21,0,C1113+1)</f>
        <v>8</v>
      </c>
      <c r="D1114" s="1">
        <f t="shared" si="51"/>
        <v>3</v>
      </c>
      <c r="E1114" s="1" t="str">
        <f>INDEX(Protocol[Mark],MATCH(C1114,Protocol[Step],0))</f>
        <v>4G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18010003</v>
      </c>
      <c r="H1114" s="134">
        <f>Systematic[[#This Row],[SampleVariableLabel]]+100*Systematic[[#This Row],[State]]</f>
        <v>18010803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18</v>
      </c>
      <c r="B1115" s="1">
        <f>IF(C1115=0,IF(B1114=Protocol!$V$20,1,B1114+1),B1114)</f>
        <v>1</v>
      </c>
      <c r="C1115" s="1">
        <f>IF(C1114+1=Protocol!$V$21,0,C1114+1)</f>
        <v>9</v>
      </c>
      <c r="D1115" s="1">
        <f t="shared" si="51"/>
        <v>4</v>
      </c>
      <c r="E1115" s="1" t="str">
        <f>INDEX(Protocol[Mark],MATCH(C1115,Protocol[Step],0))</f>
        <v>5S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18010004</v>
      </c>
      <c r="H1115" s="134">
        <f>Systematic[[#This Row],[SampleVariableLabel]]+100*Systematic[[#This Row],[State]]</f>
        <v>18010904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18</v>
      </c>
      <c r="B1116" s="1">
        <f>IF(C1116=0,IF(B1115=Protocol!$V$20,1,B1115+1),B1115)</f>
        <v>1</v>
      </c>
      <c r="C1116" s="1">
        <f>IF(C1115+1=Protocol!$V$21,0,C1115+1)</f>
        <v>10</v>
      </c>
      <c r="D1116" s="1">
        <f t="shared" si="51"/>
        <v>5</v>
      </c>
      <c r="E1116" s="1" t="str">
        <f>INDEX(Protocol[Mark],MATCH(C1116,Protocol[Step],0))</f>
        <v>6Gp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18010005</v>
      </c>
      <c r="H1116" s="134">
        <f>Systematic[[#This Row],[SampleVariableLabel]]+100*Systematic[[#This Row],[State]]</f>
        <v>18011005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18</v>
      </c>
      <c r="B1117" s="1">
        <f>IF(C1117=0,IF(B1116=Protocol!$V$20,1,B1116+1),B1116)</f>
        <v>1</v>
      </c>
      <c r="C1117" s="1">
        <f>IF(C1116+1=Protocol!$V$21,0,C1116+1)</f>
        <v>11</v>
      </c>
      <c r="D1117" s="1">
        <f t="shared" si="51"/>
        <v>6</v>
      </c>
      <c r="E1117" s="1" t="str">
        <f>INDEX(Protocol[Mark],MATCH(C1117,Protocol[Step],0))</f>
        <v>7U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18010006</v>
      </c>
      <c r="H1117" s="134">
        <f>Systematic[[#This Row],[SampleVariableLabel]]+100*Systematic[[#This Row],[State]]</f>
        <v>18011106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18</v>
      </c>
      <c r="B1118" s="1">
        <f>IF(C1118=0,IF(B1117=Protocol!$V$20,1,B1117+1),B1117)</f>
        <v>1</v>
      </c>
      <c r="C1118" s="1">
        <f>IF(C1117+1=Protocol!$V$21,0,C1117+1)</f>
        <v>12</v>
      </c>
      <c r="D1118" s="1">
        <f t="shared" si="51"/>
        <v>1</v>
      </c>
      <c r="E1118" s="1" t="str">
        <f>INDEX(Protocol[Mark],MATCH(C1118,Protocol[Step],0))</f>
        <v>8Rot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18010001</v>
      </c>
      <c r="H1118" s="134">
        <f>Systematic[[#This Row],[SampleVariableLabel]]+100*Systematic[[#This Row],[State]]</f>
        <v>18011201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18</v>
      </c>
      <c r="B1119" s="1">
        <f>IF(C1119=0,IF(B1118=Protocol!$V$20,1,B1118+1),B1118)</f>
        <v>1</v>
      </c>
      <c r="C1119" s="1">
        <f>IF(C1118+1=Protocol!$V$21,0,C1118+1)</f>
        <v>13</v>
      </c>
      <c r="D1119" s="1">
        <f t="shared" si="51"/>
        <v>2</v>
      </c>
      <c r="E1119" s="1" t="str">
        <f>INDEX(Protocol[Mark],MATCH(C1119,Protocol[Step],0))</f>
        <v>9Ama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18010002</v>
      </c>
      <c r="H1119" s="134">
        <f>Systematic[[#This Row],[SampleVariableLabel]]+100*Systematic[[#This Row],[State]]</f>
        <v>18011302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18</v>
      </c>
      <c r="B1120" s="1">
        <f>IF(C1120=0,IF(B1119=Protocol!$V$20,1,B1119+1),B1119)</f>
        <v>1</v>
      </c>
      <c r="C1120" s="1">
        <f>IF(C1119+1=Protocol!$V$21,0,C1119+1)</f>
        <v>14</v>
      </c>
      <c r="D1120" s="1">
        <f t="shared" si="51"/>
        <v>3</v>
      </c>
      <c r="E1120" s="1" t="str">
        <f>INDEX(Protocol[Mark],MATCH(C1120,Protocol[Step],0))</f>
        <v>10AsTm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18010003</v>
      </c>
      <c r="H1120" s="134">
        <f>Systematic[[#This Row],[SampleVariableLabel]]+100*Systematic[[#This Row],[State]]</f>
        <v>18011403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18</v>
      </c>
      <c r="B1121" s="1">
        <f>IF(C1121=0,IF(B1120=Protocol!$V$20,1,B1120+1),B1120)</f>
        <v>1</v>
      </c>
      <c r="C1121" s="1">
        <f>IF(C1120+1=Protocol!$V$21,0,C1120+1)</f>
        <v>15</v>
      </c>
      <c r="D1121" s="1">
        <f t="shared" si="51"/>
        <v>4</v>
      </c>
      <c r="E1121" s="1" t="str">
        <f>INDEX(Protocol[Mark],MATCH(C1121,Protocol[Step],0))</f>
        <v>11Azd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18010004</v>
      </c>
      <c r="H1121" s="134">
        <f>Systematic[[#This Row],[SampleVariableLabel]]+100*Systematic[[#This Row],[State]]</f>
        <v>18011504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19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ce1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19010005</v>
      </c>
      <c r="H1122" s="134">
        <f>Systematic[[#This Row],[SampleVariableLabel]]+100*Systematic[[#This Row],[State]]</f>
        <v>19010005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19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1Dig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19010006</v>
      </c>
      <c r="H1123" s="134">
        <f>Systematic[[#This Row],[SampleVariableLabel]]+100*Systematic[[#This Row],[State]]</f>
        <v>19010106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19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1D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19010001</v>
      </c>
      <c r="H1124" s="134">
        <f>Systematic[[#This Row],[SampleVariableLabel]]+100*Systematic[[#This Row],[State]]</f>
        <v>19010201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19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1M.1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19010002</v>
      </c>
      <c r="H1125" s="134">
        <f>Systematic[[#This Row],[SampleVariableLabel]]+100*Systematic[[#This Row],[State]]</f>
        <v>19010302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19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2Oct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19010003</v>
      </c>
      <c r="H1126" s="134">
        <f>Systematic[[#This Row],[SampleVariableLabel]]+100*Systematic[[#This Row],[State]]</f>
        <v>19010403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19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2c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19010004</v>
      </c>
      <c r="H1127" s="134">
        <f>Systematic[[#This Row],[SampleVariableLabel]]+100*Systematic[[#This Row],[State]]</f>
        <v>19010504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19</v>
      </c>
      <c r="B1128" s="1">
        <f>IF(C1128=0,IF(B1127=Protocol!$V$20,1,B1127+1),B1127)</f>
        <v>1</v>
      </c>
      <c r="C1128" s="1">
        <f>IF(C1127+1=Protocol!$V$21,0,C1127+1)</f>
        <v>6</v>
      </c>
      <c r="D1128" s="1">
        <f t="shared" si="51"/>
        <v>5</v>
      </c>
      <c r="E1128" s="1" t="str">
        <f>INDEX(Protocol[Mark],MATCH(C1128,Protocol[Step],0))</f>
        <v>2M2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19010005</v>
      </c>
      <c r="H1128" s="134">
        <f>Systematic[[#This Row],[SampleVariableLabel]]+100*Systematic[[#This Row],[State]]</f>
        <v>19010605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19</v>
      </c>
      <c r="B1129" s="1">
        <f>IF(C1129=0,IF(B1128=Protocol!$V$20,1,B1128+1),B1128)</f>
        <v>1</v>
      </c>
      <c r="C1129" s="1">
        <f>IF(C1128+1=Protocol!$V$21,0,C1128+1)</f>
        <v>7</v>
      </c>
      <c r="D1129" s="1">
        <f t="shared" si="51"/>
        <v>6</v>
      </c>
      <c r="E1129" s="1" t="str">
        <f>INDEX(Protocol[Mark],MATCH(C1129,Protocol[Step],0))</f>
        <v>3P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19010006</v>
      </c>
      <c r="H1129" s="134">
        <f>Systematic[[#This Row],[SampleVariableLabel]]+100*Systematic[[#This Row],[State]]</f>
        <v>19010706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19</v>
      </c>
      <c r="B1130" s="1">
        <f>IF(C1130=0,IF(B1129=Protocol!$V$20,1,B1129+1),B1129)</f>
        <v>1</v>
      </c>
      <c r="C1130" s="1">
        <f>IF(C1129+1=Protocol!$V$21,0,C1129+1)</f>
        <v>8</v>
      </c>
      <c r="D1130" s="1">
        <f t="shared" si="51"/>
        <v>1</v>
      </c>
      <c r="E1130" s="1" t="str">
        <f>INDEX(Protocol[Mark],MATCH(C1130,Protocol[Step],0))</f>
        <v>4G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19010001</v>
      </c>
      <c r="H1130" s="134">
        <f>Systematic[[#This Row],[SampleVariableLabel]]+100*Systematic[[#This Row],[State]]</f>
        <v>19010801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19</v>
      </c>
      <c r="B1131" s="1">
        <f>IF(C1131=0,IF(B1130=Protocol!$V$20,1,B1130+1),B1130)</f>
        <v>1</v>
      </c>
      <c r="C1131" s="1">
        <f>IF(C1130+1=Protocol!$V$21,0,C1130+1)</f>
        <v>9</v>
      </c>
      <c r="D1131" s="1">
        <f t="shared" si="51"/>
        <v>2</v>
      </c>
      <c r="E1131" s="1" t="str">
        <f>INDEX(Protocol[Mark],MATCH(C1131,Protocol[Step],0))</f>
        <v>5S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19010002</v>
      </c>
      <c r="H1131" s="134">
        <f>Systematic[[#This Row],[SampleVariableLabel]]+100*Systematic[[#This Row],[State]]</f>
        <v>19010902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19</v>
      </c>
      <c r="B1132" s="1">
        <f>IF(C1132=0,IF(B1131=Protocol!$V$20,1,B1131+1),B1131)</f>
        <v>1</v>
      </c>
      <c r="C1132" s="1">
        <f>IF(C1131+1=Protocol!$V$21,0,C1131+1)</f>
        <v>10</v>
      </c>
      <c r="D1132" s="1">
        <f t="shared" si="51"/>
        <v>3</v>
      </c>
      <c r="E1132" s="1" t="str">
        <f>INDEX(Protocol[Mark],MATCH(C1132,Protocol[Step],0))</f>
        <v>6Gp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19010003</v>
      </c>
      <c r="H1132" s="134">
        <f>Systematic[[#This Row],[SampleVariableLabel]]+100*Systematic[[#This Row],[State]]</f>
        <v>19011003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19</v>
      </c>
      <c r="B1133" s="1">
        <f>IF(C1133=0,IF(B1132=Protocol!$V$20,1,B1132+1),B1132)</f>
        <v>1</v>
      </c>
      <c r="C1133" s="1">
        <f>IF(C1132+1=Protocol!$V$21,0,C1132+1)</f>
        <v>11</v>
      </c>
      <c r="D1133" s="1">
        <f t="shared" si="51"/>
        <v>4</v>
      </c>
      <c r="E1133" s="1" t="str">
        <f>INDEX(Protocol[Mark],MATCH(C1133,Protocol[Step],0))</f>
        <v>7U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19010004</v>
      </c>
      <c r="H1133" s="134">
        <f>Systematic[[#This Row],[SampleVariableLabel]]+100*Systematic[[#This Row],[State]]</f>
        <v>19011104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19</v>
      </c>
      <c r="B1134" s="1">
        <f>IF(C1134=0,IF(B1133=Protocol!$V$20,1,B1133+1),B1133)</f>
        <v>1</v>
      </c>
      <c r="C1134" s="1">
        <f>IF(C1133+1=Protocol!$V$21,0,C1133+1)</f>
        <v>12</v>
      </c>
      <c r="D1134" s="1">
        <f t="shared" si="51"/>
        <v>5</v>
      </c>
      <c r="E1134" s="1" t="str">
        <f>INDEX(Protocol[Mark],MATCH(C1134,Protocol[Step],0))</f>
        <v>8Rot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19010005</v>
      </c>
      <c r="H1134" s="134">
        <f>Systematic[[#This Row],[SampleVariableLabel]]+100*Systematic[[#This Row],[State]]</f>
        <v>19011205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19</v>
      </c>
      <c r="B1135" s="1">
        <f>IF(C1135=0,IF(B1134=Protocol!$V$20,1,B1134+1),B1134)</f>
        <v>1</v>
      </c>
      <c r="C1135" s="1">
        <f>IF(C1134+1=Protocol!$V$21,0,C1134+1)</f>
        <v>13</v>
      </c>
      <c r="D1135" s="1">
        <f t="shared" si="51"/>
        <v>6</v>
      </c>
      <c r="E1135" s="1" t="str">
        <f>INDEX(Protocol[Mark],MATCH(C1135,Protocol[Step],0))</f>
        <v>9Ama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19010006</v>
      </c>
      <c r="H1135" s="134">
        <f>Systematic[[#This Row],[SampleVariableLabel]]+100*Systematic[[#This Row],[State]]</f>
        <v>19011306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19</v>
      </c>
      <c r="B1136" s="1">
        <f>IF(C1136=0,IF(B1135=Protocol!$V$20,1,B1135+1),B1135)</f>
        <v>1</v>
      </c>
      <c r="C1136" s="1">
        <f>IF(C1135+1=Protocol!$V$21,0,C1135+1)</f>
        <v>14</v>
      </c>
      <c r="D1136" s="1">
        <f t="shared" si="51"/>
        <v>1</v>
      </c>
      <c r="E1136" s="1" t="str">
        <f>INDEX(Protocol[Mark],MATCH(C1136,Protocol[Step],0))</f>
        <v>10AsTm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19010001</v>
      </c>
      <c r="H1136" s="134">
        <f>Systematic[[#This Row],[SampleVariableLabel]]+100*Systematic[[#This Row],[State]]</f>
        <v>19011401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19</v>
      </c>
      <c r="B1137" s="1">
        <f>IF(C1137=0,IF(B1136=Protocol!$V$20,1,B1136+1),B1136)</f>
        <v>1</v>
      </c>
      <c r="C1137" s="1">
        <f>IF(C1136+1=Protocol!$V$21,0,C1136+1)</f>
        <v>15</v>
      </c>
      <c r="D1137" s="1">
        <f t="shared" si="51"/>
        <v>2</v>
      </c>
      <c r="E1137" s="1" t="str">
        <f>INDEX(Protocol[Mark],MATCH(C1137,Protocol[Step],0))</f>
        <v>11Azd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19010002</v>
      </c>
      <c r="H1137" s="134">
        <f>Systematic[[#This Row],[SampleVariableLabel]]+100*Systematic[[#This Row],[State]]</f>
        <v>19011502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20</v>
      </c>
      <c r="B1138" s="1">
        <f>IF(C1138=0,IF(B1137=Protocol!$V$20,1,B1137+1),B1137)</f>
        <v>1</v>
      </c>
      <c r="C1138" s="1">
        <f>IF(C1137+1=Protocol!$V$21,0,C1137+1)</f>
        <v>0</v>
      </c>
      <c r="D1138" s="1">
        <f t="shared" si="51"/>
        <v>3</v>
      </c>
      <c r="E1138" s="1" t="str">
        <f>INDEX(Protocol[Mark],MATCH(C1138,Protocol[Step],0))</f>
        <v>ce1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20010003</v>
      </c>
      <c r="H1138" s="134">
        <f>Systematic[[#This Row],[SampleVariableLabel]]+100*Systematic[[#This Row],[State]]</f>
        <v>20010003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20</v>
      </c>
      <c r="B1139" s="1">
        <f>IF(C1139=0,IF(B1138=Protocol!$V$20,1,B1138+1),B1138)</f>
        <v>1</v>
      </c>
      <c r="C1139" s="1">
        <f>IF(C1138+1=Protocol!$V$21,0,C1138+1)</f>
        <v>1</v>
      </c>
      <c r="D1139" s="1">
        <f t="shared" si="51"/>
        <v>4</v>
      </c>
      <c r="E1139" s="1" t="str">
        <f>INDEX(Protocol[Mark],MATCH(C1139,Protocol[Step],0))</f>
        <v>1Dig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20010004</v>
      </c>
      <c r="H1139" s="134">
        <f>Systematic[[#This Row],[SampleVariableLabel]]+100*Systematic[[#This Row],[State]]</f>
        <v>20010104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20</v>
      </c>
      <c r="B1140" s="1">
        <f>IF(C1140=0,IF(B1139=Protocol!$V$20,1,B1139+1),B1139)</f>
        <v>1</v>
      </c>
      <c r="C1140" s="1">
        <f>IF(C1139+1=Protocol!$V$21,0,C1139+1)</f>
        <v>2</v>
      </c>
      <c r="D1140" s="1">
        <f t="shared" si="51"/>
        <v>5</v>
      </c>
      <c r="E1140" s="1" t="str">
        <f>INDEX(Protocol[Mark],MATCH(C1140,Protocol[Step],0))</f>
        <v>1D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20010005</v>
      </c>
      <c r="H1140" s="134">
        <f>Systematic[[#This Row],[SampleVariableLabel]]+100*Systematic[[#This Row],[State]]</f>
        <v>20010205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20</v>
      </c>
      <c r="B1141" s="1">
        <f>IF(C1141=0,IF(B1140=Protocol!$V$20,1,B1140+1),B1140)</f>
        <v>1</v>
      </c>
      <c r="C1141" s="1">
        <f>IF(C1140+1=Protocol!$V$21,0,C1140+1)</f>
        <v>3</v>
      </c>
      <c r="D1141" s="1">
        <f t="shared" si="51"/>
        <v>6</v>
      </c>
      <c r="E1141" s="1" t="str">
        <f>INDEX(Protocol[Mark],MATCH(C1141,Protocol[Step],0))</f>
        <v>1M.1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20010006</v>
      </c>
      <c r="H1141" s="134">
        <f>Systematic[[#This Row],[SampleVariableLabel]]+100*Systematic[[#This Row],[State]]</f>
        <v>20010306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20</v>
      </c>
      <c r="B1142" s="1">
        <f>IF(C1142=0,IF(B1141=Protocol!$V$20,1,B1141+1),B1141)</f>
        <v>1</v>
      </c>
      <c r="C1142" s="1">
        <f>IF(C1141+1=Protocol!$V$21,0,C1141+1)</f>
        <v>4</v>
      </c>
      <c r="D1142" s="1">
        <f t="shared" si="51"/>
        <v>1</v>
      </c>
      <c r="E1142" s="1" t="str">
        <f>INDEX(Protocol[Mark],MATCH(C1142,Protocol[Step],0))</f>
        <v>2Oct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20010001</v>
      </c>
      <c r="H1142" s="134">
        <f>Systematic[[#This Row],[SampleVariableLabel]]+100*Systematic[[#This Row],[State]]</f>
        <v>20010401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20</v>
      </c>
      <c r="B1143" s="1">
        <f>IF(C1143=0,IF(B1142=Protocol!$V$20,1,B1142+1),B1142)</f>
        <v>1</v>
      </c>
      <c r="C1143" s="1">
        <f>IF(C1142+1=Protocol!$V$21,0,C1142+1)</f>
        <v>5</v>
      </c>
      <c r="D1143" s="1">
        <f t="shared" si="51"/>
        <v>2</v>
      </c>
      <c r="E1143" s="1" t="str">
        <f>INDEX(Protocol[Mark],MATCH(C1143,Protocol[Step],0))</f>
        <v>2c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20010002</v>
      </c>
      <c r="H1143" s="134">
        <f>Systematic[[#This Row],[SampleVariableLabel]]+100*Systematic[[#This Row],[State]]</f>
        <v>20010502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20</v>
      </c>
      <c r="B1144" s="1">
        <f>IF(C1144=0,IF(B1143=Protocol!$V$20,1,B1143+1),B1143)</f>
        <v>1</v>
      </c>
      <c r="C1144" s="1">
        <f>IF(C1143+1=Protocol!$V$21,0,C1143+1)</f>
        <v>6</v>
      </c>
      <c r="D1144" s="1">
        <f t="shared" si="51"/>
        <v>3</v>
      </c>
      <c r="E1144" s="1" t="str">
        <f>INDEX(Protocol[Mark],MATCH(C1144,Protocol[Step],0))</f>
        <v>2M2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20010003</v>
      </c>
      <c r="H1144" s="134">
        <f>Systematic[[#This Row],[SampleVariableLabel]]+100*Systematic[[#This Row],[State]]</f>
        <v>20010603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20</v>
      </c>
      <c r="B1145" s="1">
        <f>IF(C1145=0,IF(B1144=Protocol!$V$20,1,B1144+1),B1144)</f>
        <v>1</v>
      </c>
      <c r="C1145" s="1">
        <f>IF(C1144+1=Protocol!$V$21,0,C1144+1)</f>
        <v>7</v>
      </c>
      <c r="D1145" s="1">
        <f t="shared" si="51"/>
        <v>4</v>
      </c>
      <c r="E1145" s="1" t="str">
        <f>INDEX(Protocol[Mark],MATCH(C1145,Protocol[Step],0))</f>
        <v>3P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20010004</v>
      </c>
      <c r="H1145" s="134">
        <f>Systematic[[#This Row],[SampleVariableLabel]]+100*Systematic[[#This Row],[State]]</f>
        <v>20010704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20</v>
      </c>
      <c r="B1146" s="1">
        <f>IF(C1146=0,IF(B1145=Protocol!$V$20,1,B1145+1),B1145)</f>
        <v>1</v>
      </c>
      <c r="C1146" s="1">
        <f>IF(C1145+1=Protocol!$V$21,0,C1145+1)</f>
        <v>8</v>
      </c>
      <c r="D1146" s="1">
        <f t="shared" si="51"/>
        <v>5</v>
      </c>
      <c r="E1146" s="1" t="str">
        <f>INDEX(Protocol[Mark],MATCH(C1146,Protocol[Step],0))</f>
        <v>4G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20010005</v>
      </c>
      <c r="H1146" s="134">
        <f>Systematic[[#This Row],[SampleVariableLabel]]+100*Systematic[[#This Row],[State]]</f>
        <v>20010805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20</v>
      </c>
      <c r="B1147" s="1">
        <f>IF(C1147=0,IF(B1146=Protocol!$V$20,1,B1146+1),B1146)</f>
        <v>1</v>
      </c>
      <c r="C1147" s="1">
        <f>IF(C1146+1=Protocol!$V$21,0,C1146+1)</f>
        <v>9</v>
      </c>
      <c r="D1147" s="1">
        <f t="shared" si="51"/>
        <v>6</v>
      </c>
      <c r="E1147" s="1" t="str">
        <f>INDEX(Protocol[Mark],MATCH(C1147,Protocol[Step],0))</f>
        <v>5S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20010006</v>
      </c>
      <c r="H1147" s="134">
        <f>Systematic[[#This Row],[SampleVariableLabel]]+100*Systematic[[#This Row],[State]]</f>
        <v>20010906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20</v>
      </c>
      <c r="B1148" s="1">
        <f>IF(C1148=0,IF(B1147=Protocol!$V$20,1,B1147+1),B1147)</f>
        <v>1</v>
      </c>
      <c r="C1148" s="1">
        <f>IF(C1147+1=Protocol!$V$21,0,C1147+1)</f>
        <v>10</v>
      </c>
      <c r="D1148" s="1">
        <f t="shared" si="51"/>
        <v>1</v>
      </c>
      <c r="E1148" s="1" t="str">
        <f>INDEX(Protocol[Mark],MATCH(C1148,Protocol[Step],0))</f>
        <v>6Gp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20010001</v>
      </c>
      <c r="H1148" s="134">
        <f>Systematic[[#This Row],[SampleVariableLabel]]+100*Systematic[[#This Row],[State]]</f>
        <v>20011001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20</v>
      </c>
      <c r="B1149" s="1">
        <f>IF(C1149=0,IF(B1148=Protocol!$V$20,1,B1148+1),B1148)</f>
        <v>1</v>
      </c>
      <c r="C1149" s="1">
        <f>IF(C1148+1=Protocol!$V$21,0,C1148+1)</f>
        <v>11</v>
      </c>
      <c r="D1149" s="1">
        <f t="shared" si="51"/>
        <v>2</v>
      </c>
      <c r="E1149" s="1" t="str">
        <f>INDEX(Protocol[Mark],MATCH(C1149,Protocol[Step],0))</f>
        <v>7U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20010002</v>
      </c>
      <c r="H1149" s="134">
        <f>Systematic[[#This Row],[SampleVariableLabel]]+100*Systematic[[#This Row],[State]]</f>
        <v>20011102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20</v>
      </c>
      <c r="B1150" s="1">
        <f>IF(C1150=0,IF(B1149=Protocol!$V$20,1,B1149+1),B1149)</f>
        <v>1</v>
      </c>
      <c r="C1150" s="1">
        <f>IF(C1149+1=Protocol!$V$21,0,C1149+1)</f>
        <v>12</v>
      </c>
      <c r="D1150" s="1">
        <f t="shared" si="51"/>
        <v>3</v>
      </c>
      <c r="E1150" s="1" t="str">
        <f>INDEX(Protocol[Mark],MATCH(C1150,Protocol[Step],0))</f>
        <v>8Rot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20010003</v>
      </c>
      <c r="H1150" s="134">
        <f>Systematic[[#This Row],[SampleVariableLabel]]+100*Systematic[[#This Row],[State]]</f>
        <v>20011203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20</v>
      </c>
      <c r="B1151" s="1">
        <f>IF(C1151=0,IF(B1150=Protocol!$V$20,1,B1150+1),B1150)</f>
        <v>1</v>
      </c>
      <c r="C1151" s="1">
        <f>IF(C1150+1=Protocol!$V$21,0,C1150+1)</f>
        <v>13</v>
      </c>
      <c r="D1151" s="1">
        <f t="shared" si="51"/>
        <v>4</v>
      </c>
      <c r="E1151" s="1" t="str">
        <f>INDEX(Protocol[Mark],MATCH(C1151,Protocol[Step],0))</f>
        <v>9Ama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20010004</v>
      </c>
      <c r="H1151" s="134">
        <f>Systematic[[#This Row],[SampleVariableLabel]]+100*Systematic[[#This Row],[State]]</f>
        <v>20011304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20</v>
      </c>
      <c r="B1152" s="1">
        <f>IF(C1152=0,IF(B1151=Protocol!$V$20,1,B1151+1),B1151)</f>
        <v>1</v>
      </c>
      <c r="C1152" s="1">
        <f>IF(C1151+1=Protocol!$V$21,0,C1151+1)</f>
        <v>14</v>
      </c>
      <c r="D1152" s="1">
        <f t="shared" si="51"/>
        <v>5</v>
      </c>
      <c r="E1152" s="1" t="str">
        <f>INDEX(Protocol[Mark],MATCH(C1152,Protocol[Step],0))</f>
        <v>10AsTm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20010005</v>
      </c>
      <c r="H1152" s="134">
        <f>Systematic[[#This Row],[SampleVariableLabel]]+100*Systematic[[#This Row],[State]]</f>
        <v>20011405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20</v>
      </c>
      <c r="B1153" s="1">
        <f>IF(C1153=0,IF(B1152=Protocol!$V$20,1,B1152+1),B1152)</f>
        <v>1</v>
      </c>
      <c r="C1153" s="1">
        <f>IF(C1152+1=Protocol!$V$21,0,C1152+1)</f>
        <v>15</v>
      </c>
      <c r="D1153" s="1">
        <f t="shared" si="51"/>
        <v>6</v>
      </c>
      <c r="E1153" s="1" t="str">
        <f>INDEX(Protocol[Mark],MATCH(C1153,Protocol[Step],0))</f>
        <v>11Azd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20010006</v>
      </c>
      <c r="H1153" s="134">
        <f>Systematic[[#This Row],[SampleVariableLabel]]+100*Systematic[[#This Row],[State]]</f>
        <v>20011506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21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ce1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21010001</v>
      </c>
      <c r="H1154" s="134">
        <f>Systematic[[#This Row],[SampleVariableLabel]]+100*Systematic[[#This Row],[State]]</f>
        <v>21010001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21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1Dig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21010002</v>
      </c>
      <c r="H1155" s="134">
        <f>Systematic[[#This Row],[SampleVariableLabel]]+100*Systematic[[#This Row],[State]]</f>
        <v>21010102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21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1D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21010003</v>
      </c>
      <c r="H1156" s="134">
        <f>Systematic[[#This Row],[SampleVariableLabel]]+100*Systematic[[#This Row],[State]]</f>
        <v>21010203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21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1M.1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21010004</v>
      </c>
      <c r="H1157" s="134">
        <f>Systematic[[#This Row],[SampleVariableLabel]]+100*Systematic[[#This Row],[State]]</f>
        <v>21010304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21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2Oct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21010005</v>
      </c>
      <c r="H1158" s="134">
        <f>Systematic[[#This Row],[SampleVariableLabel]]+100*Systematic[[#This Row],[State]]</f>
        <v>21010405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21</v>
      </c>
      <c r="B1159" s="1">
        <f>IF(C1159=0,IF(B1158=Protocol!$V$20,1,B1158+1),B1158)</f>
        <v>1</v>
      </c>
      <c r="C1159" s="1">
        <f>IF(C1158+1=Protocol!$V$21,0,C1158+1)</f>
        <v>5</v>
      </c>
      <c r="D1159" s="1">
        <f t="shared" si="53"/>
        <v>6</v>
      </c>
      <c r="E1159" s="1" t="str">
        <f>INDEX(Protocol[Mark],MATCH(C1159,Protocol[Step],0))</f>
        <v>2c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21010006</v>
      </c>
      <c r="H1159" s="134">
        <f>Systematic[[#This Row],[SampleVariableLabel]]+100*Systematic[[#This Row],[State]]</f>
        <v>21010506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21</v>
      </c>
      <c r="B1160" s="1">
        <f>IF(C1160=0,IF(B1159=Protocol!$V$20,1,B1159+1),B1159)</f>
        <v>1</v>
      </c>
      <c r="C1160" s="1">
        <f>IF(C1159+1=Protocol!$V$21,0,C1159+1)</f>
        <v>6</v>
      </c>
      <c r="D1160" s="1">
        <f t="shared" si="53"/>
        <v>1</v>
      </c>
      <c r="E1160" s="1" t="str">
        <f>INDEX(Protocol[Mark],MATCH(C1160,Protocol[Step],0))</f>
        <v>2M2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21010001</v>
      </c>
      <c r="H1160" s="134">
        <f>Systematic[[#This Row],[SampleVariableLabel]]+100*Systematic[[#This Row],[State]]</f>
        <v>21010601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21</v>
      </c>
      <c r="B1161" s="1">
        <f>IF(C1161=0,IF(B1160=Protocol!$V$20,1,B1160+1),B1160)</f>
        <v>1</v>
      </c>
      <c r="C1161" s="1">
        <f>IF(C1160+1=Protocol!$V$21,0,C1160+1)</f>
        <v>7</v>
      </c>
      <c r="D1161" s="1">
        <f t="shared" si="53"/>
        <v>2</v>
      </c>
      <c r="E1161" s="1" t="str">
        <f>INDEX(Protocol[Mark],MATCH(C1161,Protocol[Step],0))</f>
        <v>3P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21010002</v>
      </c>
      <c r="H1161" s="134">
        <f>Systematic[[#This Row],[SampleVariableLabel]]+100*Systematic[[#This Row],[State]]</f>
        <v>21010702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21</v>
      </c>
      <c r="B1162" s="1">
        <f>IF(C1162=0,IF(B1161=Protocol!$V$20,1,B1161+1),B1161)</f>
        <v>1</v>
      </c>
      <c r="C1162" s="1">
        <f>IF(C1161+1=Protocol!$V$21,0,C1161+1)</f>
        <v>8</v>
      </c>
      <c r="D1162" s="1">
        <f t="shared" si="53"/>
        <v>3</v>
      </c>
      <c r="E1162" s="1" t="str">
        <f>INDEX(Protocol[Mark],MATCH(C1162,Protocol[Step],0))</f>
        <v>4G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21010003</v>
      </c>
      <c r="H1162" s="134">
        <f>Systematic[[#This Row],[SampleVariableLabel]]+100*Systematic[[#This Row],[State]]</f>
        <v>21010803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21</v>
      </c>
      <c r="B1163" s="1">
        <f>IF(C1163=0,IF(B1162=Protocol!$V$20,1,B1162+1),B1162)</f>
        <v>1</v>
      </c>
      <c r="C1163" s="1">
        <f>IF(C1162+1=Protocol!$V$21,0,C1162+1)</f>
        <v>9</v>
      </c>
      <c r="D1163" s="1">
        <f t="shared" si="53"/>
        <v>4</v>
      </c>
      <c r="E1163" s="1" t="str">
        <f>INDEX(Protocol[Mark],MATCH(C1163,Protocol[Step],0))</f>
        <v>5S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21010004</v>
      </c>
      <c r="H1163" s="134">
        <f>Systematic[[#This Row],[SampleVariableLabel]]+100*Systematic[[#This Row],[State]]</f>
        <v>21010904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21</v>
      </c>
      <c r="B1164" s="1">
        <f>IF(C1164=0,IF(B1163=Protocol!$V$20,1,B1163+1),B1163)</f>
        <v>1</v>
      </c>
      <c r="C1164" s="1">
        <f>IF(C1163+1=Protocol!$V$21,0,C1163+1)</f>
        <v>10</v>
      </c>
      <c r="D1164" s="1">
        <f t="shared" si="53"/>
        <v>5</v>
      </c>
      <c r="E1164" s="1" t="str">
        <f>INDEX(Protocol[Mark],MATCH(C1164,Protocol[Step],0))</f>
        <v>6Gp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21010005</v>
      </c>
      <c r="H1164" s="134">
        <f>Systematic[[#This Row],[SampleVariableLabel]]+100*Systematic[[#This Row],[State]]</f>
        <v>21011005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21</v>
      </c>
      <c r="B1165" s="1">
        <f>IF(C1165=0,IF(B1164=Protocol!$V$20,1,B1164+1),B1164)</f>
        <v>1</v>
      </c>
      <c r="C1165" s="1">
        <f>IF(C1164+1=Protocol!$V$21,0,C1164+1)</f>
        <v>11</v>
      </c>
      <c r="D1165" s="1">
        <f t="shared" si="53"/>
        <v>6</v>
      </c>
      <c r="E1165" s="1" t="str">
        <f>INDEX(Protocol[Mark],MATCH(C1165,Protocol[Step],0))</f>
        <v>7U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21010006</v>
      </c>
      <c r="H1165" s="134">
        <f>Systematic[[#This Row],[SampleVariableLabel]]+100*Systematic[[#This Row],[State]]</f>
        <v>21011106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21</v>
      </c>
      <c r="B1166" s="1">
        <f>IF(C1166=0,IF(B1165=Protocol!$V$20,1,B1165+1),B1165)</f>
        <v>1</v>
      </c>
      <c r="C1166" s="1">
        <f>IF(C1165+1=Protocol!$V$21,0,C1165+1)</f>
        <v>12</v>
      </c>
      <c r="D1166" s="1">
        <f t="shared" si="53"/>
        <v>1</v>
      </c>
      <c r="E1166" s="1" t="str">
        <f>INDEX(Protocol[Mark],MATCH(C1166,Protocol[Step],0))</f>
        <v>8Rot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21010001</v>
      </c>
      <c r="H1166" s="134">
        <f>Systematic[[#This Row],[SampleVariableLabel]]+100*Systematic[[#This Row],[State]]</f>
        <v>21011201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21</v>
      </c>
      <c r="B1167" s="1">
        <f>IF(C1167=0,IF(B1166=Protocol!$V$20,1,B1166+1),B1166)</f>
        <v>1</v>
      </c>
      <c r="C1167" s="1">
        <f>IF(C1166+1=Protocol!$V$21,0,C1166+1)</f>
        <v>13</v>
      </c>
      <c r="D1167" s="1">
        <f t="shared" si="53"/>
        <v>2</v>
      </c>
      <c r="E1167" s="1" t="str">
        <f>INDEX(Protocol[Mark],MATCH(C1167,Protocol[Step],0))</f>
        <v>9Ama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21010002</v>
      </c>
      <c r="H1167" s="134">
        <f>Systematic[[#This Row],[SampleVariableLabel]]+100*Systematic[[#This Row],[State]]</f>
        <v>21011302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21</v>
      </c>
      <c r="B1168" s="1">
        <f>IF(C1168=0,IF(B1167=Protocol!$V$20,1,B1167+1),B1167)</f>
        <v>1</v>
      </c>
      <c r="C1168" s="1">
        <f>IF(C1167+1=Protocol!$V$21,0,C1167+1)</f>
        <v>14</v>
      </c>
      <c r="D1168" s="1">
        <f t="shared" si="53"/>
        <v>3</v>
      </c>
      <c r="E1168" s="1" t="str">
        <f>INDEX(Protocol[Mark],MATCH(C1168,Protocol[Step],0))</f>
        <v>10AsTm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21010003</v>
      </c>
      <c r="H1168" s="134">
        <f>Systematic[[#This Row],[SampleVariableLabel]]+100*Systematic[[#This Row],[State]]</f>
        <v>21011403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21</v>
      </c>
      <c r="B1169" s="1">
        <f>IF(C1169=0,IF(B1168=Protocol!$V$20,1,B1168+1),B1168)</f>
        <v>1</v>
      </c>
      <c r="C1169" s="1">
        <f>IF(C1168+1=Protocol!$V$21,0,C1168+1)</f>
        <v>15</v>
      </c>
      <c r="D1169" s="1">
        <f t="shared" si="53"/>
        <v>4</v>
      </c>
      <c r="E1169" s="1" t="str">
        <f>INDEX(Protocol[Mark],MATCH(C1169,Protocol[Step],0))</f>
        <v>11Azd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21010004</v>
      </c>
      <c r="H1169" s="134">
        <f>Systematic[[#This Row],[SampleVariableLabel]]+100*Systematic[[#This Row],[State]]</f>
        <v>21011504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22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ce1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22010005</v>
      </c>
      <c r="H1170" s="134">
        <f>Systematic[[#This Row],[SampleVariableLabel]]+100*Systematic[[#This Row],[State]]</f>
        <v>22010005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22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22010006</v>
      </c>
      <c r="H1171" s="134">
        <f>Systematic[[#This Row],[SampleVariableLabel]]+100*Systematic[[#This Row],[State]]</f>
        <v>22010106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22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22010001</v>
      </c>
      <c r="H1172" s="134">
        <f>Systematic[[#This Row],[SampleVariableLabel]]+100*Systematic[[#This Row],[State]]</f>
        <v>22010201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22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1M.1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22010002</v>
      </c>
      <c r="H1173" s="134">
        <f>Systematic[[#This Row],[SampleVariableLabel]]+100*Systematic[[#This Row],[State]]</f>
        <v>22010302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22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2Oct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22010003</v>
      </c>
      <c r="H1174" s="134">
        <f>Systematic[[#This Row],[SampleVariableLabel]]+100*Systematic[[#This Row],[State]]</f>
        <v>22010403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22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22010004</v>
      </c>
      <c r="H1175" s="134">
        <f>Systematic[[#This Row],[SampleVariableLabel]]+100*Systematic[[#This Row],[State]]</f>
        <v>22010504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22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2M2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22010005</v>
      </c>
      <c r="H1176" s="134">
        <f>Systematic[[#This Row],[SampleVariableLabel]]+100*Systematic[[#This Row],[State]]</f>
        <v>22010605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22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3P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22010006</v>
      </c>
      <c r="H1177" s="134">
        <f>Systematic[[#This Row],[SampleVariableLabel]]+100*Systematic[[#This Row],[State]]</f>
        <v>22010706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22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4G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22010001</v>
      </c>
      <c r="H1178" s="134">
        <f>Systematic[[#This Row],[SampleVariableLabel]]+100*Systematic[[#This Row],[State]]</f>
        <v>22010801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22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5S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22010002</v>
      </c>
      <c r="H1179" s="134">
        <f>Systematic[[#This Row],[SampleVariableLabel]]+100*Systematic[[#This Row],[State]]</f>
        <v>22010902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22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6Gp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22010003</v>
      </c>
      <c r="H1180" s="134">
        <f>Systematic[[#This Row],[SampleVariableLabel]]+100*Systematic[[#This Row],[State]]</f>
        <v>22011003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22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7U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22010004</v>
      </c>
      <c r="H1181" s="134">
        <f>Systematic[[#This Row],[SampleVariableLabel]]+100*Systematic[[#This Row],[State]]</f>
        <v>22011104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22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8Rot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22010005</v>
      </c>
      <c r="H1182" s="134">
        <f>Systematic[[#This Row],[SampleVariableLabel]]+100*Systematic[[#This Row],[State]]</f>
        <v>22011205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22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9Ama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22010006</v>
      </c>
      <c r="H1183" s="134">
        <f>Systematic[[#This Row],[SampleVariableLabel]]+100*Systematic[[#This Row],[State]]</f>
        <v>22011306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22</v>
      </c>
      <c r="B1184" s="1">
        <f>IF(C1184=0,IF(B1183=Protocol!$V$20,1,B1183+1),B1183)</f>
        <v>1</v>
      </c>
      <c r="C1184" s="1">
        <f>IF(C1183+1=Protocol!$V$21,0,C1183+1)</f>
        <v>14</v>
      </c>
      <c r="D1184" s="1">
        <f t="shared" si="53"/>
        <v>1</v>
      </c>
      <c r="E1184" s="1" t="str">
        <f>INDEX(Protocol[Mark],MATCH(C1184,Protocol[Step],0))</f>
        <v>10AsTm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22010001</v>
      </c>
      <c r="H1184" s="134">
        <f>Systematic[[#This Row],[SampleVariableLabel]]+100*Systematic[[#This Row],[State]]</f>
        <v>22011401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22</v>
      </c>
      <c r="B1185" s="1">
        <f>IF(C1185=0,IF(B1184=Protocol!$V$20,1,B1184+1),B1184)</f>
        <v>1</v>
      </c>
      <c r="C1185" s="1">
        <f>IF(C1184+1=Protocol!$V$21,0,C1184+1)</f>
        <v>15</v>
      </c>
      <c r="D1185" s="1">
        <f t="shared" si="53"/>
        <v>2</v>
      </c>
      <c r="E1185" s="1" t="str">
        <f>INDEX(Protocol[Mark],MATCH(C1185,Protocol[Step],0))</f>
        <v>11Azd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22010002</v>
      </c>
      <c r="H1185" s="134">
        <f>Systematic[[#This Row],[SampleVariableLabel]]+100*Systematic[[#This Row],[State]]</f>
        <v>22011502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ce1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23010003</v>
      </c>
      <c r="H1186" s="134">
        <f>Systematic[[#This Row],[SampleVariableLabel]]+100*Systematic[[#This Row],[State]]</f>
        <v>23010003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1Dig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23010004</v>
      </c>
      <c r="H1187" s="134">
        <f>Systematic[[#This Row],[SampleVariableLabel]]+100*Systematic[[#This Row],[State]]</f>
        <v>23010104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1D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23010005</v>
      </c>
      <c r="H1188" s="134">
        <f>Systematic[[#This Row],[SampleVariableLabel]]+100*Systematic[[#This Row],[State]]</f>
        <v>23010205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1M.1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23010006</v>
      </c>
      <c r="H1189" s="134">
        <f>Systematic[[#This Row],[SampleVariableLabel]]+100*Systematic[[#This Row],[State]]</f>
        <v>23010306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2Oct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23010001</v>
      </c>
      <c r="H1190" s="134">
        <f>Systematic[[#This Row],[SampleVariableLabel]]+100*Systematic[[#This Row],[State]]</f>
        <v>23010401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2c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23010002</v>
      </c>
      <c r="H1191" s="134">
        <f>Systematic[[#This Row],[SampleVariableLabel]]+100*Systematic[[#This Row],[State]]</f>
        <v>23010502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2M2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23010003</v>
      </c>
      <c r="H1192" s="134">
        <f>Systematic[[#This Row],[SampleVariableLabel]]+100*Systematic[[#This Row],[State]]</f>
        <v>23010603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3P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23010004</v>
      </c>
      <c r="H1193" s="134">
        <f>Systematic[[#This Row],[SampleVariableLabel]]+100*Systematic[[#This Row],[State]]</f>
        <v>23010704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4G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23010005</v>
      </c>
      <c r="H1194" s="134">
        <f>Systematic[[#This Row],[SampleVariableLabel]]+100*Systematic[[#This Row],[State]]</f>
        <v>23010805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5S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23010006</v>
      </c>
      <c r="H1195" s="134">
        <f>Systematic[[#This Row],[SampleVariableLabel]]+100*Systematic[[#This Row],[State]]</f>
        <v>23010906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6Gp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23010001</v>
      </c>
      <c r="H1196" s="134">
        <f>Systematic[[#This Row],[SampleVariableLabel]]+100*Systematic[[#This Row],[State]]</f>
        <v>23011001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23</v>
      </c>
      <c r="B1197" s="1">
        <f>IF(C1197=0,IF(B1196=Protocol!$V$20,1,B1196+1),B1196)</f>
        <v>1</v>
      </c>
      <c r="C1197" s="1">
        <f>IF(C1196+1=Protocol!$V$21,0,C1196+1)</f>
        <v>11</v>
      </c>
      <c r="D1197" s="1">
        <f t="shared" si="53"/>
        <v>2</v>
      </c>
      <c r="E1197" s="1" t="str">
        <f>INDEX(Protocol[Mark],MATCH(C1197,Protocol[Step],0))</f>
        <v>7U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23010002</v>
      </c>
      <c r="H1197" s="134">
        <f>Systematic[[#This Row],[SampleVariableLabel]]+100*Systematic[[#This Row],[State]]</f>
        <v>23011102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23</v>
      </c>
      <c r="B1198" s="1">
        <f>IF(C1198=0,IF(B1197=Protocol!$V$20,1,B1197+1),B1197)</f>
        <v>1</v>
      </c>
      <c r="C1198" s="1">
        <f>IF(C1197+1=Protocol!$V$21,0,C1197+1)</f>
        <v>12</v>
      </c>
      <c r="D1198" s="1">
        <f t="shared" si="53"/>
        <v>3</v>
      </c>
      <c r="E1198" s="1" t="str">
        <f>INDEX(Protocol[Mark],MATCH(C1198,Protocol[Step],0))</f>
        <v>8Rot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23010003</v>
      </c>
      <c r="H1198" s="134">
        <f>Systematic[[#This Row],[SampleVariableLabel]]+100*Systematic[[#This Row],[State]]</f>
        <v>23011203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23</v>
      </c>
      <c r="B1199" s="1">
        <f>IF(C1199=0,IF(B1198=Protocol!$V$20,1,B1198+1),B1198)</f>
        <v>1</v>
      </c>
      <c r="C1199" s="1">
        <f>IF(C1198+1=Protocol!$V$21,0,C1198+1)</f>
        <v>13</v>
      </c>
      <c r="D1199" s="1">
        <f t="shared" si="53"/>
        <v>4</v>
      </c>
      <c r="E1199" s="1" t="str">
        <f>INDEX(Protocol[Mark],MATCH(C1199,Protocol[Step],0))</f>
        <v>9Ama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23010004</v>
      </c>
      <c r="H1199" s="134">
        <f>Systematic[[#This Row],[SampleVariableLabel]]+100*Systematic[[#This Row],[State]]</f>
        <v>23011304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23</v>
      </c>
      <c r="B1200" s="1">
        <f>IF(C1200=0,IF(B1199=Protocol!$V$20,1,B1199+1),B1199)</f>
        <v>1</v>
      </c>
      <c r="C1200" s="1">
        <f>IF(C1199+1=Protocol!$V$21,0,C1199+1)</f>
        <v>14</v>
      </c>
      <c r="D1200" s="1">
        <f t="shared" si="53"/>
        <v>5</v>
      </c>
      <c r="E1200" s="1" t="str">
        <f>INDEX(Protocol[Mark],MATCH(C1200,Protocol[Step],0))</f>
        <v>10AsTm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23010005</v>
      </c>
      <c r="H1200" s="134">
        <f>Systematic[[#This Row],[SampleVariableLabel]]+100*Systematic[[#This Row],[State]]</f>
        <v>23011405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23</v>
      </c>
      <c r="B1201" s="1">
        <f>IF(C1201=0,IF(B1200=Protocol!$V$20,1,B1200+1),B1200)</f>
        <v>1</v>
      </c>
      <c r="C1201" s="1">
        <f>IF(C1200+1=Protocol!$V$21,0,C1200+1)</f>
        <v>15</v>
      </c>
      <c r="D1201" s="1">
        <f t="shared" si="53"/>
        <v>6</v>
      </c>
      <c r="E1201" s="1" t="str">
        <f>INDEX(Protocol[Mark],MATCH(C1201,Protocol[Step],0))</f>
        <v>11Azd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23010006</v>
      </c>
      <c r="H1201" s="134">
        <f>Systematic[[#This Row],[SampleVariableLabel]]+100*Systematic[[#This Row],[State]]</f>
        <v>23011506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24</v>
      </c>
      <c r="B1202" s="1">
        <f>IF(C1202=0,IF(B1201=Protocol!$V$20,1,B1201+1),B1201)</f>
        <v>1</v>
      </c>
      <c r="C1202" s="1">
        <f>IF(C1201+1=Protocol!$V$21,0,C1201+1)</f>
        <v>0</v>
      </c>
      <c r="D1202" s="1">
        <f t="shared" si="53"/>
        <v>1</v>
      </c>
      <c r="E1202" s="1" t="str">
        <f>INDEX(Protocol[Mark],MATCH(C1202,Protocol[Step],0))</f>
        <v>ce1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24010001</v>
      </c>
      <c r="H1202" s="134">
        <f>Systematic[[#This Row],[SampleVariableLabel]]+100*Systematic[[#This Row],[State]]</f>
        <v>24010001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24</v>
      </c>
      <c r="B1203" s="1">
        <f>IF(C1203=0,IF(B1202=Protocol!$V$20,1,B1202+1),B1202)</f>
        <v>1</v>
      </c>
      <c r="C1203" s="1">
        <f>IF(C1202+1=Protocol!$V$21,0,C1202+1)</f>
        <v>1</v>
      </c>
      <c r="D1203" s="1">
        <f t="shared" si="53"/>
        <v>2</v>
      </c>
      <c r="E1203" s="1" t="str">
        <f>INDEX(Protocol[Mark],MATCH(C1203,Protocol[Step],0))</f>
        <v>1Dig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24010002</v>
      </c>
      <c r="H1203" s="134">
        <f>Systematic[[#This Row],[SampleVariableLabel]]+100*Systematic[[#This Row],[State]]</f>
        <v>24010102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24</v>
      </c>
      <c r="B1204" s="1">
        <f>IF(C1204=0,IF(B1203=Protocol!$V$20,1,B1203+1),B1203)</f>
        <v>1</v>
      </c>
      <c r="C1204" s="1">
        <f>IF(C1203+1=Protocol!$V$21,0,C1203+1)</f>
        <v>2</v>
      </c>
      <c r="D1204" s="1">
        <f t="shared" si="53"/>
        <v>3</v>
      </c>
      <c r="E1204" s="1" t="str">
        <f>INDEX(Protocol[Mark],MATCH(C1204,Protocol[Step],0))</f>
        <v>1D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24010003</v>
      </c>
      <c r="H1204" s="134">
        <f>Systematic[[#This Row],[SampleVariableLabel]]+100*Systematic[[#This Row],[State]]</f>
        <v>24010203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24</v>
      </c>
      <c r="B1205" s="1">
        <f>IF(C1205=0,IF(B1204=Protocol!$V$20,1,B1204+1),B1204)</f>
        <v>1</v>
      </c>
      <c r="C1205" s="1">
        <f>IF(C1204+1=Protocol!$V$21,0,C1204+1)</f>
        <v>3</v>
      </c>
      <c r="D1205" s="1">
        <f t="shared" si="53"/>
        <v>4</v>
      </c>
      <c r="E1205" s="1" t="str">
        <f>INDEX(Protocol[Mark],MATCH(C1205,Protocol[Step],0))</f>
        <v>1M.1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24010004</v>
      </c>
      <c r="H1205" s="134">
        <f>Systematic[[#This Row],[SampleVariableLabel]]+100*Systematic[[#This Row],[State]]</f>
        <v>24010304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24</v>
      </c>
      <c r="B1206" s="1">
        <f>IF(C1206=0,IF(B1205=Protocol!$V$20,1,B1205+1),B1205)</f>
        <v>1</v>
      </c>
      <c r="C1206" s="1">
        <f>IF(C1205+1=Protocol!$V$21,0,C1205+1)</f>
        <v>4</v>
      </c>
      <c r="D1206" s="1">
        <f t="shared" si="53"/>
        <v>5</v>
      </c>
      <c r="E1206" s="1" t="str">
        <f>INDEX(Protocol[Mark],MATCH(C1206,Protocol[Step],0))</f>
        <v>2Oct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24010005</v>
      </c>
      <c r="H1206" s="134">
        <f>Systematic[[#This Row],[SampleVariableLabel]]+100*Systematic[[#This Row],[State]]</f>
        <v>24010405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24</v>
      </c>
      <c r="B1207" s="1">
        <f>IF(C1207=0,IF(B1206=Protocol!$V$20,1,B1206+1),B1206)</f>
        <v>1</v>
      </c>
      <c r="C1207" s="1">
        <f>IF(C1206+1=Protocol!$V$21,0,C1206+1)</f>
        <v>5</v>
      </c>
      <c r="D1207" s="1">
        <f t="shared" si="53"/>
        <v>6</v>
      </c>
      <c r="E1207" s="1" t="str">
        <f>INDEX(Protocol[Mark],MATCH(C1207,Protocol[Step],0))</f>
        <v>2c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24010006</v>
      </c>
      <c r="H1207" s="134">
        <f>Systematic[[#This Row],[SampleVariableLabel]]+100*Systematic[[#This Row],[State]]</f>
        <v>24010506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24</v>
      </c>
      <c r="B1208" s="1">
        <f>IF(C1208=0,IF(B1207=Protocol!$V$20,1,B1207+1),B1207)</f>
        <v>1</v>
      </c>
      <c r="C1208" s="1">
        <f>IF(C1207+1=Protocol!$V$21,0,C1207+1)</f>
        <v>6</v>
      </c>
      <c r="D1208" s="1">
        <f t="shared" si="53"/>
        <v>1</v>
      </c>
      <c r="E1208" s="1" t="str">
        <f>INDEX(Protocol[Mark],MATCH(C1208,Protocol[Step],0))</f>
        <v>2M2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24010001</v>
      </c>
      <c r="H1208" s="134">
        <f>Systematic[[#This Row],[SampleVariableLabel]]+100*Systematic[[#This Row],[State]]</f>
        <v>24010601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24</v>
      </c>
      <c r="B1209" s="1">
        <f>IF(C1209=0,IF(B1208=Protocol!$V$20,1,B1208+1),B1208)</f>
        <v>1</v>
      </c>
      <c r="C1209" s="1">
        <f>IF(C1208+1=Protocol!$V$21,0,C1208+1)</f>
        <v>7</v>
      </c>
      <c r="D1209" s="1">
        <f t="shared" si="53"/>
        <v>2</v>
      </c>
      <c r="E1209" s="1" t="str">
        <f>INDEX(Protocol[Mark],MATCH(C1209,Protocol[Step],0))</f>
        <v>3P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24010002</v>
      </c>
      <c r="H1209" s="134">
        <f>Systematic[[#This Row],[SampleVariableLabel]]+100*Systematic[[#This Row],[State]]</f>
        <v>24010702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24</v>
      </c>
      <c r="B1210" s="1">
        <f>IF(C1210=0,IF(B1209=Protocol!$V$20,1,B1209+1),B1209)</f>
        <v>1</v>
      </c>
      <c r="C1210" s="1">
        <f>IF(C1209+1=Protocol!$V$21,0,C1209+1)</f>
        <v>8</v>
      </c>
      <c r="D1210" s="1">
        <f t="shared" si="53"/>
        <v>3</v>
      </c>
      <c r="E1210" s="1" t="str">
        <f>INDEX(Protocol[Mark],MATCH(C1210,Protocol[Step],0))</f>
        <v>4G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24010003</v>
      </c>
      <c r="H1210" s="134">
        <f>Systematic[[#This Row],[SampleVariableLabel]]+100*Systematic[[#This Row],[State]]</f>
        <v>24010803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24</v>
      </c>
      <c r="B1211" s="1">
        <f>IF(C1211=0,IF(B1210=Protocol!$V$20,1,B1210+1),B1210)</f>
        <v>1</v>
      </c>
      <c r="C1211" s="1">
        <f>IF(C1210+1=Protocol!$V$21,0,C1210+1)</f>
        <v>9</v>
      </c>
      <c r="D1211" s="1">
        <f t="shared" si="53"/>
        <v>4</v>
      </c>
      <c r="E1211" s="1" t="str">
        <f>INDEX(Protocol[Mark],MATCH(C1211,Protocol[Step],0))</f>
        <v>5S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24010004</v>
      </c>
      <c r="H1211" s="134">
        <f>Systematic[[#This Row],[SampleVariableLabel]]+100*Systematic[[#This Row],[State]]</f>
        <v>24010904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24</v>
      </c>
      <c r="B1212" s="1">
        <f>IF(C1212=0,IF(B1211=Protocol!$V$20,1,B1211+1),B1211)</f>
        <v>1</v>
      </c>
      <c r="C1212" s="1">
        <f>IF(C1211+1=Protocol!$V$21,0,C1211+1)</f>
        <v>10</v>
      </c>
      <c r="D1212" s="1">
        <f t="shared" si="53"/>
        <v>5</v>
      </c>
      <c r="E1212" s="1" t="str">
        <f>INDEX(Protocol[Mark],MATCH(C1212,Protocol[Step],0))</f>
        <v>6Gp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24010005</v>
      </c>
      <c r="H1212" s="134">
        <f>Systematic[[#This Row],[SampleVariableLabel]]+100*Systematic[[#This Row],[State]]</f>
        <v>24011005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24</v>
      </c>
      <c r="B1213" s="1">
        <f>IF(C1213=0,IF(B1212=Protocol!$V$20,1,B1212+1),B1212)</f>
        <v>1</v>
      </c>
      <c r="C1213" s="1">
        <f>IF(C1212+1=Protocol!$V$21,0,C1212+1)</f>
        <v>11</v>
      </c>
      <c r="D1213" s="1">
        <f t="shared" si="53"/>
        <v>6</v>
      </c>
      <c r="E1213" s="1" t="str">
        <f>INDEX(Protocol[Mark],MATCH(C1213,Protocol[Step],0))</f>
        <v>7U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24010006</v>
      </c>
      <c r="H1213" s="134">
        <f>Systematic[[#This Row],[SampleVariableLabel]]+100*Systematic[[#This Row],[State]]</f>
        <v>24011106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24</v>
      </c>
      <c r="B1214" s="1">
        <f>IF(C1214=0,IF(B1213=Protocol!$V$20,1,B1213+1),B1213)</f>
        <v>1</v>
      </c>
      <c r="C1214" s="1">
        <f>IF(C1213+1=Protocol!$V$21,0,C1213+1)</f>
        <v>12</v>
      </c>
      <c r="D1214" s="1">
        <f t="shared" si="53"/>
        <v>1</v>
      </c>
      <c r="E1214" s="1" t="str">
        <f>INDEX(Protocol[Mark],MATCH(C1214,Protocol[Step],0))</f>
        <v>8Rot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24010001</v>
      </c>
      <c r="H1214" s="134">
        <f>Systematic[[#This Row],[SampleVariableLabel]]+100*Systematic[[#This Row],[State]]</f>
        <v>24011201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24</v>
      </c>
      <c r="B1215" s="1">
        <f>IF(C1215=0,IF(B1214=Protocol!$V$20,1,B1214+1),B1214)</f>
        <v>1</v>
      </c>
      <c r="C1215" s="1">
        <f>IF(C1214+1=Protocol!$V$21,0,C1214+1)</f>
        <v>13</v>
      </c>
      <c r="D1215" s="1">
        <f t="shared" si="53"/>
        <v>2</v>
      </c>
      <c r="E1215" s="1" t="str">
        <f>INDEX(Protocol[Mark],MATCH(C1215,Protocol[Step],0))</f>
        <v>9Ama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24010002</v>
      </c>
      <c r="H1215" s="134">
        <f>Systematic[[#This Row],[SampleVariableLabel]]+100*Systematic[[#This Row],[State]]</f>
        <v>24011302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24</v>
      </c>
      <c r="B1216" s="1">
        <f>IF(C1216=0,IF(B1215=Protocol!$V$20,1,B1215+1),B1215)</f>
        <v>1</v>
      </c>
      <c r="C1216" s="1">
        <f>IF(C1215+1=Protocol!$V$21,0,C1215+1)</f>
        <v>14</v>
      </c>
      <c r="D1216" s="1">
        <f t="shared" si="53"/>
        <v>3</v>
      </c>
      <c r="E1216" s="1" t="str">
        <f>INDEX(Protocol[Mark],MATCH(C1216,Protocol[Step],0))</f>
        <v>10AsTm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24010003</v>
      </c>
      <c r="H1216" s="134">
        <f>Systematic[[#This Row],[SampleVariableLabel]]+100*Systematic[[#This Row],[State]]</f>
        <v>24011403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24</v>
      </c>
      <c r="B1217" s="1">
        <f>IF(C1217=0,IF(B1216=Protocol!$V$20,1,B1216+1),B1216)</f>
        <v>1</v>
      </c>
      <c r="C1217" s="1">
        <f>IF(C1216+1=Protocol!$V$21,0,C1216+1)</f>
        <v>15</v>
      </c>
      <c r="D1217" s="1">
        <f t="shared" si="53"/>
        <v>4</v>
      </c>
      <c r="E1217" s="1" t="str">
        <f>INDEX(Protocol[Mark],MATCH(C1217,Protocol[Step],0))</f>
        <v>11Azd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24010004</v>
      </c>
      <c r="H1217" s="134">
        <f>Systematic[[#This Row],[SampleVariableLabel]]+100*Systematic[[#This Row],[State]]</f>
        <v>24011504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25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ce1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25010005</v>
      </c>
      <c r="H1218" s="134">
        <f>Systematic[[#This Row],[SampleVariableLabel]]+100*Systematic[[#This Row],[State]]</f>
        <v>25010005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25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1Dig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25010006</v>
      </c>
      <c r="H1219" s="134">
        <f>Systematic[[#This Row],[SampleVariableLabel]]+100*Systematic[[#This Row],[State]]</f>
        <v>25010106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25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1D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25010001</v>
      </c>
      <c r="H1220" s="134">
        <f>Systematic[[#This Row],[SampleVariableLabel]]+100*Systematic[[#This Row],[State]]</f>
        <v>25010201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25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1M.1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25010002</v>
      </c>
      <c r="H1221" s="134">
        <f>Systematic[[#This Row],[SampleVariableLabel]]+100*Systematic[[#This Row],[State]]</f>
        <v>25010302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25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2Oct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25010003</v>
      </c>
      <c r="H1222" s="134">
        <f>Systematic[[#This Row],[SampleVariableLabel]]+100*Systematic[[#This Row],[State]]</f>
        <v>25010403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25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2c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25010004</v>
      </c>
      <c r="H1223" s="134">
        <f>Systematic[[#This Row],[SampleVariableLabel]]+100*Systematic[[#This Row],[State]]</f>
        <v>25010504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25</v>
      </c>
      <c r="B1224" s="1">
        <f>IF(C1224=0,IF(B1223=Protocol!$V$20,1,B1223+1),B1223)</f>
        <v>1</v>
      </c>
      <c r="C1224" s="1">
        <f>IF(C1223+1=Protocol!$V$21,0,C1223+1)</f>
        <v>6</v>
      </c>
      <c r="D1224" s="1">
        <f t="shared" si="55"/>
        <v>5</v>
      </c>
      <c r="E1224" s="1" t="str">
        <f>INDEX(Protocol[Mark],MATCH(C1224,Protocol[Step],0))</f>
        <v>2M2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25010005</v>
      </c>
      <c r="H1224" s="134">
        <f>Systematic[[#This Row],[SampleVariableLabel]]+100*Systematic[[#This Row],[State]]</f>
        <v>25010605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25</v>
      </c>
      <c r="B1225" s="1">
        <f>IF(C1225=0,IF(B1224=Protocol!$V$20,1,B1224+1),B1224)</f>
        <v>1</v>
      </c>
      <c r="C1225" s="1">
        <f>IF(C1224+1=Protocol!$V$21,0,C1224+1)</f>
        <v>7</v>
      </c>
      <c r="D1225" s="1">
        <f t="shared" si="55"/>
        <v>6</v>
      </c>
      <c r="E1225" s="1" t="str">
        <f>INDEX(Protocol[Mark],MATCH(C1225,Protocol[Step],0))</f>
        <v>3P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25010006</v>
      </c>
      <c r="H1225" s="134">
        <f>Systematic[[#This Row],[SampleVariableLabel]]+100*Systematic[[#This Row],[State]]</f>
        <v>25010706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25</v>
      </c>
      <c r="B1226" s="1">
        <f>IF(C1226=0,IF(B1225=Protocol!$V$20,1,B1225+1),B1225)</f>
        <v>1</v>
      </c>
      <c r="C1226" s="1">
        <f>IF(C1225+1=Protocol!$V$21,0,C1225+1)</f>
        <v>8</v>
      </c>
      <c r="D1226" s="1">
        <f t="shared" si="55"/>
        <v>1</v>
      </c>
      <c r="E1226" s="1" t="str">
        <f>INDEX(Protocol[Mark],MATCH(C1226,Protocol[Step],0))</f>
        <v>4G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25010001</v>
      </c>
      <c r="H1226" s="134">
        <f>Systematic[[#This Row],[SampleVariableLabel]]+100*Systematic[[#This Row],[State]]</f>
        <v>25010801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25</v>
      </c>
      <c r="B1227" s="1">
        <f>IF(C1227=0,IF(B1226=Protocol!$V$20,1,B1226+1),B1226)</f>
        <v>1</v>
      </c>
      <c r="C1227" s="1">
        <f>IF(C1226+1=Protocol!$V$21,0,C1226+1)</f>
        <v>9</v>
      </c>
      <c r="D1227" s="1">
        <f t="shared" si="55"/>
        <v>2</v>
      </c>
      <c r="E1227" s="1" t="str">
        <f>INDEX(Protocol[Mark],MATCH(C1227,Protocol[Step],0))</f>
        <v>5S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25010002</v>
      </c>
      <c r="H1227" s="134">
        <f>Systematic[[#This Row],[SampleVariableLabel]]+100*Systematic[[#This Row],[State]]</f>
        <v>25010902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25</v>
      </c>
      <c r="B1228" s="1">
        <f>IF(C1228=0,IF(B1227=Protocol!$V$20,1,B1227+1),B1227)</f>
        <v>1</v>
      </c>
      <c r="C1228" s="1">
        <f>IF(C1227+1=Protocol!$V$21,0,C1227+1)</f>
        <v>10</v>
      </c>
      <c r="D1228" s="1">
        <f t="shared" si="55"/>
        <v>3</v>
      </c>
      <c r="E1228" s="1" t="str">
        <f>INDEX(Protocol[Mark],MATCH(C1228,Protocol[Step],0))</f>
        <v>6Gp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25010003</v>
      </c>
      <c r="H1228" s="134">
        <f>Systematic[[#This Row],[SampleVariableLabel]]+100*Systematic[[#This Row],[State]]</f>
        <v>25011003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25</v>
      </c>
      <c r="B1229" s="1">
        <f>IF(C1229=0,IF(B1228=Protocol!$V$20,1,B1228+1),B1228)</f>
        <v>1</v>
      </c>
      <c r="C1229" s="1">
        <f>IF(C1228+1=Protocol!$V$21,0,C1228+1)</f>
        <v>11</v>
      </c>
      <c r="D1229" s="1">
        <f t="shared" si="55"/>
        <v>4</v>
      </c>
      <c r="E1229" s="1" t="str">
        <f>INDEX(Protocol[Mark],MATCH(C1229,Protocol[Step],0))</f>
        <v>7U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25010004</v>
      </c>
      <c r="H1229" s="134">
        <f>Systematic[[#This Row],[SampleVariableLabel]]+100*Systematic[[#This Row],[State]]</f>
        <v>25011104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25</v>
      </c>
      <c r="B1230" s="1">
        <f>IF(C1230=0,IF(B1229=Protocol!$V$20,1,B1229+1),B1229)</f>
        <v>1</v>
      </c>
      <c r="C1230" s="1">
        <f>IF(C1229+1=Protocol!$V$21,0,C1229+1)</f>
        <v>12</v>
      </c>
      <c r="D1230" s="1">
        <f t="shared" si="55"/>
        <v>5</v>
      </c>
      <c r="E1230" s="1" t="str">
        <f>INDEX(Protocol[Mark],MATCH(C1230,Protocol[Step],0))</f>
        <v>8Rot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25010005</v>
      </c>
      <c r="H1230" s="134">
        <f>Systematic[[#This Row],[SampleVariableLabel]]+100*Systematic[[#This Row],[State]]</f>
        <v>25011205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25</v>
      </c>
      <c r="B1231" s="1">
        <f>IF(C1231=0,IF(B1230=Protocol!$V$20,1,B1230+1),B1230)</f>
        <v>1</v>
      </c>
      <c r="C1231" s="1">
        <f>IF(C1230+1=Protocol!$V$21,0,C1230+1)</f>
        <v>13</v>
      </c>
      <c r="D1231" s="1">
        <f t="shared" si="55"/>
        <v>6</v>
      </c>
      <c r="E1231" s="1" t="str">
        <f>INDEX(Protocol[Mark],MATCH(C1231,Protocol[Step],0))</f>
        <v>9Ama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25010006</v>
      </c>
      <c r="H1231" s="134">
        <f>Systematic[[#This Row],[SampleVariableLabel]]+100*Systematic[[#This Row],[State]]</f>
        <v>25011306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25</v>
      </c>
      <c r="B1232" s="1">
        <f>IF(C1232=0,IF(B1231=Protocol!$V$20,1,B1231+1),B1231)</f>
        <v>1</v>
      </c>
      <c r="C1232" s="1">
        <f>IF(C1231+1=Protocol!$V$21,0,C1231+1)</f>
        <v>14</v>
      </c>
      <c r="D1232" s="1">
        <f t="shared" si="55"/>
        <v>1</v>
      </c>
      <c r="E1232" s="1" t="str">
        <f>INDEX(Protocol[Mark],MATCH(C1232,Protocol[Step],0))</f>
        <v>10AsTm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25010001</v>
      </c>
      <c r="H1232" s="134">
        <f>Systematic[[#This Row],[SampleVariableLabel]]+100*Systematic[[#This Row],[State]]</f>
        <v>25011401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25</v>
      </c>
      <c r="B1233" s="1">
        <f>IF(C1233=0,IF(B1232=Protocol!$V$20,1,B1232+1),B1232)</f>
        <v>1</v>
      </c>
      <c r="C1233" s="1">
        <f>IF(C1232+1=Protocol!$V$21,0,C1232+1)</f>
        <v>15</v>
      </c>
      <c r="D1233" s="1">
        <f t="shared" si="55"/>
        <v>2</v>
      </c>
      <c r="E1233" s="1" t="str">
        <f>INDEX(Protocol[Mark],MATCH(C1233,Protocol[Step],0))</f>
        <v>11Azd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25010002</v>
      </c>
      <c r="H1233" s="134">
        <f>Systematic[[#This Row],[SampleVariableLabel]]+100*Systematic[[#This Row],[State]]</f>
        <v>25011502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26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ce1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26010003</v>
      </c>
      <c r="H1234" s="134">
        <f>Systematic[[#This Row],[SampleVariableLabel]]+100*Systematic[[#This Row],[State]]</f>
        <v>26010003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26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1Dig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26010004</v>
      </c>
      <c r="H1235" s="134">
        <f>Systematic[[#This Row],[SampleVariableLabel]]+100*Systematic[[#This Row],[State]]</f>
        <v>26010104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26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1D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26010005</v>
      </c>
      <c r="H1236" s="134">
        <f>Systematic[[#This Row],[SampleVariableLabel]]+100*Systematic[[#This Row],[State]]</f>
        <v>26010205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26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1M.1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26010006</v>
      </c>
      <c r="H1237" s="134">
        <f>Systematic[[#This Row],[SampleVariableLabel]]+100*Systematic[[#This Row],[State]]</f>
        <v>26010306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26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2Oct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26010001</v>
      </c>
      <c r="H1238" s="134">
        <f>Systematic[[#This Row],[SampleVariableLabel]]+100*Systematic[[#This Row],[State]]</f>
        <v>26010401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26</v>
      </c>
      <c r="B1239" s="1">
        <f>IF(C1239=0,IF(B1238=Protocol!$V$20,1,B1238+1),B1238)</f>
        <v>1</v>
      </c>
      <c r="C1239" s="1">
        <f>IF(C1238+1=Protocol!$V$21,0,C1238+1)</f>
        <v>5</v>
      </c>
      <c r="D1239" s="1">
        <f t="shared" si="55"/>
        <v>2</v>
      </c>
      <c r="E1239" s="1" t="str">
        <f>INDEX(Protocol[Mark],MATCH(C1239,Protocol[Step],0))</f>
        <v>2c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26010002</v>
      </c>
      <c r="H1239" s="134">
        <f>Systematic[[#This Row],[SampleVariableLabel]]+100*Systematic[[#This Row],[State]]</f>
        <v>26010502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26</v>
      </c>
      <c r="B1240" s="1">
        <f>IF(C1240=0,IF(B1239=Protocol!$V$20,1,B1239+1),B1239)</f>
        <v>1</v>
      </c>
      <c r="C1240" s="1">
        <f>IF(C1239+1=Protocol!$V$21,0,C1239+1)</f>
        <v>6</v>
      </c>
      <c r="D1240" s="1">
        <f t="shared" si="55"/>
        <v>3</v>
      </c>
      <c r="E1240" s="1" t="str">
        <f>INDEX(Protocol[Mark],MATCH(C1240,Protocol[Step],0))</f>
        <v>2M2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26010003</v>
      </c>
      <c r="H1240" s="134">
        <f>Systematic[[#This Row],[SampleVariableLabel]]+100*Systematic[[#This Row],[State]]</f>
        <v>26010603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26</v>
      </c>
      <c r="B1241" s="1">
        <f>IF(C1241=0,IF(B1240=Protocol!$V$20,1,B1240+1),B1240)</f>
        <v>1</v>
      </c>
      <c r="C1241" s="1">
        <f>IF(C1240+1=Protocol!$V$21,0,C1240+1)</f>
        <v>7</v>
      </c>
      <c r="D1241" s="1">
        <f t="shared" si="55"/>
        <v>4</v>
      </c>
      <c r="E1241" s="1" t="str">
        <f>INDEX(Protocol[Mark],MATCH(C1241,Protocol[Step],0))</f>
        <v>3P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26010004</v>
      </c>
      <c r="H1241" s="134">
        <f>Systematic[[#This Row],[SampleVariableLabel]]+100*Systematic[[#This Row],[State]]</f>
        <v>26010704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26</v>
      </c>
      <c r="B1242" s="1">
        <f>IF(C1242=0,IF(B1241=Protocol!$V$20,1,B1241+1),B1241)</f>
        <v>1</v>
      </c>
      <c r="C1242" s="1">
        <f>IF(C1241+1=Protocol!$V$21,0,C1241+1)</f>
        <v>8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26010005</v>
      </c>
      <c r="H1242" s="134">
        <f>Systematic[[#This Row],[SampleVariableLabel]]+100*Systematic[[#This Row],[State]]</f>
        <v>26010805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26</v>
      </c>
      <c r="B1243" s="1">
        <f>IF(C1243=0,IF(B1242=Protocol!$V$20,1,B1242+1),B1242)</f>
        <v>1</v>
      </c>
      <c r="C1243" s="1">
        <f>IF(C1242+1=Protocol!$V$21,0,C1242+1)</f>
        <v>9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26010006</v>
      </c>
      <c r="H1243" s="134">
        <f>Systematic[[#This Row],[SampleVariableLabel]]+100*Systematic[[#This Row],[State]]</f>
        <v>26010906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26</v>
      </c>
      <c r="B1244" s="1">
        <f>IF(C1244=0,IF(B1243=Protocol!$V$20,1,B1243+1),B1243)</f>
        <v>1</v>
      </c>
      <c r="C1244" s="1">
        <f>IF(C1243+1=Protocol!$V$21,0,C1243+1)</f>
        <v>10</v>
      </c>
      <c r="D1244" s="1">
        <f t="shared" si="55"/>
        <v>1</v>
      </c>
      <c r="E1244" s="1" t="str">
        <f>INDEX(Protocol[Mark],MATCH(C1244,Protocol[Step],0))</f>
        <v>6Gp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26010001</v>
      </c>
      <c r="H1244" s="134">
        <f>Systematic[[#This Row],[SampleVariableLabel]]+100*Systematic[[#This Row],[State]]</f>
        <v>26011001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26</v>
      </c>
      <c r="B1245" s="1">
        <f>IF(C1245=0,IF(B1244=Protocol!$V$20,1,B1244+1),B1244)</f>
        <v>1</v>
      </c>
      <c r="C1245" s="1">
        <f>IF(C1244+1=Protocol!$V$21,0,C1244+1)</f>
        <v>11</v>
      </c>
      <c r="D1245" s="1">
        <f t="shared" si="55"/>
        <v>2</v>
      </c>
      <c r="E1245" s="1" t="str">
        <f>INDEX(Protocol[Mark],MATCH(C1245,Protocol[Step],0))</f>
        <v>7U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26010002</v>
      </c>
      <c r="H1245" s="134">
        <f>Systematic[[#This Row],[SampleVariableLabel]]+100*Systematic[[#This Row],[State]]</f>
        <v>26011102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26</v>
      </c>
      <c r="B1246" s="1">
        <f>IF(C1246=0,IF(B1245=Protocol!$V$20,1,B1245+1),B1245)</f>
        <v>1</v>
      </c>
      <c r="C1246" s="1">
        <f>IF(C1245+1=Protocol!$V$21,0,C1245+1)</f>
        <v>12</v>
      </c>
      <c r="D1246" s="1">
        <f t="shared" si="55"/>
        <v>3</v>
      </c>
      <c r="E1246" s="1" t="str">
        <f>INDEX(Protocol[Mark],MATCH(C1246,Protocol[Step],0))</f>
        <v>8Rot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26010003</v>
      </c>
      <c r="H1246" s="134">
        <f>Systematic[[#This Row],[SampleVariableLabel]]+100*Systematic[[#This Row],[State]]</f>
        <v>26011203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26</v>
      </c>
      <c r="B1247" s="1">
        <f>IF(C1247=0,IF(B1246=Protocol!$V$20,1,B1246+1),B1246)</f>
        <v>1</v>
      </c>
      <c r="C1247" s="1">
        <f>IF(C1246+1=Protocol!$V$21,0,C1246+1)</f>
        <v>13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26010004</v>
      </c>
      <c r="H1247" s="134">
        <f>Systematic[[#This Row],[SampleVariableLabel]]+100*Systematic[[#This Row],[State]]</f>
        <v>26011304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26</v>
      </c>
      <c r="B1248" s="1">
        <f>IF(C1248=0,IF(B1247=Protocol!$V$20,1,B1247+1),B1247)</f>
        <v>1</v>
      </c>
      <c r="C1248" s="1">
        <f>IF(C1247+1=Protocol!$V$21,0,C1247+1)</f>
        <v>14</v>
      </c>
      <c r="D1248" s="1">
        <f t="shared" si="55"/>
        <v>5</v>
      </c>
      <c r="E1248" s="1" t="str">
        <f>INDEX(Protocol[Mark],MATCH(C1248,Protocol[Step],0))</f>
        <v>10AsTm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26010005</v>
      </c>
      <c r="H1248" s="134">
        <f>Systematic[[#This Row],[SampleVariableLabel]]+100*Systematic[[#This Row],[State]]</f>
        <v>26011405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26</v>
      </c>
      <c r="B1249" s="1">
        <f>IF(C1249=0,IF(B1248=Protocol!$V$20,1,B1248+1),B1248)</f>
        <v>1</v>
      </c>
      <c r="C1249" s="1">
        <f>IF(C1248+1=Protocol!$V$21,0,C1248+1)</f>
        <v>15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26010006</v>
      </c>
      <c r="H1249" s="134">
        <f>Systematic[[#This Row],[SampleVariableLabel]]+100*Systematic[[#This Row],[State]]</f>
        <v>26011506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27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ce1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27010001</v>
      </c>
      <c r="H1250" s="134">
        <f>Systematic[[#This Row],[SampleVariableLabel]]+100*Systematic[[#This Row],[State]]</f>
        <v>27010001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27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1Dig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27010002</v>
      </c>
      <c r="H1251" s="134">
        <f>Systematic[[#This Row],[SampleVariableLabel]]+100*Systematic[[#This Row],[State]]</f>
        <v>27010102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27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1D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27010003</v>
      </c>
      <c r="H1252" s="134">
        <f>Systematic[[#This Row],[SampleVariableLabel]]+100*Systematic[[#This Row],[State]]</f>
        <v>27010203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27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1M.1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27010004</v>
      </c>
      <c r="H1253" s="134">
        <f>Systematic[[#This Row],[SampleVariableLabel]]+100*Systematic[[#This Row],[State]]</f>
        <v>27010304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27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2Oct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27010005</v>
      </c>
      <c r="H1254" s="134">
        <f>Systematic[[#This Row],[SampleVariableLabel]]+100*Systematic[[#This Row],[State]]</f>
        <v>27010405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27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2c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27010006</v>
      </c>
      <c r="H1255" s="134">
        <f>Systematic[[#This Row],[SampleVariableLabel]]+100*Systematic[[#This Row],[State]]</f>
        <v>27010506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27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2M2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27010001</v>
      </c>
      <c r="H1256" s="134">
        <f>Systematic[[#This Row],[SampleVariableLabel]]+100*Systematic[[#This Row],[State]]</f>
        <v>27010601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27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3P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27010002</v>
      </c>
      <c r="H1257" s="134">
        <f>Systematic[[#This Row],[SampleVariableLabel]]+100*Systematic[[#This Row],[State]]</f>
        <v>27010702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27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4G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27010003</v>
      </c>
      <c r="H1258" s="134">
        <f>Systematic[[#This Row],[SampleVariableLabel]]+100*Systematic[[#This Row],[State]]</f>
        <v>27010803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27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5S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27010004</v>
      </c>
      <c r="H1259" s="134">
        <f>Systematic[[#This Row],[SampleVariableLabel]]+100*Systematic[[#This Row],[State]]</f>
        <v>27010904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27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6Gp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27010005</v>
      </c>
      <c r="H1260" s="134">
        <f>Systematic[[#This Row],[SampleVariableLabel]]+100*Systematic[[#This Row],[State]]</f>
        <v>27011005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27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7U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27010006</v>
      </c>
      <c r="H1261" s="134">
        <f>Systematic[[#This Row],[SampleVariableLabel]]+100*Systematic[[#This Row],[State]]</f>
        <v>27011106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27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8Rot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27010001</v>
      </c>
      <c r="H1262" s="134">
        <f>Systematic[[#This Row],[SampleVariableLabel]]+100*Systematic[[#This Row],[State]]</f>
        <v>27011201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27</v>
      </c>
      <c r="B1263" s="1">
        <f>IF(C1263=0,IF(B1262=Protocol!$V$20,1,B1262+1),B1262)</f>
        <v>1</v>
      </c>
      <c r="C1263" s="1">
        <f>IF(C1262+1=Protocol!$V$21,0,C1262+1)</f>
        <v>13</v>
      </c>
      <c r="D1263" s="1">
        <f t="shared" si="55"/>
        <v>2</v>
      </c>
      <c r="E1263" s="1" t="str">
        <f>INDEX(Protocol[Mark],MATCH(C1263,Protocol[Step],0))</f>
        <v>9Ama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27010002</v>
      </c>
      <c r="H1263" s="134">
        <f>Systematic[[#This Row],[SampleVariableLabel]]+100*Systematic[[#This Row],[State]]</f>
        <v>27011302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27</v>
      </c>
      <c r="B1264" s="1">
        <f>IF(C1264=0,IF(B1263=Protocol!$V$20,1,B1263+1),B1263)</f>
        <v>1</v>
      </c>
      <c r="C1264" s="1">
        <f>IF(C1263+1=Protocol!$V$21,0,C1263+1)</f>
        <v>14</v>
      </c>
      <c r="D1264" s="1">
        <f t="shared" si="55"/>
        <v>3</v>
      </c>
      <c r="E1264" s="1" t="str">
        <f>INDEX(Protocol[Mark],MATCH(C1264,Protocol[Step],0))</f>
        <v>10AsTm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27010003</v>
      </c>
      <c r="H1264" s="134">
        <f>Systematic[[#This Row],[SampleVariableLabel]]+100*Systematic[[#This Row],[State]]</f>
        <v>27011403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27</v>
      </c>
      <c r="B1265" s="1">
        <f>IF(C1265=0,IF(B1264=Protocol!$V$20,1,B1264+1),B1264)</f>
        <v>1</v>
      </c>
      <c r="C1265" s="1">
        <f>IF(C1264+1=Protocol!$V$21,0,C1264+1)</f>
        <v>15</v>
      </c>
      <c r="D1265" s="1">
        <f t="shared" si="55"/>
        <v>4</v>
      </c>
      <c r="E1265" s="1" t="str">
        <f>INDEX(Protocol[Mark],MATCH(C1265,Protocol[Step],0))</f>
        <v>11Azd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27010004</v>
      </c>
      <c r="H1265" s="134">
        <f>Systematic[[#This Row],[SampleVariableLabel]]+100*Systematic[[#This Row],[State]]</f>
        <v>27011504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28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ce1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28010005</v>
      </c>
      <c r="H1266" s="134">
        <f>Systematic[[#This Row],[SampleVariableLabel]]+100*Systematic[[#This Row],[State]]</f>
        <v>28010005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28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1Dig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28010006</v>
      </c>
      <c r="H1267" s="134">
        <f>Systematic[[#This Row],[SampleVariableLabel]]+100*Systematic[[#This Row],[State]]</f>
        <v>28010106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28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1D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28010001</v>
      </c>
      <c r="H1268" s="134">
        <f>Systematic[[#This Row],[SampleVariableLabel]]+100*Systematic[[#This Row],[State]]</f>
        <v>28010201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28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1M.1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28010002</v>
      </c>
      <c r="H1269" s="134">
        <f>Systematic[[#This Row],[SampleVariableLabel]]+100*Systematic[[#This Row],[State]]</f>
        <v>28010302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28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2Oct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28010003</v>
      </c>
      <c r="H1270" s="134">
        <f>Systematic[[#This Row],[SampleVariableLabel]]+100*Systematic[[#This Row],[State]]</f>
        <v>28010403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28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2c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28010004</v>
      </c>
      <c r="H1271" s="134">
        <f>Systematic[[#This Row],[SampleVariableLabel]]+100*Systematic[[#This Row],[State]]</f>
        <v>28010504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28</v>
      </c>
      <c r="B1272" s="1">
        <f>IF(C1272=0,IF(B1271=Protocol!$V$20,1,B1271+1),B1271)</f>
        <v>1</v>
      </c>
      <c r="C1272" s="1">
        <f>IF(C1271+1=Protocol!$V$21,0,C1271+1)</f>
        <v>6</v>
      </c>
      <c r="D1272" s="1">
        <f t="shared" si="55"/>
        <v>5</v>
      </c>
      <c r="E1272" s="1" t="str">
        <f>INDEX(Protocol[Mark],MATCH(C1272,Protocol[Step],0))</f>
        <v>2M2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28010005</v>
      </c>
      <c r="H1272" s="134">
        <f>Systematic[[#This Row],[SampleVariableLabel]]+100*Systematic[[#This Row],[State]]</f>
        <v>28010605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28</v>
      </c>
      <c r="B1273" s="1">
        <f>IF(C1273=0,IF(B1272=Protocol!$V$20,1,B1272+1),B1272)</f>
        <v>1</v>
      </c>
      <c r="C1273" s="1">
        <f>IF(C1272+1=Protocol!$V$21,0,C1272+1)</f>
        <v>7</v>
      </c>
      <c r="D1273" s="1">
        <f t="shared" si="55"/>
        <v>6</v>
      </c>
      <c r="E1273" s="1" t="str">
        <f>INDEX(Protocol[Mark],MATCH(C1273,Protocol[Step],0))</f>
        <v>3P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28010006</v>
      </c>
      <c r="H1273" s="134">
        <f>Systematic[[#This Row],[SampleVariableLabel]]+100*Systematic[[#This Row],[State]]</f>
        <v>28010706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28</v>
      </c>
      <c r="B1274" s="1">
        <f>IF(C1274=0,IF(B1273=Protocol!$V$20,1,B1273+1),B1273)</f>
        <v>1</v>
      </c>
      <c r="C1274" s="1">
        <f>IF(C1273+1=Protocol!$V$21,0,C1273+1)</f>
        <v>8</v>
      </c>
      <c r="D1274" s="1">
        <f t="shared" si="55"/>
        <v>1</v>
      </c>
      <c r="E1274" s="1" t="str">
        <f>INDEX(Protocol[Mark],MATCH(C1274,Protocol[Step],0))</f>
        <v>4G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28010001</v>
      </c>
      <c r="H1274" s="134">
        <f>Systematic[[#This Row],[SampleVariableLabel]]+100*Systematic[[#This Row],[State]]</f>
        <v>28010801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28</v>
      </c>
      <c r="B1275" s="1">
        <f>IF(C1275=0,IF(B1274=Protocol!$V$20,1,B1274+1),B1274)</f>
        <v>1</v>
      </c>
      <c r="C1275" s="1">
        <f>IF(C1274+1=Protocol!$V$21,0,C1274+1)</f>
        <v>9</v>
      </c>
      <c r="D1275" s="1">
        <f t="shared" si="55"/>
        <v>2</v>
      </c>
      <c r="E1275" s="1" t="str">
        <f>INDEX(Protocol[Mark],MATCH(C1275,Protocol[Step],0))</f>
        <v>5S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28010002</v>
      </c>
      <c r="H1275" s="134">
        <f>Systematic[[#This Row],[SampleVariableLabel]]+100*Systematic[[#This Row],[State]]</f>
        <v>28010902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28</v>
      </c>
      <c r="B1276" s="1">
        <f>IF(C1276=0,IF(B1275=Protocol!$V$20,1,B1275+1),B1275)</f>
        <v>1</v>
      </c>
      <c r="C1276" s="1">
        <f>IF(C1275+1=Protocol!$V$21,0,C1275+1)</f>
        <v>10</v>
      </c>
      <c r="D1276" s="1">
        <f t="shared" si="55"/>
        <v>3</v>
      </c>
      <c r="E1276" s="1" t="str">
        <f>INDEX(Protocol[Mark],MATCH(C1276,Protocol[Step],0))</f>
        <v>6Gp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28010003</v>
      </c>
      <c r="H1276" s="134">
        <f>Systematic[[#This Row],[SampleVariableLabel]]+100*Systematic[[#This Row],[State]]</f>
        <v>28011003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28</v>
      </c>
      <c r="B1277" s="1">
        <f>IF(C1277=0,IF(B1276=Protocol!$V$20,1,B1276+1),B1276)</f>
        <v>1</v>
      </c>
      <c r="C1277" s="1">
        <f>IF(C1276+1=Protocol!$V$21,0,C1276+1)</f>
        <v>11</v>
      </c>
      <c r="D1277" s="1">
        <f t="shared" si="55"/>
        <v>4</v>
      </c>
      <c r="E1277" s="1" t="str">
        <f>INDEX(Protocol[Mark],MATCH(C1277,Protocol[Step],0))</f>
        <v>7U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28010004</v>
      </c>
      <c r="H1277" s="134">
        <f>Systematic[[#This Row],[SampleVariableLabel]]+100*Systematic[[#This Row],[State]]</f>
        <v>28011104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28</v>
      </c>
      <c r="B1278" s="1">
        <f>IF(C1278=0,IF(B1277=Protocol!$V$20,1,B1277+1),B1277)</f>
        <v>1</v>
      </c>
      <c r="C1278" s="1">
        <f>IF(C1277+1=Protocol!$V$21,0,C1277+1)</f>
        <v>12</v>
      </c>
      <c r="D1278" s="1">
        <f t="shared" si="55"/>
        <v>5</v>
      </c>
      <c r="E1278" s="1" t="str">
        <f>INDEX(Protocol[Mark],MATCH(C1278,Protocol[Step],0))</f>
        <v>8Rot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28010005</v>
      </c>
      <c r="H1278" s="134">
        <f>Systematic[[#This Row],[SampleVariableLabel]]+100*Systematic[[#This Row],[State]]</f>
        <v>28011205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28</v>
      </c>
      <c r="B1279" s="1">
        <f>IF(C1279=0,IF(B1278=Protocol!$V$20,1,B1278+1),B1278)</f>
        <v>1</v>
      </c>
      <c r="C1279" s="1">
        <f>IF(C1278+1=Protocol!$V$21,0,C1278+1)</f>
        <v>13</v>
      </c>
      <c r="D1279" s="1">
        <f t="shared" si="55"/>
        <v>6</v>
      </c>
      <c r="E1279" s="1" t="str">
        <f>INDEX(Protocol[Mark],MATCH(C1279,Protocol[Step],0))</f>
        <v>9Ama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28010006</v>
      </c>
      <c r="H1279" s="134">
        <f>Systematic[[#This Row],[SampleVariableLabel]]+100*Systematic[[#This Row],[State]]</f>
        <v>28011306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28</v>
      </c>
      <c r="B1280" s="1">
        <f>IF(C1280=0,IF(B1279=Protocol!$V$20,1,B1279+1),B1279)</f>
        <v>1</v>
      </c>
      <c r="C1280" s="1">
        <f>IF(C1279+1=Protocol!$V$21,0,C1279+1)</f>
        <v>14</v>
      </c>
      <c r="D1280" s="1">
        <f t="shared" si="55"/>
        <v>1</v>
      </c>
      <c r="E1280" s="1" t="str">
        <f>INDEX(Protocol[Mark],MATCH(C1280,Protocol[Step],0))</f>
        <v>10AsTm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28010001</v>
      </c>
      <c r="H1280" s="134">
        <f>Systematic[[#This Row],[SampleVariableLabel]]+100*Systematic[[#This Row],[State]]</f>
        <v>28011401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28</v>
      </c>
      <c r="B1281" s="1">
        <f>IF(C1281=0,IF(B1280=Protocol!$V$20,1,B1280+1),B1280)</f>
        <v>1</v>
      </c>
      <c r="C1281" s="1">
        <f>IF(C1280+1=Protocol!$V$21,0,C1280+1)</f>
        <v>15</v>
      </c>
      <c r="D1281" s="1">
        <f t="shared" si="55"/>
        <v>2</v>
      </c>
      <c r="E1281" s="1" t="str">
        <f>INDEX(Protocol[Mark],MATCH(C1281,Protocol[Step],0))</f>
        <v>11Azd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28010002</v>
      </c>
      <c r="H1281" s="134">
        <f>Systematic[[#This Row],[SampleVariableLabel]]+100*Systematic[[#This Row],[State]]</f>
        <v>28011502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29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ce1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29010003</v>
      </c>
      <c r="H1282" s="134">
        <f>Systematic[[#This Row],[SampleVariableLabel]]+100*Systematic[[#This Row],[State]]</f>
        <v>29010003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29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29010004</v>
      </c>
      <c r="H1283" s="134">
        <f>Systematic[[#This Row],[SampleVariableLabel]]+100*Systematic[[#This Row],[State]]</f>
        <v>29010104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29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1D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29010005</v>
      </c>
      <c r="H1284" s="134">
        <f>Systematic[[#This Row],[SampleVariableLabel]]+100*Systematic[[#This Row],[State]]</f>
        <v>29010205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29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1M.1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29010006</v>
      </c>
      <c r="H1285" s="134">
        <f>Systematic[[#This Row],[SampleVariableLabel]]+100*Systematic[[#This Row],[State]]</f>
        <v>29010306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29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2Oct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29010001</v>
      </c>
      <c r="H1286" s="134">
        <f>Systematic[[#This Row],[SampleVariableLabel]]+100*Systematic[[#This Row],[State]]</f>
        <v>29010401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29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2c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29010002</v>
      </c>
      <c r="H1287" s="134">
        <f>Systematic[[#This Row],[SampleVariableLabel]]+100*Systematic[[#This Row],[State]]</f>
        <v>29010502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29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2M2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29010003</v>
      </c>
      <c r="H1288" s="134">
        <f>Systematic[[#This Row],[SampleVariableLabel]]+100*Systematic[[#This Row],[State]]</f>
        <v>29010603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29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3P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29010004</v>
      </c>
      <c r="H1289" s="134">
        <f>Systematic[[#This Row],[SampleVariableLabel]]+100*Systematic[[#This Row],[State]]</f>
        <v>29010704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29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4G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29010005</v>
      </c>
      <c r="H1290" s="134">
        <f>Systematic[[#This Row],[SampleVariableLabel]]+100*Systematic[[#This Row],[State]]</f>
        <v>29010805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29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5S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29010006</v>
      </c>
      <c r="H1291" s="134">
        <f>Systematic[[#This Row],[SampleVariableLabel]]+100*Systematic[[#This Row],[State]]</f>
        <v>29010906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29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6Gp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29010001</v>
      </c>
      <c r="H1292" s="134">
        <f>Systematic[[#This Row],[SampleVariableLabel]]+100*Systematic[[#This Row],[State]]</f>
        <v>29011001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29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7U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29010002</v>
      </c>
      <c r="H1293" s="134">
        <f>Systematic[[#This Row],[SampleVariableLabel]]+100*Systematic[[#This Row],[State]]</f>
        <v>29011102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29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8Rot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29010003</v>
      </c>
      <c r="H1294" s="134">
        <f>Systematic[[#This Row],[SampleVariableLabel]]+100*Systematic[[#This Row],[State]]</f>
        <v>29011203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29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9Ama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29010004</v>
      </c>
      <c r="H1295" s="134">
        <f>Systematic[[#This Row],[SampleVariableLabel]]+100*Systematic[[#This Row],[State]]</f>
        <v>29011304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29</v>
      </c>
      <c r="B1296" s="1">
        <f>IF(C1296=0,IF(B1295=Protocol!$V$20,1,B1295+1),B1295)</f>
        <v>1</v>
      </c>
      <c r="C1296" s="1">
        <f>IF(C1295+1=Protocol!$V$21,0,C1295+1)</f>
        <v>14</v>
      </c>
      <c r="D1296" s="1">
        <f t="shared" si="57"/>
        <v>5</v>
      </c>
      <c r="E1296" s="1" t="str">
        <f>INDEX(Protocol[Mark],MATCH(C1296,Protocol[Step],0))</f>
        <v>10AsTm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29010005</v>
      </c>
      <c r="H1296" s="134">
        <f>Systematic[[#This Row],[SampleVariableLabel]]+100*Systematic[[#This Row],[State]]</f>
        <v>29011405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29</v>
      </c>
      <c r="B1297" s="1">
        <f>IF(C1297=0,IF(B1296=Protocol!$V$20,1,B1296+1),B1296)</f>
        <v>1</v>
      </c>
      <c r="C1297" s="1">
        <f>IF(C1296+1=Protocol!$V$21,0,C1296+1)</f>
        <v>15</v>
      </c>
      <c r="D1297" s="1">
        <f t="shared" si="57"/>
        <v>6</v>
      </c>
      <c r="E1297" s="1" t="str">
        <f>INDEX(Protocol[Mark],MATCH(C1297,Protocol[Step],0))</f>
        <v>11Azd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29010006</v>
      </c>
      <c r="H1297" s="134">
        <f>Systematic[[#This Row],[SampleVariableLabel]]+100*Systematic[[#This Row],[State]]</f>
        <v>29011506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30</v>
      </c>
      <c r="B1298" s="1">
        <f>IF(C1298=0,IF(B1297=Protocol!$V$20,1,B1297+1),B1297)</f>
        <v>1</v>
      </c>
      <c r="C1298" s="1">
        <f>IF(C1297+1=Protocol!$V$21,0,C1297+1)</f>
        <v>0</v>
      </c>
      <c r="D1298" s="1">
        <f t="shared" si="57"/>
        <v>1</v>
      </c>
      <c r="E1298" s="1" t="str">
        <f>INDEX(Protocol[Mark],MATCH(C1298,Protocol[Step],0))</f>
        <v>ce1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30010001</v>
      </c>
      <c r="H1298" s="134">
        <f>Systematic[[#This Row],[SampleVariableLabel]]+100*Systematic[[#This Row],[State]]</f>
        <v>30010001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30</v>
      </c>
      <c r="B1299" s="1">
        <f>IF(C1299=0,IF(B1298=Protocol!$V$20,1,B1298+1),B1298)</f>
        <v>1</v>
      </c>
      <c r="C1299" s="1">
        <f>IF(C1298+1=Protocol!$V$21,0,C1298+1)</f>
        <v>1</v>
      </c>
      <c r="D1299" s="1">
        <f t="shared" si="57"/>
        <v>2</v>
      </c>
      <c r="E1299" s="1" t="str">
        <f>INDEX(Protocol[Mark],MATCH(C1299,Protocol[Step],0))</f>
        <v>1Dig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30010002</v>
      </c>
      <c r="H1299" s="134">
        <f>Systematic[[#This Row],[SampleVariableLabel]]+100*Systematic[[#This Row],[State]]</f>
        <v>30010102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30</v>
      </c>
      <c r="B1300" s="1">
        <f>IF(C1300=0,IF(B1299=Protocol!$V$20,1,B1299+1),B1299)</f>
        <v>1</v>
      </c>
      <c r="C1300" s="1">
        <f>IF(C1299+1=Protocol!$V$21,0,C1299+1)</f>
        <v>2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30010003</v>
      </c>
      <c r="H1300" s="134">
        <f>Systematic[[#This Row],[SampleVariableLabel]]+100*Systematic[[#This Row],[State]]</f>
        <v>30010203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30</v>
      </c>
      <c r="B1301" s="1">
        <f>IF(C1301=0,IF(B1300=Protocol!$V$20,1,B1300+1),B1300)</f>
        <v>1</v>
      </c>
      <c r="C1301" s="1">
        <f>IF(C1300+1=Protocol!$V$21,0,C1300+1)</f>
        <v>3</v>
      </c>
      <c r="D1301" s="1">
        <f t="shared" si="57"/>
        <v>4</v>
      </c>
      <c r="E1301" s="1" t="str">
        <f>INDEX(Protocol[Mark],MATCH(C1301,Protocol[Step],0))</f>
        <v>1M.1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30010004</v>
      </c>
      <c r="H1301" s="134">
        <f>Systematic[[#This Row],[SampleVariableLabel]]+100*Systematic[[#This Row],[State]]</f>
        <v>30010304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30</v>
      </c>
      <c r="B1302" s="1">
        <f>IF(C1302=0,IF(B1301=Protocol!$V$20,1,B1301+1),B1301)</f>
        <v>1</v>
      </c>
      <c r="C1302" s="1">
        <f>IF(C1301+1=Protocol!$V$21,0,C1301+1)</f>
        <v>4</v>
      </c>
      <c r="D1302" s="1">
        <f t="shared" si="57"/>
        <v>5</v>
      </c>
      <c r="E1302" s="1" t="str">
        <f>INDEX(Protocol[Mark],MATCH(C1302,Protocol[Step],0))</f>
        <v>2Oct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30010005</v>
      </c>
      <c r="H1302" s="134">
        <f>Systematic[[#This Row],[SampleVariableLabel]]+100*Systematic[[#This Row],[State]]</f>
        <v>30010405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30</v>
      </c>
      <c r="B1303" s="1">
        <f>IF(C1303=0,IF(B1302=Protocol!$V$20,1,B1302+1),B1302)</f>
        <v>1</v>
      </c>
      <c r="C1303" s="1">
        <f>IF(C1302+1=Protocol!$V$21,0,C1302+1)</f>
        <v>5</v>
      </c>
      <c r="D1303" s="1">
        <f t="shared" si="57"/>
        <v>6</v>
      </c>
      <c r="E1303" s="1" t="str">
        <f>INDEX(Protocol[Mark],MATCH(C1303,Protocol[Step],0))</f>
        <v>2c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30010006</v>
      </c>
      <c r="H1303" s="134">
        <f>Systematic[[#This Row],[SampleVariableLabel]]+100*Systematic[[#This Row],[State]]</f>
        <v>30010506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30</v>
      </c>
      <c r="B1304" s="1">
        <f>IF(C1304=0,IF(B1303=Protocol!$V$20,1,B1303+1),B1303)</f>
        <v>1</v>
      </c>
      <c r="C1304" s="1">
        <f>IF(C1303+1=Protocol!$V$21,0,C1303+1)</f>
        <v>6</v>
      </c>
      <c r="D1304" s="1">
        <f t="shared" si="57"/>
        <v>1</v>
      </c>
      <c r="E1304" s="1" t="str">
        <f>INDEX(Protocol[Mark],MATCH(C1304,Protocol[Step],0))</f>
        <v>2M2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30010001</v>
      </c>
      <c r="H1304" s="134">
        <f>Systematic[[#This Row],[SampleVariableLabel]]+100*Systematic[[#This Row],[State]]</f>
        <v>30010601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30</v>
      </c>
      <c r="B1305" s="1">
        <f>IF(C1305=0,IF(B1304=Protocol!$V$20,1,B1304+1),B1304)</f>
        <v>1</v>
      </c>
      <c r="C1305" s="1">
        <f>IF(C1304+1=Protocol!$V$21,0,C1304+1)</f>
        <v>7</v>
      </c>
      <c r="D1305" s="1">
        <f t="shared" si="57"/>
        <v>2</v>
      </c>
      <c r="E1305" s="1" t="str">
        <f>INDEX(Protocol[Mark],MATCH(C1305,Protocol[Step],0))</f>
        <v>3P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30010002</v>
      </c>
      <c r="H1305" s="134">
        <f>Systematic[[#This Row],[SampleVariableLabel]]+100*Systematic[[#This Row],[State]]</f>
        <v>30010702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30</v>
      </c>
      <c r="B1306" s="1">
        <f>IF(C1306=0,IF(B1305=Protocol!$V$20,1,B1305+1),B1305)</f>
        <v>1</v>
      </c>
      <c r="C1306" s="1">
        <f>IF(C1305+1=Protocol!$V$21,0,C1305+1)</f>
        <v>8</v>
      </c>
      <c r="D1306" s="1">
        <f t="shared" si="57"/>
        <v>3</v>
      </c>
      <c r="E1306" s="1" t="str">
        <f>INDEX(Protocol[Mark],MATCH(C1306,Protocol[Step],0))</f>
        <v>4G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30010003</v>
      </c>
      <c r="H1306" s="134">
        <f>Systematic[[#This Row],[SampleVariableLabel]]+100*Systematic[[#This Row],[State]]</f>
        <v>30010803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30</v>
      </c>
      <c r="B1307" s="1">
        <f>IF(C1307=0,IF(B1306=Protocol!$V$20,1,B1306+1),B1306)</f>
        <v>1</v>
      </c>
      <c r="C1307" s="1">
        <f>IF(C1306+1=Protocol!$V$21,0,C1306+1)</f>
        <v>9</v>
      </c>
      <c r="D1307" s="1">
        <f t="shared" si="57"/>
        <v>4</v>
      </c>
      <c r="E1307" s="1" t="str">
        <f>INDEX(Protocol[Mark],MATCH(C1307,Protocol[Step],0))</f>
        <v>5S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30010004</v>
      </c>
      <c r="H1307" s="134">
        <f>Systematic[[#This Row],[SampleVariableLabel]]+100*Systematic[[#This Row],[State]]</f>
        <v>30010904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30</v>
      </c>
      <c r="B1308" s="1">
        <f>IF(C1308=0,IF(B1307=Protocol!$V$20,1,B1307+1),B1307)</f>
        <v>1</v>
      </c>
      <c r="C1308" s="1">
        <f>IF(C1307+1=Protocol!$V$21,0,C1307+1)</f>
        <v>10</v>
      </c>
      <c r="D1308" s="1">
        <f t="shared" si="57"/>
        <v>5</v>
      </c>
      <c r="E1308" s="1" t="str">
        <f>INDEX(Protocol[Mark],MATCH(C1308,Protocol[Step],0))</f>
        <v>6Gp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30010005</v>
      </c>
      <c r="H1308" s="134">
        <f>Systematic[[#This Row],[SampleVariableLabel]]+100*Systematic[[#This Row],[State]]</f>
        <v>30011005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30</v>
      </c>
      <c r="B1309" s="1">
        <f>IF(C1309=0,IF(B1308=Protocol!$V$20,1,B1308+1),B1308)</f>
        <v>1</v>
      </c>
      <c r="C1309" s="1">
        <f>IF(C1308+1=Protocol!$V$21,0,C1308+1)</f>
        <v>11</v>
      </c>
      <c r="D1309" s="1">
        <f t="shared" si="57"/>
        <v>6</v>
      </c>
      <c r="E1309" s="1" t="str">
        <f>INDEX(Protocol[Mark],MATCH(C1309,Protocol[Step],0))</f>
        <v>7U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30010006</v>
      </c>
      <c r="H1309" s="134">
        <f>Systematic[[#This Row],[SampleVariableLabel]]+100*Systematic[[#This Row],[State]]</f>
        <v>30011106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30</v>
      </c>
      <c r="B1310" s="1">
        <f>IF(C1310=0,IF(B1309=Protocol!$V$20,1,B1309+1),B1309)</f>
        <v>1</v>
      </c>
      <c r="C1310" s="1">
        <f>IF(C1309+1=Protocol!$V$21,0,C1309+1)</f>
        <v>12</v>
      </c>
      <c r="D1310" s="1">
        <f t="shared" si="57"/>
        <v>1</v>
      </c>
      <c r="E1310" s="1" t="str">
        <f>INDEX(Protocol[Mark],MATCH(C1310,Protocol[Step],0))</f>
        <v>8Rot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30010001</v>
      </c>
      <c r="H1310" s="134">
        <f>Systematic[[#This Row],[SampleVariableLabel]]+100*Systematic[[#This Row],[State]]</f>
        <v>30011201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30</v>
      </c>
      <c r="B1311" s="1">
        <f>IF(C1311=0,IF(B1310=Protocol!$V$20,1,B1310+1),B1310)</f>
        <v>1</v>
      </c>
      <c r="C1311" s="1">
        <f>IF(C1310+1=Protocol!$V$21,0,C1310+1)</f>
        <v>13</v>
      </c>
      <c r="D1311" s="1">
        <f t="shared" si="57"/>
        <v>2</v>
      </c>
      <c r="E1311" s="1" t="str">
        <f>INDEX(Protocol[Mark],MATCH(C1311,Protocol[Step],0))</f>
        <v>9Ama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30010002</v>
      </c>
      <c r="H1311" s="134">
        <f>Systematic[[#This Row],[SampleVariableLabel]]+100*Systematic[[#This Row],[State]]</f>
        <v>30011302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30</v>
      </c>
      <c r="B1312" s="1">
        <f>IF(C1312=0,IF(B1311=Protocol!$V$20,1,B1311+1),B1311)</f>
        <v>1</v>
      </c>
      <c r="C1312" s="1">
        <f>IF(C1311+1=Protocol!$V$21,0,C1311+1)</f>
        <v>14</v>
      </c>
      <c r="D1312" s="1">
        <f t="shared" si="57"/>
        <v>3</v>
      </c>
      <c r="E1312" s="1" t="str">
        <f>INDEX(Protocol[Mark],MATCH(C1312,Protocol[Step],0))</f>
        <v>10AsTm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30010003</v>
      </c>
      <c r="H1312" s="134">
        <f>Systematic[[#This Row],[SampleVariableLabel]]+100*Systematic[[#This Row],[State]]</f>
        <v>30011403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30</v>
      </c>
      <c r="B1313" s="1">
        <f>IF(C1313=0,IF(B1312=Protocol!$V$20,1,B1312+1),B1312)</f>
        <v>1</v>
      </c>
      <c r="C1313" s="1">
        <f>IF(C1312+1=Protocol!$V$21,0,C1312+1)</f>
        <v>15</v>
      </c>
      <c r="D1313" s="1">
        <f t="shared" si="57"/>
        <v>4</v>
      </c>
      <c r="E1313" s="1" t="str">
        <f>INDEX(Protocol[Mark],MATCH(C1313,Protocol[Step],0))</f>
        <v>11Azd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30010004</v>
      </c>
      <c r="H1313" s="134">
        <f>Systematic[[#This Row],[SampleVariableLabel]]+100*Systematic[[#This Row],[State]]</f>
        <v>30011504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ce1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31010005</v>
      </c>
      <c r="H1314" s="134">
        <f>Systematic[[#This Row],[SampleVariableLabel]]+100*Systematic[[#This Row],[State]]</f>
        <v>31010005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1Dig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31010006</v>
      </c>
      <c r="H1315" s="134">
        <f>Systematic[[#This Row],[SampleVariableLabel]]+100*Systematic[[#This Row],[State]]</f>
        <v>31010106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31010001</v>
      </c>
      <c r="H1316" s="134">
        <f>Systematic[[#This Row],[SampleVariableLabel]]+100*Systematic[[#This Row],[State]]</f>
        <v>31010201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1M.1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31010002</v>
      </c>
      <c r="H1317" s="134">
        <f>Systematic[[#This Row],[SampleVariableLabel]]+100*Systematic[[#This Row],[State]]</f>
        <v>31010302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2Oct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31010003</v>
      </c>
      <c r="H1318" s="134">
        <f>Systematic[[#This Row],[SampleVariableLabel]]+100*Systematic[[#This Row],[State]]</f>
        <v>31010403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2c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31010004</v>
      </c>
      <c r="H1319" s="134">
        <f>Systematic[[#This Row],[SampleVariableLabel]]+100*Systematic[[#This Row],[State]]</f>
        <v>31010504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31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2M2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31010005</v>
      </c>
      <c r="H1320" s="134">
        <f>Systematic[[#This Row],[SampleVariableLabel]]+100*Systematic[[#This Row],[State]]</f>
        <v>31010605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31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3P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31010006</v>
      </c>
      <c r="H1321" s="134">
        <f>Systematic[[#This Row],[SampleVariableLabel]]+100*Systematic[[#This Row],[State]]</f>
        <v>31010706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31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4G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31010001</v>
      </c>
      <c r="H1322" s="134">
        <f>Systematic[[#This Row],[SampleVariableLabel]]+100*Systematic[[#This Row],[State]]</f>
        <v>31010801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31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5S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31010002</v>
      </c>
      <c r="H1323" s="134">
        <f>Systematic[[#This Row],[SampleVariableLabel]]+100*Systematic[[#This Row],[State]]</f>
        <v>31010902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31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6Gp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31010003</v>
      </c>
      <c r="H1324" s="134">
        <f>Systematic[[#This Row],[SampleVariableLabel]]+100*Systematic[[#This Row],[State]]</f>
        <v>31011003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31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7U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31010004</v>
      </c>
      <c r="H1325" s="134">
        <f>Systematic[[#This Row],[SampleVariableLabel]]+100*Systematic[[#This Row],[State]]</f>
        <v>31011104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31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8Rot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31010005</v>
      </c>
      <c r="H1326" s="134">
        <f>Systematic[[#This Row],[SampleVariableLabel]]+100*Systematic[[#This Row],[State]]</f>
        <v>31011205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31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9Ama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31010006</v>
      </c>
      <c r="H1327" s="134">
        <f>Systematic[[#This Row],[SampleVariableLabel]]+100*Systematic[[#This Row],[State]]</f>
        <v>31011306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31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10AsTm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31010001</v>
      </c>
      <c r="H1328" s="134">
        <f>Systematic[[#This Row],[SampleVariableLabel]]+100*Systematic[[#This Row],[State]]</f>
        <v>31011401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31</v>
      </c>
      <c r="B1329" s="1">
        <f>IF(C1329=0,IF(B1328=Protocol!$V$20,1,B1328+1),B1328)</f>
        <v>1</v>
      </c>
      <c r="C1329" s="1">
        <f>IF(C1328+1=Protocol!$V$21,0,C1328+1)</f>
        <v>15</v>
      </c>
      <c r="D1329" s="1">
        <f t="shared" si="57"/>
        <v>2</v>
      </c>
      <c r="E1329" s="1" t="str">
        <f>INDEX(Protocol[Mark],MATCH(C1329,Protocol[Step],0))</f>
        <v>11Azd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31010002</v>
      </c>
      <c r="H1329" s="134">
        <f>Systematic[[#This Row],[SampleVariableLabel]]+100*Systematic[[#This Row],[State]]</f>
        <v>31011502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32</v>
      </c>
      <c r="B1330" s="1">
        <f>IF(C1330=0,IF(B1329=Protocol!$V$20,1,B1329+1),B1329)</f>
        <v>1</v>
      </c>
      <c r="C1330" s="1">
        <f>IF(C1329+1=Protocol!$V$21,0,C1329+1)</f>
        <v>0</v>
      </c>
      <c r="D1330" s="1">
        <f t="shared" si="57"/>
        <v>3</v>
      </c>
      <c r="E1330" s="1" t="str">
        <f>INDEX(Protocol[Mark],MATCH(C1330,Protocol[Step],0))</f>
        <v>ce1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32010003</v>
      </c>
      <c r="H1330" s="134">
        <f>Systematic[[#This Row],[SampleVariableLabel]]+100*Systematic[[#This Row],[State]]</f>
        <v>32010003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32</v>
      </c>
      <c r="B1331" s="1">
        <f>IF(C1331=0,IF(B1330=Protocol!$V$20,1,B1330+1),B1330)</f>
        <v>1</v>
      </c>
      <c r="C1331" s="1">
        <f>IF(C1330+1=Protocol!$V$21,0,C1330+1)</f>
        <v>1</v>
      </c>
      <c r="D1331" s="1">
        <f t="shared" si="57"/>
        <v>4</v>
      </c>
      <c r="E1331" s="1" t="str">
        <f>INDEX(Protocol[Mark],MATCH(C1331,Protocol[Step],0))</f>
        <v>1Dig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32010004</v>
      </c>
      <c r="H1331" s="134">
        <f>Systematic[[#This Row],[SampleVariableLabel]]+100*Systematic[[#This Row],[State]]</f>
        <v>32010104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32</v>
      </c>
      <c r="B1332" s="1">
        <f>IF(C1332=0,IF(B1331=Protocol!$V$20,1,B1331+1),B1331)</f>
        <v>1</v>
      </c>
      <c r="C1332" s="1">
        <f>IF(C1331+1=Protocol!$V$21,0,C1331+1)</f>
        <v>2</v>
      </c>
      <c r="D1332" s="1">
        <f t="shared" si="57"/>
        <v>5</v>
      </c>
      <c r="E1332" s="1" t="str">
        <f>INDEX(Protocol[Mark],MATCH(C1332,Protocol[Step],0))</f>
        <v>1D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32010005</v>
      </c>
      <c r="H1332" s="134">
        <f>Systematic[[#This Row],[SampleVariableLabel]]+100*Systematic[[#This Row],[State]]</f>
        <v>32010205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32</v>
      </c>
      <c r="B1333" s="1">
        <f>IF(C1333=0,IF(B1332=Protocol!$V$20,1,B1332+1),B1332)</f>
        <v>1</v>
      </c>
      <c r="C1333" s="1">
        <f>IF(C1332+1=Protocol!$V$21,0,C1332+1)</f>
        <v>3</v>
      </c>
      <c r="D1333" s="1">
        <f t="shared" si="57"/>
        <v>6</v>
      </c>
      <c r="E1333" s="1" t="str">
        <f>INDEX(Protocol[Mark],MATCH(C1333,Protocol[Step],0))</f>
        <v>1M.1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32010006</v>
      </c>
      <c r="H1333" s="134">
        <f>Systematic[[#This Row],[SampleVariableLabel]]+100*Systematic[[#This Row],[State]]</f>
        <v>32010306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32</v>
      </c>
      <c r="B1334" s="1">
        <f>IF(C1334=0,IF(B1333=Protocol!$V$20,1,B1333+1),B1333)</f>
        <v>1</v>
      </c>
      <c r="C1334" s="1">
        <f>IF(C1333+1=Protocol!$V$21,0,C1333+1)</f>
        <v>4</v>
      </c>
      <c r="D1334" s="1">
        <f t="shared" si="57"/>
        <v>1</v>
      </c>
      <c r="E1334" s="1" t="str">
        <f>INDEX(Protocol[Mark],MATCH(C1334,Protocol[Step],0))</f>
        <v>2Oct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32010001</v>
      </c>
      <c r="H1334" s="134">
        <f>Systematic[[#This Row],[SampleVariableLabel]]+100*Systematic[[#This Row],[State]]</f>
        <v>32010401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32</v>
      </c>
      <c r="B1335" s="1">
        <f>IF(C1335=0,IF(B1334=Protocol!$V$20,1,B1334+1),B1334)</f>
        <v>1</v>
      </c>
      <c r="C1335" s="1">
        <f>IF(C1334+1=Protocol!$V$21,0,C1334+1)</f>
        <v>5</v>
      </c>
      <c r="D1335" s="1">
        <f t="shared" si="57"/>
        <v>2</v>
      </c>
      <c r="E1335" s="1" t="str">
        <f>INDEX(Protocol[Mark],MATCH(C1335,Protocol[Step],0))</f>
        <v>2c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32010002</v>
      </c>
      <c r="H1335" s="134">
        <f>Systematic[[#This Row],[SampleVariableLabel]]+100*Systematic[[#This Row],[State]]</f>
        <v>32010502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32</v>
      </c>
      <c r="B1336" s="1">
        <f>IF(C1336=0,IF(B1335=Protocol!$V$20,1,B1335+1),B1335)</f>
        <v>1</v>
      </c>
      <c r="C1336" s="1">
        <f>IF(C1335+1=Protocol!$V$21,0,C1335+1)</f>
        <v>6</v>
      </c>
      <c r="D1336" s="1">
        <f t="shared" si="57"/>
        <v>3</v>
      </c>
      <c r="E1336" s="1" t="str">
        <f>INDEX(Protocol[Mark],MATCH(C1336,Protocol[Step],0))</f>
        <v>2M2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32010003</v>
      </c>
      <c r="H1336" s="134">
        <f>Systematic[[#This Row],[SampleVariableLabel]]+100*Systematic[[#This Row],[State]]</f>
        <v>32010603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32</v>
      </c>
      <c r="B1337" s="1">
        <f>IF(C1337=0,IF(B1336=Protocol!$V$20,1,B1336+1),B1336)</f>
        <v>1</v>
      </c>
      <c r="C1337" s="1">
        <f>IF(C1336+1=Protocol!$V$21,0,C1336+1)</f>
        <v>7</v>
      </c>
      <c r="D1337" s="1">
        <f t="shared" si="57"/>
        <v>4</v>
      </c>
      <c r="E1337" s="1" t="str">
        <f>INDEX(Protocol[Mark],MATCH(C1337,Protocol[Step],0))</f>
        <v>3P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32010004</v>
      </c>
      <c r="H1337" s="134">
        <f>Systematic[[#This Row],[SampleVariableLabel]]+100*Systematic[[#This Row],[State]]</f>
        <v>32010704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32</v>
      </c>
      <c r="B1338" s="1">
        <f>IF(C1338=0,IF(B1337=Protocol!$V$20,1,B1337+1),B1337)</f>
        <v>1</v>
      </c>
      <c r="C1338" s="1">
        <f>IF(C1337+1=Protocol!$V$21,0,C1337+1)</f>
        <v>8</v>
      </c>
      <c r="D1338" s="1">
        <f t="shared" si="57"/>
        <v>5</v>
      </c>
      <c r="E1338" s="1" t="str">
        <f>INDEX(Protocol[Mark],MATCH(C1338,Protocol[Step],0))</f>
        <v>4G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32010005</v>
      </c>
      <c r="H1338" s="134">
        <f>Systematic[[#This Row],[SampleVariableLabel]]+100*Systematic[[#This Row],[State]]</f>
        <v>32010805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32</v>
      </c>
      <c r="B1339" s="1">
        <f>IF(C1339=0,IF(B1338=Protocol!$V$20,1,B1338+1),B1338)</f>
        <v>1</v>
      </c>
      <c r="C1339" s="1">
        <f>IF(C1338+1=Protocol!$V$21,0,C1338+1)</f>
        <v>9</v>
      </c>
      <c r="D1339" s="1">
        <f t="shared" si="57"/>
        <v>6</v>
      </c>
      <c r="E1339" s="1" t="str">
        <f>INDEX(Protocol[Mark],MATCH(C1339,Protocol[Step],0))</f>
        <v>5S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32010006</v>
      </c>
      <c r="H1339" s="134">
        <f>Systematic[[#This Row],[SampleVariableLabel]]+100*Systematic[[#This Row],[State]]</f>
        <v>32010906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32</v>
      </c>
      <c r="B1340" s="1">
        <f>IF(C1340=0,IF(B1339=Protocol!$V$20,1,B1339+1),B1339)</f>
        <v>1</v>
      </c>
      <c r="C1340" s="1">
        <f>IF(C1339+1=Protocol!$V$21,0,C1339+1)</f>
        <v>10</v>
      </c>
      <c r="D1340" s="1">
        <f t="shared" si="57"/>
        <v>1</v>
      </c>
      <c r="E1340" s="1" t="str">
        <f>INDEX(Protocol[Mark],MATCH(C1340,Protocol[Step],0))</f>
        <v>6Gp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32010001</v>
      </c>
      <c r="H1340" s="134">
        <f>Systematic[[#This Row],[SampleVariableLabel]]+100*Systematic[[#This Row],[State]]</f>
        <v>32011001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32</v>
      </c>
      <c r="B1341" s="1">
        <f>IF(C1341=0,IF(B1340=Protocol!$V$20,1,B1340+1),B1340)</f>
        <v>1</v>
      </c>
      <c r="C1341" s="1">
        <f>IF(C1340+1=Protocol!$V$21,0,C1340+1)</f>
        <v>11</v>
      </c>
      <c r="D1341" s="1">
        <f t="shared" si="57"/>
        <v>2</v>
      </c>
      <c r="E1341" s="1" t="str">
        <f>INDEX(Protocol[Mark],MATCH(C1341,Protocol[Step],0))</f>
        <v>7U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32010002</v>
      </c>
      <c r="H1341" s="134">
        <f>Systematic[[#This Row],[SampleVariableLabel]]+100*Systematic[[#This Row],[State]]</f>
        <v>32011102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32</v>
      </c>
      <c r="B1342" s="1">
        <f>IF(C1342=0,IF(B1341=Protocol!$V$20,1,B1341+1),B1341)</f>
        <v>1</v>
      </c>
      <c r="C1342" s="1">
        <f>IF(C1341+1=Protocol!$V$21,0,C1341+1)</f>
        <v>12</v>
      </c>
      <c r="D1342" s="1">
        <f t="shared" si="57"/>
        <v>3</v>
      </c>
      <c r="E1342" s="1" t="str">
        <f>INDEX(Protocol[Mark],MATCH(C1342,Protocol[Step],0))</f>
        <v>8Rot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32010003</v>
      </c>
      <c r="H1342" s="134">
        <f>Systematic[[#This Row],[SampleVariableLabel]]+100*Systematic[[#This Row],[State]]</f>
        <v>32011203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32</v>
      </c>
      <c r="B1343" s="1">
        <f>IF(C1343=0,IF(B1342=Protocol!$V$20,1,B1342+1),B1342)</f>
        <v>1</v>
      </c>
      <c r="C1343" s="1">
        <f>IF(C1342+1=Protocol!$V$21,0,C1342+1)</f>
        <v>13</v>
      </c>
      <c r="D1343" s="1">
        <f t="shared" si="57"/>
        <v>4</v>
      </c>
      <c r="E1343" s="1" t="str">
        <f>INDEX(Protocol[Mark],MATCH(C1343,Protocol[Step],0))</f>
        <v>9Ama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32010004</v>
      </c>
      <c r="H1343" s="134">
        <f>Systematic[[#This Row],[SampleVariableLabel]]+100*Systematic[[#This Row],[State]]</f>
        <v>32011304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32</v>
      </c>
      <c r="B1344" s="1">
        <f>IF(C1344=0,IF(B1343=Protocol!$V$20,1,B1343+1),B1343)</f>
        <v>1</v>
      </c>
      <c r="C1344" s="1">
        <f>IF(C1343+1=Protocol!$V$21,0,C1343+1)</f>
        <v>14</v>
      </c>
      <c r="D1344" s="1">
        <f t="shared" si="57"/>
        <v>5</v>
      </c>
      <c r="E1344" s="1" t="str">
        <f>INDEX(Protocol[Mark],MATCH(C1344,Protocol[Step],0))</f>
        <v>10AsTm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32010005</v>
      </c>
      <c r="H1344" s="134">
        <f>Systematic[[#This Row],[SampleVariableLabel]]+100*Systematic[[#This Row],[State]]</f>
        <v>32011405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32</v>
      </c>
      <c r="B1345" s="1">
        <f>IF(C1345=0,IF(B1344=Protocol!$V$20,1,B1344+1),B1344)</f>
        <v>1</v>
      </c>
      <c r="C1345" s="1">
        <f>IF(C1344+1=Protocol!$V$21,0,C1344+1)</f>
        <v>15</v>
      </c>
      <c r="D1345" s="1">
        <f t="shared" si="57"/>
        <v>6</v>
      </c>
      <c r="E1345" s="1" t="str">
        <f>INDEX(Protocol[Mark],MATCH(C1345,Protocol[Step],0))</f>
        <v>11Azd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32010006</v>
      </c>
      <c r="H1345" s="134">
        <f>Systematic[[#This Row],[SampleVariableLabel]]+100*Systematic[[#This Row],[State]]</f>
        <v>32011506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33</v>
      </c>
      <c r="B1346" s="1">
        <f>IF(C1346=0,IF(B1345=Protocol!$V$20,1,B1345+1),B1345)</f>
        <v>1</v>
      </c>
      <c r="C1346" s="1">
        <f>IF(C1345+1=Protocol!$V$21,0,C1345+1)</f>
        <v>0</v>
      </c>
      <c r="D1346" s="1">
        <f t="shared" si="57"/>
        <v>1</v>
      </c>
      <c r="E1346" s="1" t="str">
        <f>INDEX(Protocol[Mark],MATCH(C1346,Protocol[Step],0))</f>
        <v>ce1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33010001</v>
      </c>
      <c r="H1346" s="134">
        <f>Systematic[[#This Row],[SampleVariableLabel]]+100*Systematic[[#This Row],[State]]</f>
        <v>33010001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33</v>
      </c>
      <c r="B1347" s="1">
        <f>IF(C1347=0,IF(B1346=Protocol!$V$20,1,B1346+1),B1346)</f>
        <v>1</v>
      </c>
      <c r="C1347" s="1">
        <f>IF(C1346+1=Protocol!$V$21,0,C1346+1)</f>
        <v>1</v>
      </c>
      <c r="D1347" s="1">
        <f t="shared" ref="D1347:D1410" si="59">IF(D1346=nVariables,1,D1346+1)</f>
        <v>2</v>
      </c>
      <c r="E1347" s="1" t="str">
        <f>INDEX(Protocol[Mark],MATCH(C1347,Protocol[Step],0))</f>
        <v>1Dig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33010002</v>
      </c>
      <c r="H1347" s="134">
        <f>Systematic[[#This Row],[SampleVariableLabel]]+100*Systematic[[#This Row],[State]]</f>
        <v>33010102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33</v>
      </c>
      <c r="B1348" s="1">
        <f>IF(C1348=0,IF(B1347=Protocol!$V$20,1,B1347+1),B1347)</f>
        <v>1</v>
      </c>
      <c r="C1348" s="1">
        <f>IF(C1347+1=Protocol!$V$21,0,C1347+1)</f>
        <v>2</v>
      </c>
      <c r="D1348" s="1">
        <f t="shared" si="59"/>
        <v>3</v>
      </c>
      <c r="E1348" s="1" t="str">
        <f>INDEX(Protocol[Mark],MATCH(C1348,Protocol[Step],0))</f>
        <v>1D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33010003</v>
      </c>
      <c r="H1348" s="134">
        <f>Systematic[[#This Row],[SampleVariableLabel]]+100*Systematic[[#This Row],[State]]</f>
        <v>33010203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33</v>
      </c>
      <c r="B1349" s="1">
        <f>IF(C1349=0,IF(B1348=Protocol!$V$20,1,B1348+1),B1348)</f>
        <v>1</v>
      </c>
      <c r="C1349" s="1">
        <f>IF(C1348+1=Protocol!$V$21,0,C1348+1)</f>
        <v>3</v>
      </c>
      <c r="D1349" s="1">
        <f t="shared" si="59"/>
        <v>4</v>
      </c>
      <c r="E1349" s="1" t="str">
        <f>INDEX(Protocol[Mark],MATCH(C1349,Protocol[Step],0))</f>
        <v>1M.1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33010004</v>
      </c>
      <c r="H1349" s="134">
        <f>Systematic[[#This Row],[SampleVariableLabel]]+100*Systematic[[#This Row],[State]]</f>
        <v>33010304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33</v>
      </c>
      <c r="B1350" s="1">
        <f>IF(C1350=0,IF(B1349=Protocol!$V$20,1,B1349+1),B1349)</f>
        <v>1</v>
      </c>
      <c r="C1350" s="1">
        <f>IF(C1349+1=Protocol!$V$21,0,C1349+1)</f>
        <v>4</v>
      </c>
      <c r="D1350" s="1">
        <f t="shared" si="59"/>
        <v>5</v>
      </c>
      <c r="E1350" s="1" t="str">
        <f>INDEX(Protocol[Mark],MATCH(C1350,Protocol[Step],0))</f>
        <v>2Oct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33010005</v>
      </c>
      <c r="H1350" s="134">
        <f>Systematic[[#This Row],[SampleVariableLabel]]+100*Systematic[[#This Row],[State]]</f>
        <v>33010405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33</v>
      </c>
      <c r="B1351" s="1">
        <f>IF(C1351=0,IF(B1350=Protocol!$V$20,1,B1350+1),B1350)</f>
        <v>1</v>
      </c>
      <c r="C1351" s="1">
        <f>IF(C1350+1=Protocol!$V$21,0,C1350+1)</f>
        <v>5</v>
      </c>
      <c r="D1351" s="1">
        <f t="shared" si="59"/>
        <v>6</v>
      </c>
      <c r="E1351" s="1" t="str">
        <f>INDEX(Protocol[Mark],MATCH(C1351,Protocol[Step],0))</f>
        <v>2c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33010006</v>
      </c>
      <c r="H1351" s="134">
        <f>Systematic[[#This Row],[SampleVariableLabel]]+100*Systematic[[#This Row],[State]]</f>
        <v>33010506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33</v>
      </c>
      <c r="B1352" s="1">
        <f>IF(C1352=0,IF(B1351=Protocol!$V$20,1,B1351+1),B1351)</f>
        <v>1</v>
      </c>
      <c r="C1352" s="1">
        <f>IF(C1351+1=Protocol!$V$21,0,C1351+1)</f>
        <v>6</v>
      </c>
      <c r="D1352" s="1">
        <f t="shared" si="59"/>
        <v>1</v>
      </c>
      <c r="E1352" s="1" t="str">
        <f>INDEX(Protocol[Mark],MATCH(C1352,Protocol[Step],0))</f>
        <v>2M2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33010001</v>
      </c>
      <c r="H1352" s="134">
        <f>Systematic[[#This Row],[SampleVariableLabel]]+100*Systematic[[#This Row],[State]]</f>
        <v>33010601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33</v>
      </c>
      <c r="B1353" s="1">
        <f>IF(C1353=0,IF(B1352=Protocol!$V$20,1,B1352+1),B1352)</f>
        <v>1</v>
      </c>
      <c r="C1353" s="1">
        <f>IF(C1352+1=Protocol!$V$21,0,C1352+1)</f>
        <v>7</v>
      </c>
      <c r="D1353" s="1">
        <f t="shared" si="59"/>
        <v>2</v>
      </c>
      <c r="E1353" s="1" t="str">
        <f>INDEX(Protocol[Mark],MATCH(C1353,Protocol[Step],0))</f>
        <v>3P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33010002</v>
      </c>
      <c r="H1353" s="134">
        <f>Systematic[[#This Row],[SampleVariableLabel]]+100*Systematic[[#This Row],[State]]</f>
        <v>33010702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33</v>
      </c>
      <c r="B1354" s="1">
        <f>IF(C1354=0,IF(B1353=Protocol!$V$20,1,B1353+1),B1353)</f>
        <v>1</v>
      </c>
      <c r="C1354" s="1">
        <f>IF(C1353+1=Protocol!$V$21,0,C1353+1)</f>
        <v>8</v>
      </c>
      <c r="D1354" s="1">
        <f t="shared" si="59"/>
        <v>3</v>
      </c>
      <c r="E1354" s="1" t="str">
        <f>INDEX(Protocol[Mark],MATCH(C1354,Protocol[Step],0))</f>
        <v>4G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33010003</v>
      </c>
      <c r="H1354" s="134">
        <f>Systematic[[#This Row],[SampleVariableLabel]]+100*Systematic[[#This Row],[State]]</f>
        <v>33010803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33</v>
      </c>
      <c r="B1355" s="1">
        <f>IF(C1355=0,IF(B1354=Protocol!$V$20,1,B1354+1),B1354)</f>
        <v>1</v>
      </c>
      <c r="C1355" s="1">
        <f>IF(C1354+1=Protocol!$V$21,0,C1354+1)</f>
        <v>9</v>
      </c>
      <c r="D1355" s="1">
        <f t="shared" si="59"/>
        <v>4</v>
      </c>
      <c r="E1355" s="1" t="str">
        <f>INDEX(Protocol[Mark],MATCH(C1355,Protocol[Step],0))</f>
        <v>5S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33010004</v>
      </c>
      <c r="H1355" s="134">
        <f>Systematic[[#This Row],[SampleVariableLabel]]+100*Systematic[[#This Row],[State]]</f>
        <v>33010904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33</v>
      </c>
      <c r="B1356" s="1">
        <f>IF(C1356=0,IF(B1355=Protocol!$V$20,1,B1355+1),B1355)</f>
        <v>1</v>
      </c>
      <c r="C1356" s="1">
        <f>IF(C1355+1=Protocol!$V$21,0,C1355+1)</f>
        <v>10</v>
      </c>
      <c r="D1356" s="1">
        <f t="shared" si="59"/>
        <v>5</v>
      </c>
      <c r="E1356" s="1" t="str">
        <f>INDEX(Protocol[Mark],MATCH(C1356,Protocol[Step],0))</f>
        <v>6Gp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33010005</v>
      </c>
      <c r="H1356" s="134">
        <f>Systematic[[#This Row],[SampleVariableLabel]]+100*Systematic[[#This Row],[State]]</f>
        <v>33011005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33</v>
      </c>
      <c r="B1357" s="1">
        <f>IF(C1357=0,IF(B1356=Protocol!$V$20,1,B1356+1),B1356)</f>
        <v>1</v>
      </c>
      <c r="C1357" s="1">
        <f>IF(C1356+1=Protocol!$V$21,0,C1356+1)</f>
        <v>11</v>
      </c>
      <c r="D1357" s="1">
        <f t="shared" si="59"/>
        <v>6</v>
      </c>
      <c r="E1357" s="1" t="str">
        <f>INDEX(Protocol[Mark],MATCH(C1357,Protocol[Step],0))</f>
        <v>7U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33010006</v>
      </c>
      <c r="H1357" s="134">
        <f>Systematic[[#This Row],[SampleVariableLabel]]+100*Systematic[[#This Row],[State]]</f>
        <v>33011106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33</v>
      </c>
      <c r="B1358" s="1">
        <f>IF(C1358=0,IF(B1357=Protocol!$V$20,1,B1357+1),B1357)</f>
        <v>1</v>
      </c>
      <c r="C1358" s="1">
        <f>IF(C1357+1=Protocol!$V$21,0,C1357+1)</f>
        <v>12</v>
      </c>
      <c r="D1358" s="1">
        <f t="shared" si="59"/>
        <v>1</v>
      </c>
      <c r="E1358" s="1" t="str">
        <f>INDEX(Protocol[Mark],MATCH(C1358,Protocol[Step],0))</f>
        <v>8Rot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33010001</v>
      </c>
      <c r="H1358" s="134">
        <f>Systematic[[#This Row],[SampleVariableLabel]]+100*Systematic[[#This Row],[State]]</f>
        <v>33011201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33</v>
      </c>
      <c r="B1359" s="1">
        <f>IF(C1359=0,IF(B1358=Protocol!$V$20,1,B1358+1),B1358)</f>
        <v>1</v>
      </c>
      <c r="C1359" s="1">
        <f>IF(C1358+1=Protocol!$V$21,0,C1358+1)</f>
        <v>13</v>
      </c>
      <c r="D1359" s="1">
        <f t="shared" si="59"/>
        <v>2</v>
      </c>
      <c r="E1359" s="1" t="str">
        <f>INDEX(Protocol[Mark],MATCH(C1359,Protocol[Step],0))</f>
        <v>9Ama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33010002</v>
      </c>
      <c r="H1359" s="134">
        <f>Systematic[[#This Row],[SampleVariableLabel]]+100*Systematic[[#This Row],[State]]</f>
        <v>33011302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33</v>
      </c>
      <c r="B1360" s="1">
        <f>IF(C1360=0,IF(B1359=Protocol!$V$20,1,B1359+1),B1359)</f>
        <v>1</v>
      </c>
      <c r="C1360" s="1">
        <f>IF(C1359+1=Protocol!$V$21,0,C1359+1)</f>
        <v>14</v>
      </c>
      <c r="D1360" s="1">
        <f t="shared" si="59"/>
        <v>3</v>
      </c>
      <c r="E1360" s="1" t="str">
        <f>INDEX(Protocol[Mark],MATCH(C1360,Protocol[Step],0))</f>
        <v>10AsTm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33010003</v>
      </c>
      <c r="H1360" s="134">
        <f>Systematic[[#This Row],[SampleVariableLabel]]+100*Systematic[[#This Row],[State]]</f>
        <v>33011403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33</v>
      </c>
      <c r="B1361" s="1">
        <f>IF(C1361=0,IF(B1360=Protocol!$V$20,1,B1360+1),B1360)</f>
        <v>1</v>
      </c>
      <c r="C1361" s="1">
        <f>IF(C1360+1=Protocol!$V$21,0,C1360+1)</f>
        <v>15</v>
      </c>
      <c r="D1361" s="1">
        <f t="shared" si="59"/>
        <v>4</v>
      </c>
      <c r="E1361" s="1" t="str">
        <f>INDEX(Protocol[Mark],MATCH(C1361,Protocol[Step],0))</f>
        <v>11Azd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33010004</v>
      </c>
      <c r="H1361" s="134">
        <f>Systematic[[#This Row],[SampleVariableLabel]]+100*Systematic[[#This Row],[State]]</f>
        <v>33011504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34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ce1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34010005</v>
      </c>
      <c r="H1362" s="134">
        <f>Systematic[[#This Row],[SampleVariableLabel]]+100*Systematic[[#This Row],[State]]</f>
        <v>34010005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34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1Dig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34010006</v>
      </c>
      <c r="H1363" s="134">
        <f>Systematic[[#This Row],[SampleVariableLabel]]+100*Systematic[[#This Row],[State]]</f>
        <v>34010106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34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1D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34010001</v>
      </c>
      <c r="H1364" s="134">
        <f>Systematic[[#This Row],[SampleVariableLabel]]+100*Systematic[[#This Row],[State]]</f>
        <v>34010201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34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1M.1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34010002</v>
      </c>
      <c r="H1365" s="134">
        <f>Systematic[[#This Row],[SampleVariableLabel]]+100*Systematic[[#This Row],[State]]</f>
        <v>34010302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34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2Oct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34010003</v>
      </c>
      <c r="H1366" s="134">
        <f>Systematic[[#This Row],[SampleVariableLabel]]+100*Systematic[[#This Row],[State]]</f>
        <v>34010403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34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2c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34010004</v>
      </c>
      <c r="H1367" s="134">
        <f>Systematic[[#This Row],[SampleVariableLabel]]+100*Systematic[[#This Row],[State]]</f>
        <v>34010504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34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2M2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34010005</v>
      </c>
      <c r="H1368" s="134">
        <f>Systematic[[#This Row],[SampleVariableLabel]]+100*Systematic[[#This Row],[State]]</f>
        <v>34010605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34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3P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34010006</v>
      </c>
      <c r="H1369" s="134">
        <f>Systematic[[#This Row],[SampleVariableLabel]]+100*Systematic[[#This Row],[State]]</f>
        <v>34010706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34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4G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34010001</v>
      </c>
      <c r="H1370" s="134">
        <f>Systematic[[#This Row],[SampleVariableLabel]]+100*Systematic[[#This Row],[State]]</f>
        <v>34010801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34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5S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34010002</v>
      </c>
      <c r="H1371" s="134">
        <f>Systematic[[#This Row],[SampleVariableLabel]]+100*Systematic[[#This Row],[State]]</f>
        <v>34010902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34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6Gp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34010003</v>
      </c>
      <c r="H1372" s="134">
        <f>Systematic[[#This Row],[SampleVariableLabel]]+100*Systematic[[#This Row],[State]]</f>
        <v>34011003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34</v>
      </c>
      <c r="B1373" s="1">
        <f>IF(C1373=0,IF(B1372=Protocol!$V$20,1,B1372+1),B1372)</f>
        <v>1</v>
      </c>
      <c r="C1373" s="1">
        <f>IF(C1372+1=Protocol!$V$21,0,C1372+1)</f>
        <v>11</v>
      </c>
      <c r="D1373" s="1">
        <f t="shared" si="59"/>
        <v>4</v>
      </c>
      <c r="E1373" s="1" t="str">
        <f>INDEX(Protocol[Mark],MATCH(C1373,Protocol[Step],0))</f>
        <v>7U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34010004</v>
      </c>
      <c r="H1373" s="134">
        <f>Systematic[[#This Row],[SampleVariableLabel]]+100*Systematic[[#This Row],[State]]</f>
        <v>34011104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34</v>
      </c>
      <c r="B1374" s="1">
        <f>IF(C1374=0,IF(B1373=Protocol!$V$20,1,B1373+1),B1373)</f>
        <v>1</v>
      </c>
      <c r="C1374" s="1">
        <f>IF(C1373+1=Protocol!$V$21,0,C1373+1)</f>
        <v>12</v>
      </c>
      <c r="D1374" s="1">
        <f t="shared" si="59"/>
        <v>5</v>
      </c>
      <c r="E1374" s="1" t="str">
        <f>INDEX(Protocol[Mark],MATCH(C1374,Protocol[Step],0))</f>
        <v>8Rot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34010005</v>
      </c>
      <c r="H1374" s="134">
        <f>Systematic[[#This Row],[SampleVariableLabel]]+100*Systematic[[#This Row],[State]]</f>
        <v>34011205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34</v>
      </c>
      <c r="B1375" s="1">
        <f>IF(C1375=0,IF(B1374=Protocol!$V$20,1,B1374+1),B1374)</f>
        <v>1</v>
      </c>
      <c r="C1375" s="1">
        <f>IF(C1374+1=Protocol!$V$21,0,C1374+1)</f>
        <v>13</v>
      </c>
      <c r="D1375" s="1">
        <f t="shared" si="59"/>
        <v>6</v>
      </c>
      <c r="E1375" s="1" t="str">
        <f>INDEX(Protocol[Mark],MATCH(C1375,Protocol[Step],0))</f>
        <v>9Ama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34010006</v>
      </c>
      <c r="H1375" s="134">
        <f>Systematic[[#This Row],[SampleVariableLabel]]+100*Systematic[[#This Row],[State]]</f>
        <v>34011306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34</v>
      </c>
      <c r="B1376" s="1">
        <f>IF(C1376=0,IF(B1375=Protocol!$V$20,1,B1375+1),B1375)</f>
        <v>1</v>
      </c>
      <c r="C1376" s="1">
        <f>IF(C1375+1=Protocol!$V$21,0,C1375+1)</f>
        <v>14</v>
      </c>
      <c r="D1376" s="1">
        <f t="shared" si="59"/>
        <v>1</v>
      </c>
      <c r="E1376" s="1" t="str">
        <f>INDEX(Protocol[Mark],MATCH(C1376,Protocol[Step],0))</f>
        <v>10AsTm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34010001</v>
      </c>
      <c r="H1376" s="134">
        <f>Systematic[[#This Row],[SampleVariableLabel]]+100*Systematic[[#This Row],[State]]</f>
        <v>34011401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34</v>
      </c>
      <c r="B1377" s="1">
        <f>IF(C1377=0,IF(B1376=Protocol!$V$20,1,B1376+1),B1376)</f>
        <v>1</v>
      </c>
      <c r="C1377" s="1">
        <f>IF(C1376+1=Protocol!$V$21,0,C1376+1)</f>
        <v>15</v>
      </c>
      <c r="D1377" s="1">
        <f t="shared" si="59"/>
        <v>2</v>
      </c>
      <c r="E1377" s="1" t="str">
        <f>INDEX(Protocol[Mark],MATCH(C1377,Protocol[Step],0))</f>
        <v>11Azd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34010002</v>
      </c>
      <c r="H1377" s="134">
        <f>Systematic[[#This Row],[SampleVariableLabel]]+100*Systematic[[#This Row],[State]]</f>
        <v>34011502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35</v>
      </c>
      <c r="B1378" s="1">
        <f>IF(C1378=0,IF(B1377=Protocol!$V$20,1,B1377+1),B1377)</f>
        <v>1</v>
      </c>
      <c r="C1378" s="1">
        <f>IF(C1377+1=Protocol!$V$21,0,C1377+1)</f>
        <v>0</v>
      </c>
      <c r="D1378" s="1">
        <f t="shared" si="59"/>
        <v>3</v>
      </c>
      <c r="E1378" s="1" t="str">
        <f>INDEX(Protocol[Mark],MATCH(C1378,Protocol[Step],0))</f>
        <v>ce1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35010003</v>
      </c>
      <c r="H1378" s="134">
        <f>Systematic[[#This Row],[SampleVariableLabel]]+100*Systematic[[#This Row],[State]]</f>
        <v>35010003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35</v>
      </c>
      <c r="B1379" s="1">
        <f>IF(C1379=0,IF(B1378=Protocol!$V$20,1,B1378+1),B1378)</f>
        <v>1</v>
      </c>
      <c r="C1379" s="1">
        <f>IF(C1378+1=Protocol!$V$21,0,C1378+1)</f>
        <v>1</v>
      </c>
      <c r="D1379" s="1">
        <f t="shared" si="59"/>
        <v>4</v>
      </c>
      <c r="E1379" s="1" t="str">
        <f>INDEX(Protocol[Mark],MATCH(C1379,Protocol[Step],0))</f>
        <v>1Dig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35010004</v>
      </c>
      <c r="H1379" s="134">
        <f>Systematic[[#This Row],[SampleVariableLabel]]+100*Systematic[[#This Row],[State]]</f>
        <v>35010104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35</v>
      </c>
      <c r="B1380" s="1">
        <f>IF(C1380=0,IF(B1379=Protocol!$V$20,1,B1379+1),B1379)</f>
        <v>1</v>
      </c>
      <c r="C1380" s="1">
        <f>IF(C1379+1=Protocol!$V$21,0,C1379+1)</f>
        <v>2</v>
      </c>
      <c r="D1380" s="1">
        <f t="shared" si="59"/>
        <v>5</v>
      </c>
      <c r="E1380" s="1" t="str">
        <f>INDEX(Protocol[Mark],MATCH(C1380,Protocol[Step],0))</f>
        <v>1D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35010005</v>
      </c>
      <c r="H1380" s="134">
        <f>Systematic[[#This Row],[SampleVariableLabel]]+100*Systematic[[#This Row],[State]]</f>
        <v>35010205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35</v>
      </c>
      <c r="B1381" s="1">
        <f>IF(C1381=0,IF(B1380=Protocol!$V$20,1,B1380+1),B1380)</f>
        <v>1</v>
      </c>
      <c r="C1381" s="1">
        <f>IF(C1380+1=Protocol!$V$21,0,C1380+1)</f>
        <v>3</v>
      </c>
      <c r="D1381" s="1">
        <f t="shared" si="59"/>
        <v>6</v>
      </c>
      <c r="E1381" s="1" t="str">
        <f>INDEX(Protocol[Mark],MATCH(C1381,Protocol[Step],0))</f>
        <v>1M.1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35010006</v>
      </c>
      <c r="H1381" s="134">
        <f>Systematic[[#This Row],[SampleVariableLabel]]+100*Systematic[[#This Row],[State]]</f>
        <v>35010306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35</v>
      </c>
      <c r="B1382" s="1">
        <f>IF(C1382=0,IF(B1381=Protocol!$V$20,1,B1381+1),B1381)</f>
        <v>1</v>
      </c>
      <c r="C1382" s="1">
        <f>IF(C1381+1=Protocol!$V$21,0,C1381+1)</f>
        <v>4</v>
      </c>
      <c r="D1382" s="1">
        <f t="shared" si="59"/>
        <v>1</v>
      </c>
      <c r="E1382" s="1" t="str">
        <f>INDEX(Protocol[Mark],MATCH(C1382,Protocol[Step],0))</f>
        <v>2Oct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35010001</v>
      </c>
      <c r="H1382" s="134">
        <f>Systematic[[#This Row],[SampleVariableLabel]]+100*Systematic[[#This Row],[State]]</f>
        <v>35010401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35</v>
      </c>
      <c r="B1383" s="1">
        <f>IF(C1383=0,IF(B1382=Protocol!$V$20,1,B1382+1),B1382)</f>
        <v>1</v>
      </c>
      <c r="C1383" s="1">
        <f>IF(C1382+1=Protocol!$V$21,0,C1382+1)</f>
        <v>5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35010002</v>
      </c>
      <c r="H1383" s="134">
        <f>Systematic[[#This Row],[SampleVariableLabel]]+100*Systematic[[#This Row],[State]]</f>
        <v>35010502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35</v>
      </c>
      <c r="B1384" s="1">
        <f>IF(C1384=0,IF(B1383=Protocol!$V$20,1,B1383+1),B1383)</f>
        <v>1</v>
      </c>
      <c r="C1384" s="1">
        <f>IF(C1383+1=Protocol!$V$21,0,C1383+1)</f>
        <v>6</v>
      </c>
      <c r="D1384" s="1">
        <f t="shared" si="59"/>
        <v>3</v>
      </c>
      <c r="E1384" s="1" t="str">
        <f>INDEX(Protocol[Mark],MATCH(C1384,Protocol[Step],0))</f>
        <v>2M2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35010003</v>
      </c>
      <c r="H1384" s="134">
        <f>Systematic[[#This Row],[SampleVariableLabel]]+100*Systematic[[#This Row],[State]]</f>
        <v>35010603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35</v>
      </c>
      <c r="B1385" s="1">
        <f>IF(C1385=0,IF(B1384=Protocol!$V$20,1,B1384+1),B1384)</f>
        <v>1</v>
      </c>
      <c r="C1385" s="1">
        <f>IF(C1384+1=Protocol!$V$21,0,C1384+1)</f>
        <v>7</v>
      </c>
      <c r="D1385" s="1">
        <f t="shared" si="59"/>
        <v>4</v>
      </c>
      <c r="E1385" s="1" t="str">
        <f>INDEX(Protocol[Mark],MATCH(C1385,Protocol[Step],0))</f>
        <v>3P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35010004</v>
      </c>
      <c r="H1385" s="134">
        <f>Systematic[[#This Row],[SampleVariableLabel]]+100*Systematic[[#This Row],[State]]</f>
        <v>35010704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35</v>
      </c>
      <c r="B1386" s="1">
        <f>IF(C1386=0,IF(B1385=Protocol!$V$20,1,B1385+1),B1385)</f>
        <v>1</v>
      </c>
      <c r="C1386" s="1">
        <f>IF(C1385+1=Protocol!$V$21,0,C1385+1)</f>
        <v>8</v>
      </c>
      <c r="D1386" s="1">
        <f t="shared" si="59"/>
        <v>5</v>
      </c>
      <c r="E1386" s="1" t="str">
        <f>INDEX(Protocol[Mark],MATCH(C1386,Protocol[Step],0))</f>
        <v>4G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35010005</v>
      </c>
      <c r="H1386" s="134">
        <f>Systematic[[#This Row],[SampleVariableLabel]]+100*Systematic[[#This Row],[State]]</f>
        <v>35010805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35</v>
      </c>
      <c r="B1387" s="1">
        <f>IF(C1387=0,IF(B1386=Protocol!$V$20,1,B1386+1),B1386)</f>
        <v>1</v>
      </c>
      <c r="C1387" s="1">
        <f>IF(C1386+1=Protocol!$V$21,0,C1386+1)</f>
        <v>9</v>
      </c>
      <c r="D1387" s="1">
        <f t="shared" si="59"/>
        <v>6</v>
      </c>
      <c r="E1387" s="1" t="str">
        <f>INDEX(Protocol[Mark],MATCH(C1387,Protocol[Step],0))</f>
        <v>5S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35010006</v>
      </c>
      <c r="H1387" s="134">
        <f>Systematic[[#This Row],[SampleVariableLabel]]+100*Systematic[[#This Row],[State]]</f>
        <v>35010906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35</v>
      </c>
      <c r="B1388" s="1">
        <f>IF(C1388=0,IF(B1387=Protocol!$V$20,1,B1387+1),B1387)</f>
        <v>1</v>
      </c>
      <c r="C1388" s="1">
        <f>IF(C1387+1=Protocol!$V$21,0,C1387+1)</f>
        <v>10</v>
      </c>
      <c r="D1388" s="1">
        <f t="shared" si="59"/>
        <v>1</v>
      </c>
      <c r="E1388" s="1" t="str">
        <f>INDEX(Protocol[Mark],MATCH(C1388,Protocol[Step],0))</f>
        <v>6Gp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35010001</v>
      </c>
      <c r="H1388" s="134">
        <f>Systematic[[#This Row],[SampleVariableLabel]]+100*Systematic[[#This Row],[State]]</f>
        <v>35011001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35</v>
      </c>
      <c r="B1389" s="1">
        <f>IF(C1389=0,IF(B1388=Protocol!$V$20,1,B1388+1),B1388)</f>
        <v>1</v>
      </c>
      <c r="C1389" s="1">
        <f>IF(C1388+1=Protocol!$V$21,0,C1388+1)</f>
        <v>11</v>
      </c>
      <c r="D1389" s="1">
        <f t="shared" si="59"/>
        <v>2</v>
      </c>
      <c r="E1389" s="1" t="str">
        <f>INDEX(Protocol[Mark],MATCH(C1389,Protocol[Step],0))</f>
        <v>7U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35010002</v>
      </c>
      <c r="H1389" s="134">
        <f>Systematic[[#This Row],[SampleVariableLabel]]+100*Systematic[[#This Row],[State]]</f>
        <v>35011102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35</v>
      </c>
      <c r="B1390" s="1">
        <f>IF(C1390=0,IF(B1389=Protocol!$V$20,1,B1389+1),B1389)</f>
        <v>1</v>
      </c>
      <c r="C1390" s="1">
        <f>IF(C1389+1=Protocol!$V$21,0,C1389+1)</f>
        <v>12</v>
      </c>
      <c r="D1390" s="1">
        <f t="shared" si="59"/>
        <v>3</v>
      </c>
      <c r="E1390" s="1" t="str">
        <f>INDEX(Protocol[Mark],MATCH(C1390,Protocol[Step],0))</f>
        <v>8Rot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35010003</v>
      </c>
      <c r="H1390" s="134">
        <f>Systematic[[#This Row],[SampleVariableLabel]]+100*Systematic[[#This Row],[State]]</f>
        <v>35011203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35</v>
      </c>
      <c r="B1391" s="1">
        <f>IF(C1391=0,IF(B1390=Protocol!$V$20,1,B1390+1),B1390)</f>
        <v>1</v>
      </c>
      <c r="C1391" s="1">
        <f>IF(C1390+1=Protocol!$V$21,0,C1390+1)</f>
        <v>13</v>
      </c>
      <c r="D1391" s="1">
        <f t="shared" si="59"/>
        <v>4</v>
      </c>
      <c r="E1391" s="1" t="str">
        <f>INDEX(Protocol[Mark],MATCH(C1391,Protocol[Step],0))</f>
        <v>9Ama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35010004</v>
      </c>
      <c r="H1391" s="134">
        <f>Systematic[[#This Row],[SampleVariableLabel]]+100*Systematic[[#This Row],[State]]</f>
        <v>35011304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35</v>
      </c>
      <c r="B1392" s="1">
        <f>IF(C1392=0,IF(B1391=Protocol!$V$20,1,B1391+1),B1391)</f>
        <v>1</v>
      </c>
      <c r="C1392" s="1">
        <f>IF(C1391+1=Protocol!$V$21,0,C1391+1)</f>
        <v>14</v>
      </c>
      <c r="D1392" s="1">
        <f t="shared" si="59"/>
        <v>5</v>
      </c>
      <c r="E1392" s="1" t="str">
        <f>INDEX(Protocol[Mark],MATCH(C1392,Protocol[Step],0))</f>
        <v>10AsTm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35010005</v>
      </c>
      <c r="H1392" s="134">
        <f>Systematic[[#This Row],[SampleVariableLabel]]+100*Systematic[[#This Row],[State]]</f>
        <v>35011405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35</v>
      </c>
      <c r="B1393" s="1">
        <f>IF(C1393=0,IF(B1392=Protocol!$V$20,1,B1392+1),B1392)</f>
        <v>1</v>
      </c>
      <c r="C1393" s="1">
        <f>IF(C1392+1=Protocol!$V$21,0,C1392+1)</f>
        <v>15</v>
      </c>
      <c r="D1393" s="1">
        <f t="shared" si="59"/>
        <v>6</v>
      </c>
      <c r="E1393" s="1" t="str">
        <f>INDEX(Protocol[Mark],MATCH(C1393,Protocol[Step],0))</f>
        <v>11Azd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35010006</v>
      </c>
      <c r="H1393" s="134">
        <f>Systematic[[#This Row],[SampleVariableLabel]]+100*Systematic[[#This Row],[State]]</f>
        <v>35011506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36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ce1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36010001</v>
      </c>
      <c r="H1394" s="134">
        <f>Systematic[[#This Row],[SampleVariableLabel]]+100*Systematic[[#This Row],[State]]</f>
        <v>36010001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36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36010002</v>
      </c>
      <c r="H1395" s="134">
        <f>Systematic[[#This Row],[SampleVariableLabel]]+100*Systematic[[#This Row],[State]]</f>
        <v>36010102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36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36010003</v>
      </c>
      <c r="H1396" s="134">
        <f>Systematic[[#This Row],[SampleVariableLabel]]+100*Systematic[[#This Row],[State]]</f>
        <v>36010203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36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1M.1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36010004</v>
      </c>
      <c r="H1397" s="134">
        <f>Systematic[[#This Row],[SampleVariableLabel]]+100*Systematic[[#This Row],[State]]</f>
        <v>36010304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36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2Oct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36010005</v>
      </c>
      <c r="H1398" s="134">
        <f>Systematic[[#This Row],[SampleVariableLabel]]+100*Systematic[[#This Row],[State]]</f>
        <v>36010405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36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2c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36010006</v>
      </c>
      <c r="H1399" s="134">
        <f>Systematic[[#This Row],[SampleVariableLabel]]+100*Systematic[[#This Row],[State]]</f>
        <v>36010506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36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2M2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36010001</v>
      </c>
      <c r="H1400" s="134">
        <f>Systematic[[#This Row],[SampleVariableLabel]]+100*Systematic[[#This Row],[State]]</f>
        <v>36010601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36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3P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36010002</v>
      </c>
      <c r="H1401" s="134">
        <f>Systematic[[#This Row],[SampleVariableLabel]]+100*Systematic[[#This Row],[State]]</f>
        <v>36010702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36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4G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36010003</v>
      </c>
      <c r="H1402" s="134">
        <f>Systematic[[#This Row],[SampleVariableLabel]]+100*Systematic[[#This Row],[State]]</f>
        <v>36010803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36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5S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36010004</v>
      </c>
      <c r="H1403" s="134">
        <f>Systematic[[#This Row],[SampleVariableLabel]]+100*Systematic[[#This Row],[State]]</f>
        <v>36010904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36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6Gp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36010005</v>
      </c>
      <c r="H1404" s="134">
        <f>Systematic[[#This Row],[SampleVariableLabel]]+100*Systematic[[#This Row],[State]]</f>
        <v>36011005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36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7U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36010006</v>
      </c>
      <c r="H1405" s="134">
        <f>Systematic[[#This Row],[SampleVariableLabel]]+100*Systematic[[#This Row],[State]]</f>
        <v>36011106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36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8Rot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36010001</v>
      </c>
      <c r="H1406" s="134">
        <f>Systematic[[#This Row],[SampleVariableLabel]]+100*Systematic[[#This Row],[State]]</f>
        <v>36011201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36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9Ama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36010002</v>
      </c>
      <c r="H1407" s="134">
        <f>Systematic[[#This Row],[SampleVariableLabel]]+100*Systematic[[#This Row],[State]]</f>
        <v>36011302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36</v>
      </c>
      <c r="B1408" s="1">
        <f>IF(C1408=0,IF(B1407=Protocol!$V$20,1,B1407+1),B1407)</f>
        <v>1</v>
      </c>
      <c r="C1408" s="1">
        <f>IF(C1407+1=Protocol!$V$21,0,C1407+1)</f>
        <v>14</v>
      </c>
      <c r="D1408" s="1">
        <f t="shared" si="59"/>
        <v>3</v>
      </c>
      <c r="E1408" s="1" t="str">
        <f>INDEX(Protocol[Mark],MATCH(C1408,Protocol[Step],0))</f>
        <v>10AsTm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36010003</v>
      </c>
      <c r="H1408" s="134">
        <f>Systematic[[#This Row],[SampleVariableLabel]]+100*Systematic[[#This Row],[State]]</f>
        <v>36011403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36</v>
      </c>
      <c r="B1409" s="1">
        <f>IF(C1409=0,IF(B1408=Protocol!$V$20,1,B1408+1),B1408)</f>
        <v>1</v>
      </c>
      <c r="C1409" s="1">
        <f>IF(C1408+1=Protocol!$V$21,0,C1408+1)</f>
        <v>15</v>
      </c>
      <c r="D1409" s="1">
        <f t="shared" si="59"/>
        <v>4</v>
      </c>
      <c r="E1409" s="1" t="str">
        <f>INDEX(Protocol[Mark],MATCH(C1409,Protocol[Step],0))</f>
        <v>11Azd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36010004</v>
      </c>
      <c r="H1409" s="134">
        <f>Systematic[[#This Row],[SampleVariableLabel]]+100*Systematic[[#This Row],[State]]</f>
        <v>36011504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37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ce1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37010005</v>
      </c>
      <c r="H1410" s="134">
        <f>Systematic[[#This Row],[SampleVariableLabel]]+100*Systematic[[#This Row],[State]]</f>
        <v>37010005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37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1Dig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37010006</v>
      </c>
      <c r="H1411" s="134">
        <f>Systematic[[#This Row],[SampleVariableLabel]]+100*Systematic[[#This Row],[State]]</f>
        <v>37010106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37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1D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37010001</v>
      </c>
      <c r="H1412" s="134">
        <f>Systematic[[#This Row],[SampleVariableLabel]]+100*Systematic[[#This Row],[State]]</f>
        <v>37010201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37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1M.1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37010002</v>
      </c>
      <c r="H1413" s="134">
        <f>Systematic[[#This Row],[SampleVariableLabel]]+100*Systematic[[#This Row],[State]]</f>
        <v>37010302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37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2Oct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37010003</v>
      </c>
      <c r="H1414" s="134">
        <f>Systematic[[#This Row],[SampleVariableLabel]]+100*Systematic[[#This Row],[State]]</f>
        <v>37010403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37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2c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37010004</v>
      </c>
      <c r="H1415" s="134">
        <f>Systematic[[#This Row],[SampleVariableLabel]]+100*Systematic[[#This Row],[State]]</f>
        <v>37010504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37</v>
      </c>
      <c r="B1416" s="1">
        <f>IF(C1416=0,IF(B1415=Protocol!$V$20,1,B1415+1),B1415)</f>
        <v>1</v>
      </c>
      <c r="C1416" s="1">
        <f>IF(C1415+1=Protocol!$V$21,0,C1415+1)</f>
        <v>6</v>
      </c>
      <c r="D1416" s="1">
        <f t="shared" si="61"/>
        <v>5</v>
      </c>
      <c r="E1416" s="1" t="str">
        <f>INDEX(Protocol[Mark],MATCH(C1416,Protocol[Step],0))</f>
        <v>2M2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37010005</v>
      </c>
      <c r="H1416" s="134">
        <f>Systematic[[#This Row],[SampleVariableLabel]]+100*Systematic[[#This Row],[State]]</f>
        <v>37010605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37</v>
      </c>
      <c r="B1417" s="1">
        <f>IF(C1417=0,IF(B1416=Protocol!$V$20,1,B1416+1),B1416)</f>
        <v>1</v>
      </c>
      <c r="C1417" s="1">
        <f>IF(C1416+1=Protocol!$V$21,0,C1416+1)</f>
        <v>7</v>
      </c>
      <c r="D1417" s="1">
        <f t="shared" si="61"/>
        <v>6</v>
      </c>
      <c r="E1417" s="1" t="str">
        <f>INDEX(Protocol[Mark],MATCH(C1417,Protocol[Step],0))</f>
        <v>3P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37010006</v>
      </c>
      <c r="H1417" s="134">
        <f>Systematic[[#This Row],[SampleVariableLabel]]+100*Systematic[[#This Row],[State]]</f>
        <v>37010706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37</v>
      </c>
      <c r="B1418" s="1">
        <f>IF(C1418=0,IF(B1417=Protocol!$V$20,1,B1417+1),B1417)</f>
        <v>1</v>
      </c>
      <c r="C1418" s="1">
        <f>IF(C1417+1=Protocol!$V$21,0,C1417+1)</f>
        <v>8</v>
      </c>
      <c r="D1418" s="1">
        <f t="shared" si="61"/>
        <v>1</v>
      </c>
      <c r="E1418" s="1" t="str">
        <f>INDEX(Protocol[Mark],MATCH(C1418,Protocol[Step],0))</f>
        <v>4G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37010001</v>
      </c>
      <c r="H1418" s="134">
        <f>Systematic[[#This Row],[SampleVariableLabel]]+100*Systematic[[#This Row],[State]]</f>
        <v>37010801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37</v>
      </c>
      <c r="B1419" s="1">
        <f>IF(C1419=0,IF(B1418=Protocol!$V$20,1,B1418+1),B1418)</f>
        <v>1</v>
      </c>
      <c r="C1419" s="1">
        <f>IF(C1418+1=Protocol!$V$21,0,C1418+1)</f>
        <v>9</v>
      </c>
      <c r="D1419" s="1">
        <f t="shared" si="61"/>
        <v>2</v>
      </c>
      <c r="E1419" s="1" t="str">
        <f>INDEX(Protocol[Mark],MATCH(C1419,Protocol[Step],0))</f>
        <v>5S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37010002</v>
      </c>
      <c r="H1419" s="134">
        <f>Systematic[[#This Row],[SampleVariableLabel]]+100*Systematic[[#This Row],[State]]</f>
        <v>37010902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37</v>
      </c>
      <c r="B1420" s="1">
        <f>IF(C1420=0,IF(B1419=Protocol!$V$20,1,B1419+1),B1419)</f>
        <v>1</v>
      </c>
      <c r="C1420" s="1">
        <f>IF(C1419+1=Protocol!$V$21,0,C1419+1)</f>
        <v>10</v>
      </c>
      <c r="D1420" s="1">
        <f t="shared" si="61"/>
        <v>3</v>
      </c>
      <c r="E1420" s="1" t="str">
        <f>INDEX(Protocol[Mark],MATCH(C1420,Protocol[Step],0))</f>
        <v>6Gp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37010003</v>
      </c>
      <c r="H1420" s="134">
        <f>Systematic[[#This Row],[SampleVariableLabel]]+100*Systematic[[#This Row],[State]]</f>
        <v>37011003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37</v>
      </c>
      <c r="B1421" s="1">
        <f>IF(C1421=0,IF(B1420=Protocol!$V$20,1,B1420+1),B1420)</f>
        <v>1</v>
      </c>
      <c r="C1421" s="1">
        <f>IF(C1420+1=Protocol!$V$21,0,C1420+1)</f>
        <v>11</v>
      </c>
      <c r="D1421" s="1">
        <f t="shared" si="61"/>
        <v>4</v>
      </c>
      <c r="E1421" s="1" t="str">
        <f>INDEX(Protocol[Mark],MATCH(C1421,Protocol[Step],0))</f>
        <v>7U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37010004</v>
      </c>
      <c r="H1421" s="134">
        <f>Systematic[[#This Row],[SampleVariableLabel]]+100*Systematic[[#This Row],[State]]</f>
        <v>37011104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37</v>
      </c>
      <c r="B1422" s="1">
        <f>IF(C1422=0,IF(B1421=Protocol!$V$20,1,B1421+1),B1421)</f>
        <v>1</v>
      </c>
      <c r="C1422" s="1">
        <f>IF(C1421+1=Protocol!$V$21,0,C1421+1)</f>
        <v>12</v>
      </c>
      <c r="D1422" s="1">
        <f t="shared" si="61"/>
        <v>5</v>
      </c>
      <c r="E1422" s="1" t="str">
        <f>INDEX(Protocol[Mark],MATCH(C1422,Protocol[Step],0))</f>
        <v>8Rot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37010005</v>
      </c>
      <c r="H1422" s="134">
        <f>Systematic[[#This Row],[SampleVariableLabel]]+100*Systematic[[#This Row],[State]]</f>
        <v>37011205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37</v>
      </c>
      <c r="B1423" s="1">
        <f>IF(C1423=0,IF(B1422=Protocol!$V$20,1,B1422+1),B1422)</f>
        <v>1</v>
      </c>
      <c r="C1423" s="1">
        <f>IF(C1422+1=Protocol!$V$21,0,C1422+1)</f>
        <v>13</v>
      </c>
      <c r="D1423" s="1">
        <f t="shared" si="61"/>
        <v>6</v>
      </c>
      <c r="E1423" s="1" t="str">
        <f>INDEX(Protocol[Mark],MATCH(C1423,Protocol[Step],0))</f>
        <v>9Ama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37010006</v>
      </c>
      <c r="H1423" s="134">
        <f>Systematic[[#This Row],[SampleVariableLabel]]+100*Systematic[[#This Row],[State]]</f>
        <v>37011306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37</v>
      </c>
      <c r="B1424" s="1">
        <f>IF(C1424=0,IF(B1423=Protocol!$V$20,1,B1423+1),B1423)</f>
        <v>1</v>
      </c>
      <c r="C1424" s="1">
        <f>IF(C1423+1=Protocol!$V$21,0,C1423+1)</f>
        <v>14</v>
      </c>
      <c r="D1424" s="1">
        <f t="shared" si="61"/>
        <v>1</v>
      </c>
      <c r="E1424" s="1" t="str">
        <f>INDEX(Protocol[Mark],MATCH(C1424,Protocol[Step],0))</f>
        <v>10AsTm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37010001</v>
      </c>
      <c r="H1424" s="134">
        <f>Systematic[[#This Row],[SampleVariableLabel]]+100*Systematic[[#This Row],[State]]</f>
        <v>37011401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37</v>
      </c>
      <c r="B1425" s="1">
        <f>IF(C1425=0,IF(B1424=Protocol!$V$20,1,B1424+1),B1424)</f>
        <v>1</v>
      </c>
      <c r="C1425" s="1">
        <f>IF(C1424+1=Protocol!$V$21,0,C1424+1)</f>
        <v>15</v>
      </c>
      <c r="D1425" s="1">
        <f t="shared" si="61"/>
        <v>2</v>
      </c>
      <c r="E1425" s="1" t="str">
        <f>INDEX(Protocol[Mark],MATCH(C1425,Protocol[Step],0))</f>
        <v>11Azd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37010002</v>
      </c>
      <c r="H1425" s="134">
        <f>Systematic[[#This Row],[SampleVariableLabel]]+100*Systematic[[#This Row],[State]]</f>
        <v>37011502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38</v>
      </c>
      <c r="B1426" s="1">
        <f>IF(C1426=0,IF(B1425=Protocol!$V$20,1,B1425+1),B1425)</f>
        <v>1</v>
      </c>
      <c r="C1426" s="1">
        <f>IF(C1425+1=Protocol!$V$21,0,C1425+1)</f>
        <v>0</v>
      </c>
      <c r="D1426" s="1">
        <f t="shared" si="61"/>
        <v>3</v>
      </c>
      <c r="E1426" s="1" t="str">
        <f>INDEX(Protocol[Mark],MATCH(C1426,Protocol[Step],0))</f>
        <v>ce1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38010003</v>
      </c>
      <c r="H1426" s="134">
        <f>Systematic[[#This Row],[SampleVariableLabel]]+100*Systematic[[#This Row],[State]]</f>
        <v>38010003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38</v>
      </c>
      <c r="B1427" s="1">
        <f>IF(C1427=0,IF(B1426=Protocol!$V$20,1,B1426+1),B1426)</f>
        <v>1</v>
      </c>
      <c r="C1427" s="1">
        <f>IF(C1426+1=Protocol!$V$21,0,C1426+1)</f>
        <v>1</v>
      </c>
      <c r="D1427" s="1">
        <f t="shared" si="61"/>
        <v>4</v>
      </c>
      <c r="E1427" s="1" t="str">
        <f>INDEX(Protocol[Mark],MATCH(C1427,Protocol[Step],0))</f>
        <v>1Dig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38010004</v>
      </c>
      <c r="H1427" s="134">
        <f>Systematic[[#This Row],[SampleVariableLabel]]+100*Systematic[[#This Row],[State]]</f>
        <v>38010104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38</v>
      </c>
      <c r="B1428" s="1">
        <f>IF(C1428=0,IF(B1427=Protocol!$V$20,1,B1427+1),B1427)</f>
        <v>1</v>
      </c>
      <c r="C1428" s="1">
        <f>IF(C1427+1=Protocol!$V$21,0,C1427+1)</f>
        <v>2</v>
      </c>
      <c r="D1428" s="1">
        <f t="shared" si="61"/>
        <v>5</v>
      </c>
      <c r="E1428" s="1" t="str">
        <f>INDEX(Protocol[Mark],MATCH(C1428,Protocol[Step],0))</f>
        <v>1D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38010005</v>
      </c>
      <c r="H1428" s="134">
        <f>Systematic[[#This Row],[SampleVariableLabel]]+100*Systematic[[#This Row],[State]]</f>
        <v>38010205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38</v>
      </c>
      <c r="B1429" s="1">
        <f>IF(C1429=0,IF(B1428=Protocol!$V$20,1,B1428+1),B1428)</f>
        <v>1</v>
      </c>
      <c r="C1429" s="1">
        <f>IF(C1428+1=Protocol!$V$21,0,C1428+1)</f>
        <v>3</v>
      </c>
      <c r="D1429" s="1">
        <f t="shared" si="61"/>
        <v>6</v>
      </c>
      <c r="E1429" s="1" t="str">
        <f>INDEX(Protocol[Mark],MATCH(C1429,Protocol[Step],0))</f>
        <v>1M.1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38010006</v>
      </c>
      <c r="H1429" s="134">
        <f>Systematic[[#This Row],[SampleVariableLabel]]+100*Systematic[[#This Row],[State]]</f>
        <v>38010306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38</v>
      </c>
      <c r="B1430" s="1">
        <f>IF(C1430=0,IF(B1429=Protocol!$V$20,1,B1429+1),B1429)</f>
        <v>1</v>
      </c>
      <c r="C1430" s="1">
        <f>IF(C1429+1=Protocol!$V$21,0,C1429+1)</f>
        <v>4</v>
      </c>
      <c r="D1430" s="1">
        <f t="shared" si="61"/>
        <v>1</v>
      </c>
      <c r="E1430" s="1" t="str">
        <f>INDEX(Protocol[Mark],MATCH(C1430,Protocol[Step],0))</f>
        <v>2Oct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38010001</v>
      </c>
      <c r="H1430" s="134">
        <f>Systematic[[#This Row],[SampleVariableLabel]]+100*Systematic[[#This Row],[State]]</f>
        <v>38010401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38</v>
      </c>
      <c r="B1431" s="1">
        <f>IF(C1431=0,IF(B1430=Protocol!$V$20,1,B1430+1),B1430)</f>
        <v>1</v>
      </c>
      <c r="C1431" s="1">
        <f>IF(C1430+1=Protocol!$V$21,0,C1430+1)</f>
        <v>5</v>
      </c>
      <c r="D1431" s="1">
        <f t="shared" si="61"/>
        <v>2</v>
      </c>
      <c r="E1431" s="1" t="str">
        <f>INDEX(Protocol[Mark],MATCH(C1431,Protocol[Step],0))</f>
        <v>2c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38010002</v>
      </c>
      <c r="H1431" s="134">
        <f>Systematic[[#This Row],[SampleVariableLabel]]+100*Systematic[[#This Row],[State]]</f>
        <v>38010502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38</v>
      </c>
      <c r="B1432" s="1">
        <f>IF(C1432=0,IF(B1431=Protocol!$V$20,1,B1431+1),B1431)</f>
        <v>1</v>
      </c>
      <c r="C1432" s="1">
        <f>IF(C1431+1=Protocol!$V$21,0,C1431+1)</f>
        <v>6</v>
      </c>
      <c r="D1432" s="1">
        <f t="shared" si="61"/>
        <v>3</v>
      </c>
      <c r="E1432" s="1" t="str">
        <f>INDEX(Protocol[Mark],MATCH(C1432,Protocol[Step],0))</f>
        <v>2M2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38010003</v>
      </c>
      <c r="H1432" s="134">
        <f>Systematic[[#This Row],[SampleVariableLabel]]+100*Systematic[[#This Row],[State]]</f>
        <v>38010603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38</v>
      </c>
      <c r="B1433" s="1">
        <f>IF(C1433=0,IF(B1432=Protocol!$V$20,1,B1432+1),B1432)</f>
        <v>1</v>
      </c>
      <c r="C1433" s="1">
        <f>IF(C1432+1=Protocol!$V$21,0,C1432+1)</f>
        <v>7</v>
      </c>
      <c r="D1433" s="1">
        <f t="shared" si="61"/>
        <v>4</v>
      </c>
      <c r="E1433" s="1" t="str">
        <f>INDEX(Protocol[Mark],MATCH(C1433,Protocol[Step],0))</f>
        <v>3P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38010004</v>
      </c>
      <c r="H1433" s="134">
        <f>Systematic[[#This Row],[SampleVariableLabel]]+100*Systematic[[#This Row],[State]]</f>
        <v>38010704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38</v>
      </c>
      <c r="B1434" s="1">
        <f>IF(C1434=0,IF(B1433=Protocol!$V$20,1,B1433+1),B1433)</f>
        <v>1</v>
      </c>
      <c r="C1434" s="1">
        <f>IF(C1433+1=Protocol!$V$21,0,C1433+1)</f>
        <v>8</v>
      </c>
      <c r="D1434" s="1">
        <f t="shared" si="61"/>
        <v>5</v>
      </c>
      <c r="E1434" s="1" t="str">
        <f>INDEX(Protocol[Mark],MATCH(C1434,Protocol[Step],0))</f>
        <v>4G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38010005</v>
      </c>
      <c r="H1434" s="134">
        <f>Systematic[[#This Row],[SampleVariableLabel]]+100*Systematic[[#This Row],[State]]</f>
        <v>38010805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38</v>
      </c>
      <c r="B1435" s="1">
        <f>IF(C1435=0,IF(B1434=Protocol!$V$20,1,B1434+1),B1434)</f>
        <v>1</v>
      </c>
      <c r="C1435" s="1">
        <f>IF(C1434+1=Protocol!$V$21,0,C1434+1)</f>
        <v>9</v>
      </c>
      <c r="D1435" s="1">
        <f t="shared" si="61"/>
        <v>6</v>
      </c>
      <c r="E1435" s="1" t="str">
        <f>INDEX(Protocol[Mark],MATCH(C1435,Protocol[Step],0))</f>
        <v>5S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38010006</v>
      </c>
      <c r="H1435" s="134">
        <f>Systematic[[#This Row],[SampleVariableLabel]]+100*Systematic[[#This Row],[State]]</f>
        <v>38010906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38</v>
      </c>
      <c r="B1436" s="1">
        <f>IF(C1436=0,IF(B1435=Protocol!$V$20,1,B1435+1),B1435)</f>
        <v>1</v>
      </c>
      <c r="C1436" s="1">
        <f>IF(C1435+1=Protocol!$V$21,0,C1435+1)</f>
        <v>10</v>
      </c>
      <c r="D1436" s="1">
        <f t="shared" si="61"/>
        <v>1</v>
      </c>
      <c r="E1436" s="1" t="str">
        <f>INDEX(Protocol[Mark],MATCH(C1436,Protocol[Step],0))</f>
        <v>6Gp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38010001</v>
      </c>
      <c r="H1436" s="134">
        <f>Systematic[[#This Row],[SampleVariableLabel]]+100*Systematic[[#This Row],[State]]</f>
        <v>38011001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38</v>
      </c>
      <c r="B1437" s="1">
        <f>IF(C1437=0,IF(B1436=Protocol!$V$20,1,B1436+1),B1436)</f>
        <v>1</v>
      </c>
      <c r="C1437" s="1">
        <f>IF(C1436+1=Protocol!$V$21,0,C1436+1)</f>
        <v>11</v>
      </c>
      <c r="D1437" s="1">
        <f t="shared" si="61"/>
        <v>2</v>
      </c>
      <c r="E1437" s="1" t="str">
        <f>INDEX(Protocol[Mark],MATCH(C1437,Protocol[Step],0))</f>
        <v>7U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38010002</v>
      </c>
      <c r="H1437" s="134">
        <f>Systematic[[#This Row],[SampleVariableLabel]]+100*Systematic[[#This Row],[State]]</f>
        <v>38011102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38</v>
      </c>
      <c r="B1438" s="1">
        <f>IF(C1438=0,IF(B1437=Protocol!$V$20,1,B1437+1),B1437)</f>
        <v>1</v>
      </c>
      <c r="C1438" s="1">
        <f>IF(C1437+1=Protocol!$V$21,0,C1437+1)</f>
        <v>12</v>
      </c>
      <c r="D1438" s="1">
        <f t="shared" si="61"/>
        <v>3</v>
      </c>
      <c r="E1438" s="1" t="str">
        <f>INDEX(Protocol[Mark],MATCH(C1438,Protocol[Step],0))</f>
        <v>8Rot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38010003</v>
      </c>
      <c r="H1438" s="134">
        <f>Systematic[[#This Row],[SampleVariableLabel]]+100*Systematic[[#This Row],[State]]</f>
        <v>38011203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38</v>
      </c>
      <c r="B1439" s="1">
        <f>IF(C1439=0,IF(B1438=Protocol!$V$20,1,B1438+1),B1438)</f>
        <v>1</v>
      </c>
      <c r="C1439" s="1">
        <f>IF(C1438+1=Protocol!$V$21,0,C1438+1)</f>
        <v>13</v>
      </c>
      <c r="D1439" s="1">
        <f t="shared" si="61"/>
        <v>4</v>
      </c>
      <c r="E1439" s="1" t="str">
        <f>INDEX(Protocol[Mark],MATCH(C1439,Protocol[Step],0))</f>
        <v>9Ama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38010004</v>
      </c>
      <c r="H1439" s="134">
        <f>Systematic[[#This Row],[SampleVariableLabel]]+100*Systematic[[#This Row],[State]]</f>
        <v>38011304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38</v>
      </c>
      <c r="B1440" s="1">
        <f>IF(C1440=0,IF(B1439=Protocol!$V$20,1,B1439+1),B1439)</f>
        <v>1</v>
      </c>
      <c r="C1440" s="1">
        <f>IF(C1439+1=Protocol!$V$21,0,C1439+1)</f>
        <v>14</v>
      </c>
      <c r="D1440" s="1">
        <f t="shared" si="61"/>
        <v>5</v>
      </c>
      <c r="E1440" s="1" t="str">
        <f>INDEX(Protocol[Mark],MATCH(C1440,Protocol[Step],0))</f>
        <v>10AsTm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38010005</v>
      </c>
      <c r="H1440" s="134">
        <f>Systematic[[#This Row],[SampleVariableLabel]]+100*Systematic[[#This Row],[State]]</f>
        <v>38011405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38</v>
      </c>
      <c r="B1441" s="1">
        <f>IF(C1441=0,IF(B1440=Protocol!$V$20,1,B1440+1),B1440)</f>
        <v>1</v>
      </c>
      <c r="C1441" s="1">
        <f>IF(C1440+1=Protocol!$V$21,0,C1440+1)</f>
        <v>15</v>
      </c>
      <c r="D1441" s="1">
        <f t="shared" si="61"/>
        <v>6</v>
      </c>
      <c r="E1441" s="1" t="str">
        <f>INDEX(Protocol[Mark],MATCH(C1441,Protocol[Step],0))</f>
        <v>11Azd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38010006</v>
      </c>
      <c r="H1441" s="134">
        <f>Systematic[[#This Row],[SampleVariableLabel]]+100*Systematic[[#This Row],[State]]</f>
        <v>38011506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39</v>
      </c>
      <c r="B1442" s="1">
        <f>IF(C1442=0,IF(B1441=Protocol!$V$20,1,B1441+1),B1441)</f>
        <v>1</v>
      </c>
      <c r="C1442" s="1">
        <f>IF(C1441+1=Protocol!$V$21,0,C1441+1)</f>
        <v>0</v>
      </c>
      <c r="D1442" s="1">
        <f t="shared" si="61"/>
        <v>1</v>
      </c>
      <c r="E1442" s="1" t="str">
        <f>INDEX(Protocol[Mark],MATCH(C1442,Protocol[Step],0))</f>
        <v>ce1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39010001</v>
      </c>
      <c r="H1442" s="134">
        <f>Systematic[[#This Row],[SampleVariableLabel]]+100*Systematic[[#This Row],[State]]</f>
        <v>39010001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39</v>
      </c>
      <c r="B1443" s="1">
        <f>IF(C1443=0,IF(B1442=Protocol!$V$20,1,B1442+1),B1442)</f>
        <v>1</v>
      </c>
      <c r="C1443" s="1">
        <f>IF(C1442+1=Protocol!$V$21,0,C1442+1)</f>
        <v>1</v>
      </c>
      <c r="D1443" s="1">
        <f t="shared" si="61"/>
        <v>2</v>
      </c>
      <c r="E1443" s="1" t="str">
        <f>INDEX(Protocol[Mark],MATCH(C1443,Protocol[Step],0))</f>
        <v>1Dig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39010002</v>
      </c>
      <c r="H1443" s="134">
        <f>Systematic[[#This Row],[SampleVariableLabel]]+100*Systematic[[#This Row],[State]]</f>
        <v>39010102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39</v>
      </c>
      <c r="B1444" s="1">
        <f>IF(C1444=0,IF(B1443=Protocol!$V$20,1,B1443+1),B1443)</f>
        <v>1</v>
      </c>
      <c r="C1444" s="1">
        <f>IF(C1443+1=Protocol!$V$21,0,C1443+1)</f>
        <v>2</v>
      </c>
      <c r="D1444" s="1">
        <f t="shared" si="61"/>
        <v>3</v>
      </c>
      <c r="E1444" s="1" t="str">
        <f>INDEX(Protocol[Mark],MATCH(C1444,Protocol[Step],0))</f>
        <v>1D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39010003</v>
      </c>
      <c r="H1444" s="134">
        <f>Systematic[[#This Row],[SampleVariableLabel]]+100*Systematic[[#This Row],[State]]</f>
        <v>39010203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39</v>
      </c>
      <c r="B1445" s="1">
        <f>IF(C1445=0,IF(B1444=Protocol!$V$20,1,B1444+1),B1444)</f>
        <v>1</v>
      </c>
      <c r="C1445" s="1">
        <f>IF(C1444+1=Protocol!$V$21,0,C1444+1)</f>
        <v>3</v>
      </c>
      <c r="D1445" s="1">
        <f t="shared" si="61"/>
        <v>4</v>
      </c>
      <c r="E1445" s="1" t="str">
        <f>INDEX(Protocol[Mark],MATCH(C1445,Protocol[Step],0))</f>
        <v>1M.1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39010004</v>
      </c>
      <c r="H1445" s="134">
        <f>Systematic[[#This Row],[SampleVariableLabel]]+100*Systematic[[#This Row],[State]]</f>
        <v>39010304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39</v>
      </c>
      <c r="B1446" s="1">
        <f>IF(C1446=0,IF(B1445=Protocol!$V$20,1,B1445+1),B1445)</f>
        <v>1</v>
      </c>
      <c r="C1446" s="1">
        <f>IF(C1445+1=Protocol!$V$21,0,C1445+1)</f>
        <v>4</v>
      </c>
      <c r="D1446" s="1">
        <f t="shared" si="61"/>
        <v>5</v>
      </c>
      <c r="E1446" s="1" t="str">
        <f>INDEX(Protocol[Mark],MATCH(C1446,Protocol[Step],0))</f>
        <v>2Oct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39010005</v>
      </c>
      <c r="H1446" s="134">
        <f>Systematic[[#This Row],[SampleVariableLabel]]+100*Systematic[[#This Row],[State]]</f>
        <v>39010405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39</v>
      </c>
      <c r="B1447" s="1">
        <f>IF(C1447=0,IF(B1446=Protocol!$V$20,1,B1446+1),B1446)</f>
        <v>1</v>
      </c>
      <c r="C1447" s="1">
        <f>IF(C1446+1=Protocol!$V$21,0,C1446+1)</f>
        <v>5</v>
      </c>
      <c r="D1447" s="1">
        <f t="shared" si="61"/>
        <v>6</v>
      </c>
      <c r="E1447" s="1" t="str">
        <f>INDEX(Protocol[Mark],MATCH(C1447,Protocol[Step],0))</f>
        <v>2c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39010006</v>
      </c>
      <c r="H1447" s="134">
        <f>Systematic[[#This Row],[SampleVariableLabel]]+100*Systematic[[#This Row],[State]]</f>
        <v>39010506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39</v>
      </c>
      <c r="B1448" s="1">
        <f>IF(C1448=0,IF(B1447=Protocol!$V$20,1,B1447+1),B1447)</f>
        <v>1</v>
      </c>
      <c r="C1448" s="1">
        <f>IF(C1447+1=Protocol!$V$21,0,C1447+1)</f>
        <v>6</v>
      </c>
      <c r="D1448" s="1">
        <f t="shared" si="61"/>
        <v>1</v>
      </c>
      <c r="E1448" s="1" t="str">
        <f>INDEX(Protocol[Mark],MATCH(C1448,Protocol[Step],0))</f>
        <v>2M2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39010001</v>
      </c>
      <c r="H1448" s="134">
        <f>Systematic[[#This Row],[SampleVariableLabel]]+100*Systematic[[#This Row],[State]]</f>
        <v>39010601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39</v>
      </c>
      <c r="B1449" s="1">
        <f>IF(C1449=0,IF(B1448=Protocol!$V$20,1,B1448+1),B1448)</f>
        <v>1</v>
      </c>
      <c r="C1449" s="1">
        <f>IF(C1448+1=Protocol!$V$21,0,C1448+1)</f>
        <v>7</v>
      </c>
      <c r="D1449" s="1">
        <f t="shared" si="61"/>
        <v>2</v>
      </c>
      <c r="E1449" s="1" t="str">
        <f>INDEX(Protocol[Mark],MATCH(C1449,Protocol[Step],0))</f>
        <v>3P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39010002</v>
      </c>
      <c r="H1449" s="134">
        <f>Systematic[[#This Row],[SampleVariableLabel]]+100*Systematic[[#This Row],[State]]</f>
        <v>39010702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39</v>
      </c>
      <c r="B1450" s="1">
        <f>IF(C1450=0,IF(B1449=Protocol!$V$20,1,B1449+1),B1449)</f>
        <v>1</v>
      </c>
      <c r="C1450" s="1">
        <f>IF(C1449+1=Protocol!$V$21,0,C1449+1)</f>
        <v>8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39010003</v>
      </c>
      <c r="H1450" s="134">
        <f>Systematic[[#This Row],[SampleVariableLabel]]+100*Systematic[[#This Row],[State]]</f>
        <v>39010803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39</v>
      </c>
      <c r="B1451" s="1">
        <f>IF(C1451=0,IF(B1450=Protocol!$V$20,1,B1450+1),B1450)</f>
        <v>1</v>
      </c>
      <c r="C1451" s="1">
        <f>IF(C1450+1=Protocol!$V$21,0,C1450+1)</f>
        <v>9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39010004</v>
      </c>
      <c r="H1451" s="134">
        <f>Systematic[[#This Row],[SampleVariableLabel]]+100*Systematic[[#This Row],[State]]</f>
        <v>39010904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39</v>
      </c>
      <c r="B1452" s="1">
        <f>IF(C1452=0,IF(B1451=Protocol!$V$20,1,B1451+1),B1451)</f>
        <v>1</v>
      </c>
      <c r="C1452" s="1">
        <f>IF(C1451+1=Protocol!$V$21,0,C1451+1)</f>
        <v>10</v>
      </c>
      <c r="D1452" s="1">
        <f t="shared" si="61"/>
        <v>5</v>
      </c>
      <c r="E1452" s="1" t="str">
        <f>INDEX(Protocol[Mark],MATCH(C1452,Protocol[Step],0))</f>
        <v>6Gp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39010005</v>
      </c>
      <c r="H1452" s="134">
        <f>Systematic[[#This Row],[SampleVariableLabel]]+100*Systematic[[#This Row],[State]]</f>
        <v>39011005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39</v>
      </c>
      <c r="B1453" s="1">
        <f>IF(C1453=0,IF(B1452=Protocol!$V$20,1,B1452+1),B1452)</f>
        <v>1</v>
      </c>
      <c r="C1453" s="1">
        <f>IF(C1452+1=Protocol!$V$21,0,C1452+1)</f>
        <v>11</v>
      </c>
      <c r="D1453" s="1">
        <f t="shared" si="61"/>
        <v>6</v>
      </c>
      <c r="E1453" s="1" t="str">
        <f>INDEX(Protocol[Mark],MATCH(C1453,Protocol[Step],0))</f>
        <v>7U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39010006</v>
      </c>
      <c r="H1453" s="134">
        <f>Systematic[[#This Row],[SampleVariableLabel]]+100*Systematic[[#This Row],[State]]</f>
        <v>39011106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39</v>
      </c>
      <c r="B1454" s="1">
        <f>IF(C1454=0,IF(B1453=Protocol!$V$20,1,B1453+1),B1453)</f>
        <v>1</v>
      </c>
      <c r="C1454" s="1">
        <f>IF(C1453+1=Protocol!$V$21,0,C1453+1)</f>
        <v>12</v>
      </c>
      <c r="D1454" s="1">
        <f t="shared" si="61"/>
        <v>1</v>
      </c>
      <c r="E1454" s="1" t="str">
        <f>INDEX(Protocol[Mark],MATCH(C1454,Protocol[Step],0))</f>
        <v>8Rot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39010001</v>
      </c>
      <c r="H1454" s="134">
        <f>Systematic[[#This Row],[SampleVariableLabel]]+100*Systematic[[#This Row],[State]]</f>
        <v>39011201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39</v>
      </c>
      <c r="B1455" s="1">
        <f>IF(C1455=0,IF(B1454=Protocol!$V$20,1,B1454+1),B1454)</f>
        <v>1</v>
      </c>
      <c r="C1455" s="1">
        <f>IF(C1454+1=Protocol!$V$21,0,C1454+1)</f>
        <v>13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39010002</v>
      </c>
      <c r="H1455" s="134">
        <f>Systematic[[#This Row],[SampleVariableLabel]]+100*Systematic[[#This Row],[State]]</f>
        <v>39011302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39</v>
      </c>
      <c r="B1456" s="1">
        <f>IF(C1456=0,IF(B1455=Protocol!$V$20,1,B1455+1),B1455)</f>
        <v>1</v>
      </c>
      <c r="C1456" s="1">
        <f>IF(C1455+1=Protocol!$V$21,0,C1455+1)</f>
        <v>14</v>
      </c>
      <c r="D1456" s="1">
        <f t="shared" si="61"/>
        <v>3</v>
      </c>
      <c r="E1456" s="1" t="str">
        <f>INDEX(Protocol[Mark],MATCH(C1456,Protocol[Step],0))</f>
        <v>10AsTm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39010003</v>
      </c>
      <c r="H1456" s="134">
        <f>Systematic[[#This Row],[SampleVariableLabel]]+100*Systematic[[#This Row],[State]]</f>
        <v>39011403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39</v>
      </c>
      <c r="B1457" s="1">
        <f>IF(C1457=0,IF(B1456=Protocol!$V$20,1,B1456+1),B1456)</f>
        <v>1</v>
      </c>
      <c r="C1457" s="1">
        <f>IF(C1456+1=Protocol!$V$21,0,C1456+1)</f>
        <v>15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39010004</v>
      </c>
      <c r="H1457" s="134">
        <f>Systematic[[#This Row],[SampleVariableLabel]]+100*Systematic[[#This Row],[State]]</f>
        <v>39011504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40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ce1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40010005</v>
      </c>
      <c r="H1458" s="134">
        <f>Systematic[[#This Row],[SampleVariableLabel]]+100*Systematic[[#This Row],[State]]</f>
        <v>40010005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40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1Dig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40010006</v>
      </c>
      <c r="H1459" s="134">
        <f>Systematic[[#This Row],[SampleVariableLabel]]+100*Systematic[[#This Row],[State]]</f>
        <v>40010106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40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1D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40010001</v>
      </c>
      <c r="H1460" s="134">
        <f>Systematic[[#This Row],[SampleVariableLabel]]+100*Systematic[[#This Row],[State]]</f>
        <v>40010201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40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1M.1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40010002</v>
      </c>
      <c r="H1461" s="134">
        <f>Systematic[[#This Row],[SampleVariableLabel]]+100*Systematic[[#This Row],[State]]</f>
        <v>40010302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40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2Oct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40010003</v>
      </c>
      <c r="H1462" s="134">
        <f>Systematic[[#This Row],[SampleVariableLabel]]+100*Systematic[[#This Row],[State]]</f>
        <v>40010403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40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2c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40010004</v>
      </c>
      <c r="H1463" s="134">
        <f>Systematic[[#This Row],[SampleVariableLabel]]+100*Systematic[[#This Row],[State]]</f>
        <v>40010504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40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2M2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40010005</v>
      </c>
      <c r="H1464" s="134">
        <f>Systematic[[#This Row],[SampleVariableLabel]]+100*Systematic[[#This Row],[State]]</f>
        <v>40010605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40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3P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40010006</v>
      </c>
      <c r="H1465" s="134">
        <f>Systematic[[#This Row],[SampleVariableLabel]]+100*Systematic[[#This Row],[State]]</f>
        <v>40010706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40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4G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40010001</v>
      </c>
      <c r="H1466" s="134">
        <f>Systematic[[#This Row],[SampleVariableLabel]]+100*Systematic[[#This Row],[State]]</f>
        <v>40010801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40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5S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40010002</v>
      </c>
      <c r="H1467" s="134">
        <f>Systematic[[#This Row],[SampleVariableLabel]]+100*Systematic[[#This Row],[State]]</f>
        <v>40010902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40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6Gp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40010003</v>
      </c>
      <c r="H1468" s="134">
        <f>Systematic[[#This Row],[SampleVariableLabel]]+100*Systematic[[#This Row],[State]]</f>
        <v>40011003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40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7U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40010004</v>
      </c>
      <c r="H1469" s="134">
        <f>Systematic[[#This Row],[SampleVariableLabel]]+100*Systematic[[#This Row],[State]]</f>
        <v>40011104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40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8Rot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40010005</v>
      </c>
      <c r="H1470" s="134">
        <f>Systematic[[#This Row],[SampleVariableLabel]]+100*Systematic[[#This Row],[State]]</f>
        <v>40011205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40</v>
      </c>
      <c r="B1471" s="1">
        <f>IF(C1471=0,IF(B1470=Protocol!$V$20,1,B1470+1),B1470)</f>
        <v>1</v>
      </c>
      <c r="C1471" s="1">
        <f>IF(C1470+1=Protocol!$V$21,0,C1470+1)</f>
        <v>13</v>
      </c>
      <c r="D1471" s="1">
        <f t="shared" si="61"/>
        <v>6</v>
      </c>
      <c r="E1471" s="1" t="str">
        <f>INDEX(Protocol[Mark],MATCH(C1471,Protocol[Step],0))</f>
        <v>9Ama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40010006</v>
      </c>
      <c r="H1471" s="134">
        <f>Systematic[[#This Row],[SampleVariableLabel]]+100*Systematic[[#This Row],[State]]</f>
        <v>40011306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40</v>
      </c>
      <c r="B1472" s="1">
        <f>IF(C1472=0,IF(B1471=Protocol!$V$20,1,B1471+1),B1471)</f>
        <v>1</v>
      </c>
      <c r="C1472" s="1">
        <f>IF(C1471+1=Protocol!$V$21,0,C1471+1)</f>
        <v>14</v>
      </c>
      <c r="D1472" s="1">
        <f t="shared" si="61"/>
        <v>1</v>
      </c>
      <c r="E1472" s="1" t="str">
        <f>INDEX(Protocol[Mark],MATCH(C1472,Protocol[Step],0))</f>
        <v>10AsTm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40010001</v>
      </c>
      <c r="H1472" s="134">
        <f>Systematic[[#This Row],[SampleVariableLabel]]+100*Systematic[[#This Row],[State]]</f>
        <v>40011401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40</v>
      </c>
      <c r="B1473" s="1">
        <f>IF(C1473=0,IF(B1472=Protocol!$V$20,1,B1472+1),B1472)</f>
        <v>1</v>
      </c>
      <c r="C1473" s="1">
        <f>IF(C1472+1=Protocol!$V$21,0,C1472+1)</f>
        <v>15</v>
      </c>
      <c r="D1473" s="1">
        <f t="shared" si="61"/>
        <v>2</v>
      </c>
      <c r="E1473" s="1" t="str">
        <f>INDEX(Protocol[Mark],MATCH(C1473,Protocol[Step],0))</f>
        <v>11Azd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40010002</v>
      </c>
      <c r="H1473" s="134">
        <f>Systematic[[#This Row],[SampleVariableLabel]]+100*Systematic[[#This Row],[State]]</f>
        <v>40011502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41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ce1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41010003</v>
      </c>
      <c r="H1474" s="134">
        <f>Systematic[[#This Row],[SampleVariableLabel]]+100*Systematic[[#This Row],[State]]</f>
        <v>41010003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41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1Dig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41010004</v>
      </c>
      <c r="H1475" s="134">
        <f>Systematic[[#This Row],[SampleVariableLabel]]+100*Systematic[[#This Row],[State]]</f>
        <v>41010104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41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1D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41010005</v>
      </c>
      <c r="H1476" s="134">
        <f>Systematic[[#This Row],[SampleVariableLabel]]+100*Systematic[[#This Row],[State]]</f>
        <v>41010205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41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1M.1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41010006</v>
      </c>
      <c r="H1477" s="134">
        <f>Systematic[[#This Row],[SampleVariableLabel]]+100*Systematic[[#This Row],[State]]</f>
        <v>41010306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41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2Oct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41010001</v>
      </c>
      <c r="H1478" s="134">
        <f>Systematic[[#This Row],[SampleVariableLabel]]+100*Systematic[[#This Row],[State]]</f>
        <v>41010401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41</v>
      </c>
      <c r="B1479" s="1">
        <f>IF(C1479=0,IF(B1478=Protocol!$V$20,1,B1478+1),B1478)</f>
        <v>1</v>
      </c>
      <c r="C1479" s="1">
        <f>IF(C1478+1=Protocol!$V$21,0,C1478+1)</f>
        <v>5</v>
      </c>
      <c r="D1479" s="1">
        <f t="shared" si="63"/>
        <v>2</v>
      </c>
      <c r="E1479" s="1" t="str">
        <f>INDEX(Protocol[Mark],MATCH(C1479,Protocol[Step],0))</f>
        <v>2c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41010002</v>
      </c>
      <c r="H1479" s="134">
        <f>Systematic[[#This Row],[SampleVariableLabel]]+100*Systematic[[#This Row],[State]]</f>
        <v>41010502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41</v>
      </c>
      <c r="B1480" s="1">
        <f>IF(C1480=0,IF(B1479=Protocol!$V$20,1,B1479+1),B1479)</f>
        <v>1</v>
      </c>
      <c r="C1480" s="1">
        <f>IF(C1479+1=Protocol!$V$21,0,C1479+1)</f>
        <v>6</v>
      </c>
      <c r="D1480" s="1">
        <f t="shared" si="63"/>
        <v>3</v>
      </c>
      <c r="E1480" s="1" t="str">
        <f>INDEX(Protocol[Mark],MATCH(C1480,Protocol[Step],0))</f>
        <v>2M2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41010003</v>
      </c>
      <c r="H1480" s="134">
        <f>Systematic[[#This Row],[SampleVariableLabel]]+100*Systematic[[#This Row],[State]]</f>
        <v>41010603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41</v>
      </c>
      <c r="B1481" s="1">
        <f>IF(C1481=0,IF(B1480=Protocol!$V$20,1,B1480+1),B1480)</f>
        <v>1</v>
      </c>
      <c r="C1481" s="1">
        <f>IF(C1480+1=Protocol!$V$21,0,C1480+1)</f>
        <v>7</v>
      </c>
      <c r="D1481" s="1">
        <f t="shared" si="63"/>
        <v>4</v>
      </c>
      <c r="E1481" s="1" t="str">
        <f>INDEX(Protocol[Mark],MATCH(C1481,Protocol[Step],0))</f>
        <v>3P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41010004</v>
      </c>
      <c r="H1481" s="134">
        <f>Systematic[[#This Row],[SampleVariableLabel]]+100*Systematic[[#This Row],[State]]</f>
        <v>41010704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41</v>
      </c>
      <c r="B1482" s="1">
        <f>IF(C1482=0,IF(B1481=Protocol!$V$20,1,B1481+1),B1481)</f>
        <v>1</v>
      </c>
      <c r="C1482" s="1">
        <f>IF(C1481+1=Protocol!$V$21,0,C1481+1)</f>
        <v>8</v>
      </c>
      <c r="D1482" s="1">
        <f t="shared" si="63"/>
        <v>5</v>
      </c>
      <c r="E1482" s="1" t="str">
        <f>INDEX(Protocol[Mark],MATCH(C1482,Protocol[Step],0))</f>
        <v>4G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41010005</v>
      </c>
      <c r="H1482" s="134">
        <f>Systematic[[#This Row],[SampleVariableLabel]]+100*Systematic[[#This Row],[State]]</f>
        <v>41010805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41</v>
      </c>
      <c r="B1483" s="1">
        <f>IF(C1483=0,IF(B1482=Protocol!$V$20,1,B1482+1),B1482)</f>
        <v>1</v>
      </c>
      <c r="C1483" s="1">
        <f>IF(C1482+1=Protocol!$V$21,0,C1482+1)</f>
        <v>9</v>
      </c>
      <c r="D1483" s="1">
        <f t="shared" si="63"/>
        <v>6</v>
      </c>
      <c r="E1483" s="1" t="str">
        <f>INDEX(Protocol[Mark],MATCH(C1483,Protocol[Step],0))</f>
        <v>5S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41010006</v>
      </c>
      <c r="H1483" s="134">
        <f>Systematic[[#This Row],[SampleVariableLabel]]+100*Systematic[[#This Row],[State]]</f>
        <v>41010906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41</v>
      </c>
      <c r="B1484" s="1">
        <f>IF(C1484=0,IF(B1483=Protocol!$V$20,1,B1483+1),B1483)</f>
        <v>1</v>
      </c>
      <c r="C1484" s="1">
        <f>IF(C1483+1=Protocol!$V$21,0,C1483+1)</f>
        <v>10</v>
      </c>
      <c r="D1484" s="1">
        <f t="shared" si="63"/>
        <v>1</v>
      </c>
      <c r="E1484" s="1" t="str">
        <f>INDEX(Protocol[Mark],MATCH(C1484,Protocol[Step],0))</f>
        <v>6Gp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41010001</v>
      </c>
      <c r="H1484" s="134">
        <f>Systematic[[#This Row],[SampleVariableLabel]]+100*Systematic[[#This Row],[State]]</f>
        <v>41011001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41</v>
      </c>
      <c r="B1485" s="1">
        <f>IF(C1485=0,IF(B1484=Protocol!$V$20,1,B1484+1),B1484)</f>
        <v>1</v>
      </c>
      <c r="C1485" s="1">
        <f>IF(C1484+1=Protocol!$V$21,0,C1484+1)</f>
        <v>11</v>
      </c>
      <c r="D1485" s="1">
        <f t="shared" si="63"/>
        <v>2</v>
      </c>
      <c r="E1485" s="1" t="str">
        <f>INDEX(Protocol[Mark],MATCH(C1485,Protocol[Step],0))</f>
        <v>7U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41010002</v>
      </c>
      <c r="H1485" s="134">
        <f>Systematic[[#This Row],[SampleVariableLabel]]+100*Systematic[[#This Row],[State]]</f>
        <v>41011102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41</v>
      </c>
      <c r="B1486" s="1">
        <f>IF(C1486=0,IF(B1485=Protocol!$V$20,1,B1485+1),B1485)</f>
        <v>1</v>
      </c>
      <c r="C1486" s="1">
        <f>IF(C1485+1=Protocol!$V$21,0,C1485+1)</f>
        <v>12</v>
      </c>
      <c r="D1486" s="1">
        <f t="shared" si="63"/>
        <v>3</v>
      </c>
      <c r="E1486" s="1" t="str">
        <f>INDEX(Protocol[Mark],MATCH(C1486,Protocol[Step],0))</f>
        <v>8Rot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41010003</v>
      </c>
      <c r="H1486" s="134">
        <f>Systematic[[#This Row],[SampleVariableLabel]]+100*Systematic[[#This Row],[State]]</f>
        <v>41011203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41</v>
      </c>
      <c r="B1487" s="1">
        <f>IF(C1487=0,IF(B1486=Protocol!$V$20,1,B1486+1),B1486)</f>
        <v>1</v>
      </c>
      <c r="C1487" s="1">
        <f>IF(C1486+1=Protocol!$V$21,0,C1486+1)</f>
        <v>13</v>
      </c>
      <c r="D1487" s="1">
        <f t="shared" si="63"/>
        <v>4</v>
      </c>
      <c r="E1487" s="1" t="str">
        <f>INDEX(Protocol[Mark],MATCH(C1487,Protocol[Step],0))</f>
        <v>9Ama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41010004</v>
      </c>
      <c r="H1487" s="134">
        <f>Systematic[[#This Row],[SampleVariableLabel]]+100*Systematic[[#This Row],[State]]</f>
        <v>41011304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41</v>
      </c>
      <c r="B1488" s="1">
        <f>IF(C1488=0,IF(B1487=Protocol!$V$20,1,B1487+1),B1487)</f>
        <v>1</v>
      </c>
      <c r="C1488" s="1">
        <f>IF(C1487+1=Protocol!$V$21,0,C1487+1)</f>
        <v>14</v>
      </c>
      <c r="D1488" s="1">
        <f t="shared" si="63"/>
        <v>5</v>
      </c>
      <c r="E1488" s="1" t="str">
        <f>INDEX(Protocol[Mark],MATCH(C1488,Protocol[Step],0))</f>
        <v>10AsTm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41010005</v>
      </c>
      <c r="H1488" s="134">
        <f>Systematic[[#This Row],[SampleVariableLabel]]+100*Systematic[[#This Row],[State]]</f>
        <v>41011405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41</v>
      </c>
      <c r="B1489" s="1">
        <f>IF(C1489=0,IF(B1488=Protocol!$V$20,1,B1488+1),B1488)</f>
        <v>1</v>
      </c>
      <c r="C1489" s="1">
        <f>IF(C1488+1=Protocol!$V$21,0,C1488+1)</f>
        <v>15</v>
      </c>
      <c r="D1489" s="1">
        <f t="shared" si="63"/>
        <v>6</v>
      </c>
      <c r="E1489" s="1" t="str">
        <f>INDEX(Protocol[Mark],MATCH(C1489,Protocol[Step],0))</f>
        <v>11Azd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41010006</v>
      </c>
      <c r="H1489" s="134">
        <f>Systematic[[#This Row],[SampleVariableLabel]]+100*Systematic[[#This Row],[State]]</f>
        <v>41011506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42</v>
      </c>
      <c r="B1490" s="1">
        <f>IF(C1490=0,IF(B1489=Protocol!$V$20,1,B1489+1),B1489)</f>
        <v>1</v>
      </c>
      <c r="C1490" s="1">
        <f>IF(C1489+1=Protocol!$V$21,0,C1489+1)</f>
        <v>0</v>
      </c>
      <c r="D1490" s="1">
        <f t="shared" si="63"/>
        <v>1</v>
      </c>
      <c r="E1490" s="1" t="str">
        <f>INDEX(Protocol[Mark],MATCH(C1490,Protocol[Step],0))</f>
        <v>ce1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42010001</v>
      </c>
      <c r="H1490" s="134">
        <f>Systematic[[#This Row],[SampleVariableLabel]]+100*Systematic[[#This Row],[State]]</f>
        <v>42010001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42</v>
      </c>
      <c r="B1491" s="1">
        <f>IF(C1491=0,IF(B1490=Protocol!$V$20,1,B1490+1),B1490)</f>
        <v>1</v>
      </c>
      <c r="C1491" s="1">
        <f>IF(C1490+1=Protocol!$V$21,0,C1490+1)</f>
        <v>1</v>
      </c>
      <c r="D1491" s="1">
        <f t="shared" si="63"/>
        <v>2</v>
      </c>
      <c r="E1491" s="1" t="str">
        <f>INDEX(Protocol[Mark],MATCH(C1491,Protocol[Step],0))</f>
        <v>1Dig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42010002</v>
      </c>
      <c r="H1491" s="134">
        <f>Systematic[[#This Row],[SampleVariableLabel]]+100*Systematic[[#This Row],[State]]</f>
        <v>42010102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42</v>
      </c>
      <c r="B1492" s="1">
        <f>IF(C1492=0,IF(B1491=Protocol!$V$20,1,B1491+1),B1491)</f>
        <v>1</v>
      </c>
      <c r="C1492" s="1">
        <f>IF(C1491+1=Protocol!$V$21,0,C1491+1)</f>
        <v>2</v>
      </c>
      <c r="D1492" s="1">
        <f t="shared" si="63"/>
        <v>3</v>
      </c>
      <c r="E1492" s="1" t="str">
        <f>INDEX(Protocol[Mark],MATCH(C1492,Protocol[Step],0))</f>
        <v>1D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42010003</v>
      </c>
      <c r="H1492" s="134">
        <f>Systematic[[#This Row],[SampleVariableLabel]]+100*Systematic[[#This Row],[State]]</f>
        <v>42010203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42</v>
      </c>
      <c r="B1493" s="1">
        <f>IF(C1493=0,IF(B1492=Protocol!$V$20,1,B1492+1),B1492)</f>
        <v>1</v>
      </c>
      <c r="C1493" s="1">
        <f>IF(C1492+1=Protocol!$V$21,0,C1492+1)</f>
        <v>3</v>
      </c>
      <c r="D1493" s="1">
        <f t="shared" si="63"/>
        <v>4</v>
      </c>
      <c r="E1493" s="1" t="str">
        <f>INDEX(Protocol[Mark],MATCH(C1493,Protocol[Step],0))</f>
        <v>1M.1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42010004</v>
      </c>
      <c r="H1493" s="134">
        <f>Systematic[[#This Row],[SampleVariableLabel]]+100*Systematic[[#This Row],[State]]</f>
        <v>42010304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42</v>
      </c>
      <c r="B1494" s="1">
        <f>IF(C1494=0,IF(B1493=Protocol!$V$20,1,B1493+1),B1493)</f>
        <v>1</v>
      </c>
      <c r="C1494" s="1">
        <f>IF(C1493+1=Protocol!$V$21,0,C1493+1)</f>
        <v>4</v>
      </c>
      <c r="D1494" s="1">
        <f t="shared" si="63"/>
        <v>5</v>
      </c>
      <c r="E1494" s="1" t="str">
        <f>INDEX(Protocol[Mark],MATCH(C1494,Protocol[Step],0))</f>
        <v>2Oct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42010005</v>
      </c>
      <c r="H1494" s="134">
        <f>Systematic[[#This Row],[SampleVariableLabel]]+100*Systematic[[#This Row],[State]]</f>
        <v>42010405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42</v>
      </c>
      <c r="B1495" s="1">
        <f>IF(C1495=0,IF(B1494=Protocol!$V$20,1,B1494+1),B1494)</f>
        <v>1</v>
      </c>
      <c r="C1495" s="1">
        <f>IF(C1494+1=Protocol!$V$21,0,C1494+1)</f>
        <v>5</v>
      </c>
      <c r="D1495" s="1">
        <f t="shared" si="63"/>
        <v>6</v>
      </c>
      <c r="E1495" s="1" t="str">
        <f>INDEX(Protocol[Mark],MATCH(C1495,Protocol[Step],0))</f>
        <v>2c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42010006</v>
      </c>
      <c r="H1495" s="134">
        <f>Systematic[[#This Row],[SampleVariableLabel]]+100*Systematic[[#This Row],[State]]</f>
        <v>42010506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42</v>
      </c>
      <c r="B1496" s="1">
        <f>IF(C1496=0,IF(B1495=Protocol!$V$20,1,B1495+1),B1495)</f>
        <v>1</v>
      </c>
      <c r="C1496" s="1">
        <f>IF(C1495+1=Protocol!$V$21,0,C1495+1)</f>
        <v>6</v>
      </c>
      <c r="D1496" s="1">
        <f t="shared" si="63"/>
        <v>1</v>
      </c>
      <c r="E1496" s="1" t="str">
        <f>INDEX(Protocol[Mark],MATCH(C1496,Protocol[Step],0))</f>
        <v>2M2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42010001</v>
      </c>
      <c r="H1496" s="134">
        <f>Systematic[[#This Row],[SampleVariableLabel]]+100*Systematic[[#This Row],[State]]</f>
        <v>42010601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42</v>
      </c>
      <c r="B1497" s="1">
        <f>IF(C1497=0,IF(B1496=Protocol!$V$20,1,B1496+1),B1496)</f>
        <v>1</v>
      </c>
      <c r="C1497" s="1">
        <f>IF(C1496+1=Protocol!$V$21,0,C1496+1)</f>
        <v>7</v>
      </c>
      <c r="D1497" s="1">
        <f t="shared" si="63"/>
        <v>2</v>
      </c>
      <c r="E1497" s="1" t="str">
        <f>INDEX(Protocol[Mark],MATCH(C1497,Protocol[Step],0))</f>
        <v>3P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42010002</v>
      </c>
      <c r="H1497" s="134">
        <f>Systematic[[#This Row],[SampleVariableLabel]]+100*Systematic[[#This Row],[State]]</f>
        <v>42010702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42</v>
      </c>
      <c r="B1498" s="1">
        <f>IF(C1498=0,IF(B1497=Protocol!$V$20,1,B1497+1),B1497)</f>
        <v>1</v>
      </c>
      <c r="C1498" s="1">
        <f>IF(C1497+1=Protocol!$V$21,0,C1497+1)</f>
        <v>8</v>
      </c>
      <c r="D1498" s="1">
        <f t="shared" si="63"/>
        <v>3</v>
      </c>
      <c r="E1498" s="1" t="str">
        <f>INDEX(Protocol[Mark],MATCH(C1498,Protocol[Step],0))</f>
        <v>4G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42010003</v>
      </c>
      <c r="H1498" s="134">
        <f>Systematic[[#This Row],[SampleVariableLabel]]+100*Systematic[[#This Row],[State]]</f>
        <v>42010803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42</v>
      </c>
      <c r="B1499" s="1">
        <f>IF(C1499=0,IF(B1498=Protocol!$V$20,1,B1498+1),B1498)</f>
        <v>1</v>
      </c>
      <c r="C1499" s="1">
        <f>IF(C1498+1=Protocol!$V$21,0,C1498+1)</f>
        <v>9</v>
      </c>
      <c r="D1499" s="1">
        <f t="shared" si="63"/>
        <v>4</v>
      </c>
      <c r="E1499" s="1" t="str">
        <f>INDEX(Protocol[Mark],MATCH(C1499,Protocol[Step],0))</f>
        <v>5S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42010004</v>
      </c>
      <c r="H1499" s="134">
        <f>Systematic[[#This Row],[SampleVariableLabel]]+100*Systematic[[#This Row],[State]]</f>
        <v>42010904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42</v>
      </c>
      <c r="B1500" s="1">
        <f>IF(C1500=0,IF(B1499=Protocol!$V$20,1,B1499+1),B1499)</f>
        <v>1</v>
      </c>
      <c r="C1500" s="1">
        <f>IF(C1499+1=Protocol!$V$21,0,C1499+1)</f>
        <v>10</v>
      </c>
      <c r="D1500" s="1">
        <f t="shared" si="63"/>
        <v>5</v>
      </c>
      <c r="E1500" s="1" t="str">
        <f>INDEX(Protocol[Mark],MATCH(C1500,Protocol[Step],0))</f>
        <v>6Gp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42010005</v>
      </c>
      <c r="H1500" s="134">
        <f>Systematic[[#This Row],[SampleVariableLabel]]+100*Systematic[[#This Row],[State]]</f>
        <v>42011005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42</v>
      </c>
      <c r="B1501" s="1">
        <f>IF(C1501=0,IF(B1500=Protocol!$V$20,1,B1500+1),B1500)</f>
        <v>1</v>
      </c>
      <c r="C1501" s="1">
        <f>IF(C1500+1=Protocol!$V$21,0,C1500+1)</f>
        <v>11</v>
      </c>
      <c r="D1501" s="1">
        <f t="shared" si="63"/>
        <v>6</v>
      </c>
      <c r="E1501" s="1" t="str">
        <f>INDEX(Protocol[Mark],MATCH(C1501,Protocol[Step],0))</f>
        <v>7U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42010006</v>
      </c>
      <c r="H1501" s="134">
        <f>Systematic[[#This Row],[SampleVariableLabel]]+100*Systematic[[#This Row],[State]]</f>
        <v>42011106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42</v>
      </c>
      <c r="B1502" s="1">
        <f>IF(C1502=0,IF(B1501=Protocol!$V$20,1,B1501+1),B1501)</f>
        <v>1</v>
      </c>
      <c r="C1502" s="1">
        <f>IF(C1501+1=Protocol!$V$21,0,C1501+1)</f>
        <v>12</v>
      </c>
      <c r="D1502" s="1">
        <f t="shared" si="63"/>
        <v>1</v>
      </c>
      <c r="E1502" s="1" t="str">
        <f>INDEX(Protocol[Mark],MATCH(C1502,Protocol[Step],0))</f>
        <v>8Rot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42010001</v>
      </c>
      <c r="H1502" s="134">
        <f>Systematic[[#This Row],[SampleVariableLabel]]+100*Systematic[[#This Row],[State]]</f>
        <v>42011201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42</v>
      </c>
      <c r="B1503" s="1">
        <f>IF(C1503=0,IF(B1502=Protocol!$V$20,1,B1502+1),B1502)</f>
        <v>1</v>
      </c>
      <c r="C1503" s="1">
        <f>IF(C1502+1=Protocol!$V$21,0,C1502+1)</f>
        <v>13</v>
      </c>
      <c r="D1503" s="1">
        <f t="shared" si="63"/>
        <v>2</v>
      </c>
      <c r="E1503" s="1" t="str">
        <f>INDEX(Protocol[Mark],MATCH(C1503,Protocol[Step],0))</f>
        <v>9Ama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42010002</v>
      </c>
      <c r="H1503" s="134">
        <f>Systematic[[#This Row],[SampleVariableLabel]]+100*Systematic[[#This Row],[State]]</f>
        <v>42011302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42</v>
      </c>
      <c r="B1504" s="1">
        <f>IF(C1504=0,IF(B1503=Protocol!$V$20,1,B1503+1),B1503)</f>
        <v>1</v>
      </c>
      <c r="C1504" s="1">
        <f>IF(C1503+1=Protocol!$V$21,0,C1503+1)</f>
        <v>14</v>
      </c>
      <c r="D1504" s="1">
        <f t="shared" si="63"/>
        <v>3</v>
      </c>
      <c r="E1504" s="1" t="str">
        <f>INDEX(Protocol[Mark],MATCH(C1504,Protocol[Step],0))</f>
        <v>10AsTm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42010003</v>
      </c>
      <c r="H1504" s="134">
        <f>Systematic[[#This Row],[SampleVariableLabel]]+100*Systematic[[#This Row],[State]]</f>
        <v>42011403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42</v>
      </c>
      <c r="B1505" s="1">
        <f>IF(C1505=0,IF(B1504=Protocol!$V$20,1,B1504+1),B1504)</f>
        <v>1</v>
      </c>
      <c r="C1505" s="1">
        <f>IF(C1504+1=Protocol!$V$21,0,C1504+1)</f>
        <v>15</v>
      </c>
      <c r="D1505" s="1">
        <f t="shared" si="63"/>
        <v>4</v>
      </c>
      <c r="E1505" s="1" t="str">
        <f>INDEX(Protocol[Mark],MATCH(C1505,Protocol[Step],0))</f>
        <v>11Azd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42010004</v>
      </c>
      <c r="H1505" s="134">
        <f>Systematic[[#This Row],[SampleVariableLabel]]+100*Systematic[[#This Row],[State]]</f>
        <v>42011504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43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ce1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43010005</v>
      </c>
      <c r="H1506" s="134">
        <f>Systematic[[#This Row],[SampleVariableLabel]]+100*Systematic[[#This Row],[State]]</f>
        <v>43010005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43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43010006</v>
      </c>
      <c r="H1507" s="134">
        <f>Systematic[[#This Row],[SampleVariableLabel]]+100*Systematic[[#This Row],[State]]</f>
        <v>43010106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43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43010001</v>
      </c>
      <c r="H1508" s="134">
        <f>Systematic[[#This Row],[SampleVariableLabel]]+100*Systematic[[#This Row],[State]]</f>
        <v>43010201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43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1M.1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43010002</v>
      </c>
      <c r="H1509" s="134">
        <f>Systematic[[#This Row],[SampleVariableLabel]]+100*Systematic[[#This Row],[State]]</f>
        <v>43010302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43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2Oct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43010003</v>
      </c>
      <c r="H1510" s="134">
        <f>Systematic[[#This Row],[SampleVariableLabel]]+100*Systematic[[#This Row],[State]]</f>
        <v>43010403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43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2c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43010004</v>
      </c>
      <c r="H1511" s="134">
        <f>Systematic[[#This Row],[SampleVariableLabel]]+100*Systematic[[#This Row],[State]]</f>
        <v>43010504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43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2M2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43010005</v>
      </c>
      <c r="H1512" s="134">
        <f>Systematic[[#This Row],[SampleVariableLabel]]+100*Systematic[[#This Row],[State]]</f>
        <v>43010605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43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3P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43010006</v>
      </c>
      <c r="H1513" s="134">
        <f>Systematic[[#This Row],[SampleVariableLabel]]+100*Systematic[[#This Row],[State]]</f>
        <v>43010706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43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4G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43010001</v>
      </c>
      <c r="H1514" s="134">
        <f>Systematic[[#This Row],[SampleVariableLabel]]+100*Systematic[[#This Row],[State]]</f>
        <v>43010801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43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5S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43010002</v>
      </c>
      <c r="H1515" s="134">
        <f>Systematic[[#This Row],[SampleVariableLabel]]+100*Systematic[[#This Row],[State]]</f>
        <v>43010902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43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6Gp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43010003</v>
      </c>
      <c r="H1516" s="134">
        <f>Systematic[[#This Row],[SampleVariableLabel]]+100*Systematic[[#This Row],[State]]</f>
        <v>43011003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43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7U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43010004</v>
      </c>
      <c r="H1517" s="134">
        <f>Systematic[[#This Row],[SampleVariableLabel]]+100*Systematic[[#This Row],[State]]</f>
        <v>43011104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43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8Rot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43010005</v>
      </c>
      <c r="H1518" s="134">
        <f>Systematic[[#This Row],[SampleVariableLabel]]+100*Systematic[[#This Row],[State]]</f>
        <v>43011205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43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9Ama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43010006</v>
      </c>
      <c r="H1519" s="134">
        <f>Systematic[[#This Row],[SampleVariableLabel]]+100*Systematic[[#This Row],[State]]</f>
        <v>43011306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43</v>
      </c>
      <c r="B1520" s="1">
        <f>IF(C1520=0,IF(B1519=Protocol!$V$20,1,B1519+1),B1519)</f>
        <v>1</v>
      </c>
      <c r="C1520" s="1">
        <f>IF(C1519+1=Protocol!$V$21,0,C1519+1)</f>
        <v>14</v>
      </c>
      <c r="D1520" s="1">
        <f t="shared" si="63"/>
        <v>1</v>
      </c>
      <c r="E1520" s="1" t="str">
        <f>INDEX(Protocol[Mark],MATCH(C1520,Protocol[Step],0))</f>
        <v>10AsTm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43010001</v>
      </c>
      <c r="H1520" s="134">
        <f>Systematic[[#This Row],[SampleVariableLabel]]+100*Systematic[[#This Row],[State]]</f>
        <v>43011401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43</v>
      </c>
      <c r="B1521" s="1">
        <f>IF(C1521=0,IF(B1520=Protocol!$V$20,1,B1520+1),B1520)</f>
        <v>1</v>
      </c>
      <c r="C1521" s="1">
        <f>IF(C1520+1=Protocol!$V$21,0,C1520+1)</f>
        <v>15</v>
      </c>
      <c r="D1521" s="1">
        <f t="shared" si="63"/>
        <v>2</v>
      </c>
      <c r="E1521" s="1" t="str">
        <f>INDEX(Protocol[Mark],MATCH(C1521,Protocol[Step],0))</f>
        <v>11Azd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43010002</v>
      </c>
      <c r="H1521" s="134">
        <f>Systematic[[#This Row],[SampleVariableLabel]]+100*Systematic[[#This Row],[State]]</f>
        <v>43011502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44</v>
      </c>
      <c r="B1522" s="1">
        <f>IF(C1522=0,IF(B1521=Protocol!$V$20,1,B1521+1),B1521)</f>
        <v>1</v>
      </c>
      <c r="C1522" s="1">
        <f>IF(C1521+1=Protocol!$V$21,0,C1521+1)</f>
        <v>0</v>
      </c>
      <c r="D1522" s="1">
        <f t="shared" si="63"/>
        <v>3</v>
      </c>
      <c r="E1522" s="1" t="str">
        <f>INDEX(Protocol[Mark],MATCH(C1522,Protocol[Step],0))</f>
        <v>ce1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44010003</v>
      </c>
      <c r="H1522" s="134">
        <f>Systematic[[#This Row],[SampleVariableLabel]]+100*Systematic[[#This Row],[State]]</f>
        <v>44010003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44</v>
      </c>
      <c r="B1523" s="1">
        <f>IF(C1523=0,IF(B1522=Protocol!$V$20,1,B1522+1),B1522)</f>
        <v>1</v>
      </c>
      <c r="C1523" s="1">
        <f>IF(C1522+1=Protocol!$V$21,0,C1522+1)</f>
        <v>1</v>
      </c>
      <c r="D1523" s="1">
        <f t="shared" si="63"/>
        <v>4</v>
      </c>
      <c r="E1523" s="1" t="str">
        <f>INDEX(Protocol[Mark],MATCH(C1523,Protocol[Step],0))</f>
        <v>1Dig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44010004</v>
      </c>
      <c r="H1523" s="134">
        <f>Systematic[[#This Row],[SampleVariableLabel]]+100*Systematic[[#This Row],[State]]</f>
        <v>44010104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44</v>
      </c>
      <c r="B1524" s="1">
        <f>IF(C1524=0,IF(B1523=Protocol!$V$20,1,B1523+1),B1523)</f>
        <v>1</v>
      </c>
      <c r="C1524" s="1">
        <f>IF(C1523+1=Protocol!$V$21,0,C1523+1)</f>
        <v>2</v>
      </c>
      <c r="D1524" s="1">
        <f t="shared" si="63"/>
        <v>5</v>
      </c>
      <c r="E1524" s="1" t="str">
        <f>INDEX(Protocol[Mark],MATCH(C1524,Protocol[Step],0))</f>
        <v>1D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44010005</v>
      </c>
      <c r="H1524" s="134">
        <f>Systematic[[#This Row],[SampleVariableLabel]]+100*Systematic[[#This Row],[State]]</f>
        <v>44010205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44</v>
      </c>
      <c r="B1525" s="1">
        <f>IF(C1525=0,IF(B1524=Protocol!$V$20,1,B1524+1),B1524)</f>
        <v>1</v>
      </c>
      <c r="C1525" s="1">
        <f>IF(C1524+1=Protocol!$V$21,0,C1524+1)</f>
        <v>3</v>
      </c>
      <c r="D1525" s="1">
        <f t="shared" si="63"/>
        <v>6</v>
      </c>
      <c r="E1525" s="1" t="str">
        <f>INDEX(Protocol[Mark],MATCH(C1525,Protocol[Step],0))</f>
        <v>1M.1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44010006</v>
      </c>
      <c r="H1525" s="134">
        <f>Systematic[[#This Row],[SampleVariableLabel]]+100*Systematic[[#This Row],[State]]</f>
        <v>44010306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44</v>
      </c>
      <c r="B1526" s="1">
        <f>IF(C1526=0,IF(B1525=Protocol!$V$20,1,B1525+1),B1525)</f>
        <v>1</v>
      </c>
      <c r="C1526" s="1">
        <f>IF(C1525+1=Protocol!$V$21,0,C1525+1)</f>
        <v>4</v>
      </c>
      <c r="D1526" s="1">
        <f t="shared" si="63"/>
        <v>1</v>
      </c>
      <c r="E1526" s="1" t="str">
        <f>INDEX(Protocol[Mark],MATCH(C1526,Protocol[Step],0))</f>
        <v>2Oct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44010001</v>
      </c>
      <c r="H1526" s="134">
        <f>Systematic[[#This Row],[SampleVariableLabel]]+100*Systematic[[#This Row],[State]]</f>
        <v>44010401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44</v>
      </c>
      <c r="B1527" s="1">
        <f>IF(C1527=0,IF(B1526=Protocol!$V$20,1,B1526+1),B1526)</f>
        <v>1</v>
      </c>
      <c r="C1527" s="1">
        <f>IF(C1526+1=Protocol!$V$21,0,C1526+1)</f>
        <v>5</v>
      </c>
      <c r="D1527" s="1">
        <f t="shared" si="63"/>
        <v>2</v>
      </c>
      <c r="E1527" s="1" t="str">
        <f>INDEX(Protocol[Mark],MATCH(C1527,Protocol[Step],0))</f>
        <v>2c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44010002</v>
      </c>
      <c r="H1527" s="134">
        <f>Systematic[[#This Row],[SampleVariableLabel]]+100*Systematic[[#This Row],[State]]</f>
        <v>44010502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44</v>
      </c>
      <c r="B1528" s="1">
        <f>IF(C1528=0,IF(B1527=Protocol!$V$20,1,B1527+1),B1527)</f>
        <v>1</v>
      </c>
      <c r="C1528" s="1">
        <f>IF(C1527+1=Protocol!$V$21,0,C1527+1)</f>
        <v>6</v>
      </c>
      <c r="D1528" s="1">
        <f t="shared" si="63"/>
        <v>3</v>
      </c>
      <c r="E1528" s="1" t="str">
        <f>INDEX(Protocol[Mark],MATCH(C1528,Protocol[Step],0))</f>
        <v>2M2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44010003</v>
      </c>
      <c r="H1528" s="134">
        <f>Systematic[[#This Row],[SampleVariableLabel]]+100*Systematic[[#This Row],[State]]</f>
        <v>44010603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44</v>
      </c>
      <c r="B1529" s="1">
        <f>IF(C1529=0,IF(B1528=Protocol!$V$20,1,B1528+1),B1528)</f>
        <v>1</v>
      </c>
      <c r="C1529" s="1">
        <f>IF(C1528+1=Protocol!$V$21,0,C1528+1)</f>
        <v>7</v>
      </c>
      <c r="D1529" s="1">
        <f t="shared" si="63"/>
        <v>4</v>
      </c>
      <c r="E1529" s="1" t="str">
        <f>INDEX(Protocol[Mark],MATCH(C1529,Protocol[Step],0))</f>
        <v>3P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44010004</v>
      </c>
      <c r="H1529" s="134">
        <f>Systematic[[#This Row],[SampleVariableLabel]]+100*Systematic[[#This Row],[State]]</f>
        <v>44010704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44</v>
      </c>
      <c r="B1530" s="1">
        <f>IF(C1530=0,IF(B1529=Protocol!$V$20,1,B1529+1),B1529)</f>
        <v>1</v>
      </c>
      <c r="C1530" s="1">
        <f>IF(C1529+1=Protocol!$V$21,0,C1529+1)</f>
        <v>8</v>
      </c>
      <c r="D1530" s="1">
        <f t="shared" si="63"/>
        <v>5</v>
      </c>
      <c r="E1530" s="1" t="str">
        <f>INDEX(Protocol[Mark],MATCH(C1530,Protocol[Step],0))</f>
        <v>4G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44010005</v>
      </c>
      <c r="H1530" s="134">
        <f>Systematic[[#This Row],[SampleVariableLabel]]+100*Systematic[[#This Row],[State]]</f>
        <v>44010805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44</v>
      </c>
      <c r="B1531" s="1">
        <f>IF(C1531=0,IF(B1530=Protocol!$V$20,1,B1530+1),B1530)</f>
        <v>1</v>
      </c>
      <c r="C1531" s="1">
        <f>IF(C1530+1=Protocol!$V$21,0,C1530+1)</f>
        <v>9</v>
      </c>
      <c r="D1531" s="1">
        <f t="shared" si="63"/>
        <v>6</v>
      </c>
      <c r="E1531" s="1" t="str">
        <f>INDEX(Protocol[Mark],MATCH(C1531,Protocol[Step],0))</f>
        <v>5S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44010006</v>
      </c>
      <c r="H1531" s="134">
        <f>Systematic[[#This Row],[SampleVariableLabel]]+100*Systematic[[#This Row],[State]]</f>
        <v>44010906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44</v>
      </c>
      <c r="B1532" s="1">
        <f>IF(C1532=0,IF(B1531=Protocol!$V$20,1,B1531+1),B1531)</f>
        <v>1</v>
      </c>
      <c r="C1532" s="1">
        <f>IF(C1531+1=Protocol!$V$21,0,C1531+1)</f>
        <v>10</v>
      </c>
      <c r="D1532" s="1">
        <f t="shared" si="63"/>
        <v>1</v>
      </c>
      <c r="E1532" s="1" t="str">
        <f>INDEX(Protocol[Mark],MATCH(C1532,Protocol[Step],0))</f>
        <v>6Gp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44010001</v>
      </c>
      <c r="H1532" s="134">
        <f>Systematic[[#This Row],[SampleVariableLabel]]+100*Systematic[[#This Row],[State]]</f>
        <v>44011001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44</v>
      </c>
      <c r="B1533" s="1">
        <f>IF(C1533=0,IF(B1532=Protocol!$V$20,1,B1532+1),B1532)</f>
        <v>1</v>
      </c>
      <c r="C1533" s="1">
        <f>IF(C1532+1=Protocol!$V$21,0,C1532+1)</f>
        <v>11</v>
      </c>
      <c r="D1533" s="1">
        <f t="shared" si="63"/>
        <v>2</v>
      </c>
      <c r="E1533" s="1" t="str">
        <f>INDEX(Protocol[Mark],MATCH(C1533,Protocol[Step],0))</f>
        <v>7U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44010002</v>
      </c>
      <c r="H1533" s="134">
        <f>Systematic[[#This Row],[SampleVariableLabel]]+100*Systematic[[#This Row],[State]]</f>
        <v>44011102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44</v>
      </c>
      <c r="B1534" s="1">
        <f>IF(C1534=0,IF(B1533=Protocol!$V$20,1,B1533+1),B1533)</f>
        <v>1</v>
      </c>
      <c r="C1534" s="1">
        <f>IF(C1533+1=Protocol!$V$21,0,C1533+1)</f>
        <v>12</v>
      </c>
      <c r="D1534" s="1">
        <f t="shared" si="63"/>
        <v>3</v>
      </c>
      <c r="E1534" s="1" t="str">
        <f>INDEX(Protocol[Mark],MATCH(C1534,Protocol[Step],0))</f>
        <v>8Rot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44010003</v>
      </c>
      <c r="H1534" s="134">
        <f>Systematic[[#This Row],[SampleVariableLabel]]+100*Systematic[[#This Row],[State]]</f>
        <v>44011203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44</v>
      </c>
      <c r="B1535" s="1">
        <f>IF(C1535=0,IF(B1534=Protocol!$V$20,1,B1534+1),B1534)</f>
        <v>1</v>
      </c>
      <c r="C1535" s="1">
        <f>IF(C1534+1=Protocol!$V$21,0,C1534+1)</f>
        <v>13</v>
      </c>
      <c r="D1535" s="1">
        <f t="shared" si="63"/>
        <v>4</v>
      </c>
      <c r="E1535" s="1" t="str">
        <f>INDEX(Protocol[Mark],MATCH(C1535,Protocol[Step],0))</f>
        <v>9Ama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44010004</v>
      </c>
      <c r="H1535" s="134">
        <f>Systematic[[#This Row],[SampleVariableLabel]]+100*Systematic[[#This Row],[State]]</f>
        <v>44011304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44</v>
      </c>
      <c r="B1536" s="1">
        <f>IF(C1536=0,IF(B1535=Protocol!$V$20,1,B1535+1),B1535)</f>
        <v>1</v>
      </c>
      <c r="C1536" s="1">
        <f>IF(C1535+1=Protocol!$V$21,0,C1535+1)</f>
        <v>14</v>
      </c>
      <c r="D1536" s="1">
        <f t="shared" si="63"/>
        <v>5</v>
      </c>
      <c r="E1536" s="1" t="str">
        <f>INDEX(Protocol[Mark],MATCH(C1536,Protocol[Step],0))</f>
        <v>10AsTm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44010005</v>
      </c>
      <c r="H1536" s="134">
        <f>Systematic[[#This Row],[SampleVariableLabel]]+100*Systematic[[#This Row],[State]]</f>
        <v>44011405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44</v>
      </c>
      <c r="B1537" s="1">
        <f>IF(C1537=0,IF(B1536=Protocol!$V$20,1,B1536+1),B1536)</f>
        <v>1</v>
      </c>
      <c r="C1537" s="1">
        <f>IF(C1536+1=Protocol!$V$21,0,C1536+1)</f>
        <v>15</v>
      </c>
      <c r="D1537" s="1">
        <f t="shared" si="63"/>
        <v>6</v>
      </c>
      <c r="E1537" s="1" t="str">
        <f>INDEX(Protocol[Mark],MATCH(C1537,Protocol[Step],0))</f>
        <v>11Azd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44010006</v>
      </c>
      <c r="H1537" s="134">
        <f>Systematic[[#This Row],[SampleVariableLabel]]+100*Systematic[[#This Row],[State]]</f>
        <v>44011506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ce1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45010001</v>
      </c>
      <c r="H1538" s="134">
        <f>Systematic[[#This Row],[SampleVariableLabel]]+100*Systematic[[#This Row],[State]]</f>
        <v>45010001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1Dig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45010002</v>
      </c>
      <c r="H1539" s="134">
        <f>Systematic[[#This Row],[SampleVariableLabel]]+100*Systematic[[#This Row],[State]]</f>
        <v>45010102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45010003</v>
      </c>
      <c r="H1540" s="134">
        <f>Systematic[[#This Row],[SampleVariableLabel]]+100*Systematic[[#This Row],[State]]</f>
        <v>45010203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1M.1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45010004</v>
      </c>
      <c r="H1541" s="134">
        <f>Systematic[[#This Row],[SampleVariableLabel]]+100*Systematic[[#This Row],[State]]</f>
        <v>45010304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2Oct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45010005</v>
      </c>
      <c r="H1542" s="134">
        <f>Systematic[[#This Row],[SampleVariableLabel]]+100*Systematic[[#This Row],[State]]</f>
        <v>45010405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2c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45010006</v>
      </c>
      <c r="H1543" s="134">
        <f>Systematic[[#This Row],[SampleVariableLabel]]+100*Systematic[[#This Row],[State]]</f>
        <v>45010506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2M2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45010001</v>
      </c>
      <c r="H1544" s="134">
        <f>Systematic[[#This Row],[SampleVariableLabel]]+100*Systematic[[#This Row],[State]]</f>
        <v>45010601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3P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45010002</v>
      </c>
      <c r="H1545" s="134">
        <f>Systematic[[#This Row],[SampleVariableLabel]]+100*Systematic[[#This Row],[State]]</f>
        <v>45010702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4G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45010003</v>
      </c>
      <c r="H1546" s="134">
        <f>Systematic[[#This Row],[SampleVariableLabel]]+100*Systematic[[#This Row],[State]]</f>
        <v>45010803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5S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45010004</v>
      </c>
      <c r="H1547" s="134">
        <f>Systematic[[#This Row],[SampleVariableLabel]]+100*Systematic[[#This Row],[State]]</f>
        <v>45010904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6Gp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45010005</v>
      </c>
      <c r="H1548" s="134">
        <f>Systematic[[#This Row],[SampleVariableLabel]]+100*Systematic[[#This Row],[State]]</f>
        <v>45011005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45</v>
      </c>
      <c r="B1549" s="1">
        <f>IF(C1549=0,IF(B1548=Protocol!$V$20,1,B1548+1),B1548)</f>
        <v>1</v>
      </c>
      <c r="C1549" s="1">
        <f>IF(C1548+1=Protocol!$V$21,0,C1548+1)</f>
        <v>11</v>
      </c>
      <c r="D1549" s="1">
        <f t="shared" si="65"/>
        <v>6</v>
      </c>
      <c r="E1549" s="1" t="str">
        <f>INDEX(Protocol[Mark],MATCH(C1549,Protocol[Step],0))</f>
        <v>7U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45010006</v>
      </c>
      <c r="H1549" s="134">
        <f>Systematic[[#This Row],[SampleVariableLabel]]+100*Systematic[[#This Row],[State]]</f>
        <v>45011106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45</v>
      </c>
      <c r="B1550" s="1">
        <f>IF(C1550=0,IF(B1549=Protocol!$V$20,1,B1549+1),B1549)</f>
        <v>1</v>
      </c>
      <c r="C1550" s="1">
        <f>IF(C1549+1=Protocol!$V$21,0,C1549+1)</f>
        <v>12</v>
      </c>
      <c r="D1550" s="1">
        <f t="shared" si="65"/>
        <v>1</v>
      </c>
      <c r="E1550" s="1" t="str">
        <f>INDEX(Protocol[Mark],MATCH(C1550,Protocol[Step],0))</f>
        <v>8Rot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45010001</v>
      </c>
      <c r="H1550" s="134">
        <f>Systematic[[#This Row],[SampleVariableLabel]]+100*Systematic[[#This Row],[State]]</f>
        <v>45011201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45</v>
      </c>
      <c r="B1551" s="1">
        <f>IF(C1551=0,IF(B1550=Protocol!$V$20,1,B1550+1),B1550)</f>
        <v>1</v>
      </c>
      <c r="C1551" s="1">
        <f>IF(C1550+1=Protocol!$V$21,0,C1550+1)</f>
        <v>13</v>
      </c>
      <c r="D1551" s="1">
        <f t="shared" si="65"/>
        <v>2</v>
      </c>
      <c r="E1551" s="1" t="str">
        <f>INDEX(Protocol[Mark],MATCH(C1551,Protocol[Step],0))</f>
        <v>9Ama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45010002</v>
      </c>
      <c r="H1551" s="134">
        <f>Systematic[[#This Row],[SampleVariableLabel]]+100*Systematic[[#This Row],[State]]</f>
        <v>45011302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45</v>
      </c>
      <c r="B1552" s="1">
        <f>IF(C1552=0,IF(B1551=Protocol!$V$20,1,B1551+1),B1551)</f>
        <v>1</v>
      </c>
      <c r="C1552" s="1">
        <f>IF(C1551+1=Protocol!$V$21,0,C1551+1)</f>
        <v>14</v>
      </c>
      <c r="D1552" s="1">
        <f t="shared" si="65"/>
        <v>3</v>
      </c>
      <c r="E1552" s="1" t="str">
        <f>INDEX(Protocol[Mark],MATCH(C1552,Protocol[Step],0))</f>
        <v>10AsTm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45010003</v>
      </c>
      <c r="H1552" s="134">
        <f>Systematic[[#This Row],[SampleVariableLabel]]+100*Systematic[[#This Row],[State]]</f>
        <v>45011403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45</v>
      </c>
      <c r="B1553" s="1">
        <f>IF(C1553=0,IF(B1552=Protocol!$V$20,1,B1552+1),B1552)</f>
        <v>1</v>
      </c>
      <c r="C1553" s="1">
        <f>IF(C1552+1=Protocol!$V$21,0,C1552+1)</f>
        <v>15</v>
      </c>
      <c r="D1553" s="1">
        <f t="shared" si="65"/>
        <v>4</v>
      </c>
      <c r="E1553" s="1" t="str">
        <f>INDEX(Protocol[Mark],MATCH(C1553,Protocol[Step],0))</f>
        <v>11Azd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45010004</v>
      </c>
      <c r="H1553" s="134">
        <f>Systematic[[#This Row],[SampleVariableLabel]]+100*Systematic[[#This Row],[State]]</f>
        <v>45011504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46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ce1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46010005</v>
      </c>
      <c r="H1554" s="134">
        <f>Systematic[[#This Row],[SampleVariableLabel]]+100*Systematic[[#This Row],[State]]</f>
        <v>46010005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46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1Dig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46010006</v>
      </c>
      <c r="H1555" s="134">
        <f>Systematic[[#This Row],[SampleVariableLabel]]+100*Systematic[[#This Row],[State]]</f>
        <v>46010106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46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46010001</v>
      </c>
      <c r="H1556" s="134">
        <f>Systematic[[#This Row],[SampleVariableLabel]]+100*Systematic[[#This Row],[State]]</f>
        <v>46010201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46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1M.1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46010002</v>
      </c>
      <c r="H1557" s="134">
        <f>Systematic[[#This Row],[SampleVariableLabel]]+100*Systematic[[#This Row],[State]]</f>
        <v>46010302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46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2Oct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46010003</v>
      </c>
      <c r="H1558" s="134">
        <f>Systematic[[#This Row],[SampleVariableLabel]]+100*Systematic[[#This Row],[State]]</f>
        <v>46010403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46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2c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46010004</v>
      </c>
      <c r="H1559" s="134">
        <f>Systematic[[#This Row],[SampleVariableLabel]]+100*Systematic[[#This Row],[State]]</f>
        <v>46010504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46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2M2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46010005</v>
      </c>
      <c r="H1560" s="134">
        <f>Systematic[[#This Row],[SampleVariableLabel]]+100*Systematic[[#This Row],[State]]</f>
        <v>46010605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46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3P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46010006</v>
      </c>
      <c r="H1561" s="134">
        <f>Systematic[[#This Row],[SampleVariableLabel]]+100*Systematic[[#This Row],[State]]</f>
        <v>46010706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46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4G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46010001</v>
      </c>
      <c r="H1562" s="134">
        <f>Systematic[[#This Row],[SampleVariableLabel]]+100*Systematic[[#This Row],[State]]</f>
        <v>46010801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46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5S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46010002</v>
      </c>
      <c r="H1563" s="134">
        <f>Systematic[[#This Row],[SampleVariableLabel]]+100*Systematic[[#This Row],[State]]</f>
        <v>46010902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46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6Gp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46010003</v>
      </c>
      <c r="H1564" s="134">
        <f>Systematic[[#This Row],[SampleVariableLabel]]+100*Systematic[[#This Row],[State]]</f>
        <v>46011003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46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7U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46010004</v>
      </c>
      <c r="H1565" s="134">
        <f>Systematic[[#This Row],[SampleVariableLabel]]+100*Systematic[[#This Row],[State]]</f>
        <v>46011104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46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8Rot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46010005</v>
      </c>
      <c r="H1566" s="134">
        <f>Systematic[[#This Row],[SampleVariableLabel]]+100*Systematic[[#This Row],[State]]</f>
        <v>46011205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46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9Ama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46010006</v>
      </c>
      <c r="H1567" s="134">
        <f>Systematic[[#This Row],[SampleVariableLabel]]+100*Systematic[[#This Row],[State]]</f>
        <v>46011306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46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10AsTm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46010001</v>
      </c>
      <c r="H1568" s="134">
        <f>Systematic[[#This Row],[SampleVariableLabel]]+100*Systematic[[#This Row],[State]]</f>
        <v>46011401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46</v>
      </c>
      <c r="B1569" s="1">
        <f>IF(C1569=0,IF(B1568=Protocol!$V$20,1,B1568+1),B1568)</f>
        <v>1</v>
      </c>
      <c r="C1569" s="1">
        <f>IF(C1568+1=Protocol!$V$21,0,C1568+1)</f>
        <v>15</v>
      </c>
      <c r="D1569" s="1">
        <f t="shared" si="65"/>
        <v>2</v>
      </c>
      <c r="E1569" s="1" t="str">
        <f>INDEX(Protocol[Mark],MATCH(C1569,Protocol[Step],0))</f>
        <v>11Azd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46010002</v>
      </c>
      <c r="H1569" s="134">
        <f>Systematic[[#This Row],[SampleVariableLabel]]+100*Systematic[[#This Row],[State]]</f>
        <v>46011502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47</v>
      </c>
      <c r="B1570" s="1">
        <f>IF(C1570=0,IF(B1569=Protocol!$V$20,1,B1569+1),B1569)</f>
        <v>1</v>
      </c>
      <c r="C1570" s="1">
        <f>IF(C1569+1=Protocol!$V$21,0,C1569+1)</f>
        <v>0</v>
      </c>
      <c r="D1570" s="1">
        <f t="shared" si="65"/>
        <v>3</v>
      </c>
      <c r="E1570" s="1" t="str">
        <f>INDEX(Protocol[Mark],MATCH(C1570,Protocol[Step],0))</f>
        <v>ce1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47010003</v>
      </c>
      <c r="H1570" s="134">
        <f>Systematic[[#This Row],[SampleVariableLabel]]+100*Systematic[[#This Row],[State]]</f>
        <v>47010003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47</v>
      </c>
      <c r="B1571" s="1">
        <f>IF(C1571=0,IF(B1570=Protocol!$V$20,1,B1570+1),B1570)</f>
        <v>1</v>
      </c>
      <c r="C1571" s="1">
        <f>IF(C1570+1=Protocol!$V$21,0,C1570+1)</f>
        <v>1</v>
      </c>
      <c r="D1571" s="1">
        <f t="shared" si="65"/>
        <v>4</v>
      </c>
      <c r="E1571" s="1" t="str">
        <f>INDEX(Protocol[Mark],MATCH(C1571,Protocol[Step],0))</f>
        <v>1Dig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47010004</v>
      </c>
      <c r="H1571" s="134">
        <f>Systematic[[#This Row],[SampleVariableLabel]]+100*Systematic[[#This Row],[State]]</f>
        <v>47010104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47</v>
      </c>
      <c r="B1572" s="1">
        <f>IF(C1572=0,IF(B1571=Protocol!$V$20,1,B1571+1),B1571)</f>
        <v>1</v>
      </c>
      <c r="C1572" s="1">
        <f>IF(C1571+1=Protocol!$V$21,0,C1571+1)</f>
        <v>2</v>
      </c>
      <c r="D1572" s="1">
        <f t="shared" si="65"/>
        <v>5</v>
      </c>
      <c r="E1572" s="1" t="str">
        <f>INDEX(Protocol[Mark],MATCH(C1572,Protocol[Step],0))</f>
        <v>1D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47010005</v>
      </c>
      <c r="H1572" s="134">
        <f>Systematic[[#This Row],[SampleVariableLabel]]+100*Systematic[[#This Row],[State]]</f>
        <v>47010205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47</v>
      </c>
      <c r="B1573" s="1">
        <f>IF(C1573=0,IF(B1572=Protocol!$V$20,1,B1572+1),B1572)</f>
        <v>1</v>
      </c>
      <c r="C1573" s="1">
        <f>IF(C1572+1=Protocol!$V$21,0,C1572+1)</f>
        <v>3</v>
      </c>
      <c r="D1573" s="1">
        <f t="shared" si="65"/>
        <v>6</v>
      </c>
      <c r="E1573" s="1" t="str">
        <f>INDEX(Protocol[Mark],MATCH(C1573,Protocol[Step],0))</f>
        <v>1M.1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47010006</v>
      </c>
      <c r="H1573" s="134">
        <f>Systematic[[#This Row],[SampleVariableLabel]]+100*Systematic[[#This Row],[State]]</f>
        <v>47010306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47</v>
      </c>
      <c r="B1574" s="1">
        <f>IF(C1574=0,IF(B1573=Protocol!$V$20,1,B1573+1),B1573)</f>
        <v>1</v>
      </c>
      <c r="C1574" s="1">
        <f>IF(C1573+1=Protocol!$V$21,0,C1573+1)</f>
        <v>4</v>
      </c>
      <c r="D1574" s="1">
        <f t="shared" si="65"/>
        <v>1</v>
      </c>
      <c r="E1574" s="1" t="str">
        <f>INDEX(Protocol[Mark],MATCH(C1574,Protocol[Step],0))</f>
        <v>2Oct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47010001</v>
      </c>
      <c r="H1574" s="134">
        <f>Systematic[[#This Row],[SampleVariableLabel]]+100*Systematic[[#This Row],[State]]</f>
        <v>47010401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47</v>
      </c>
      <c r="B1575" s="1">
        <f>IF(C1575=0,IF(B1574=Protocol!$V$20,1,B1574+1),B1574)</f>
        <v>1</v>
      </c>
      <c r="C1575" s="1">
        <f>IF(C1574+1=Protocol!$V$21,0,C1574+1)</f>
        <v>5</v>
      </c>
      <c r="D1575" s="1">
        <f t="shared" si="65"/>
        <v>2</v>
      </c>
      <c r="E1575" s="1" t="str">
        <f>INDEX(Protocol[Mark],MATCH(C1575,Protocol[Step],0))</f>
        <v>2c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47010002</v>
      </c>
      <c r="H1575" s="134">
        <f>Systematic[[#This Row],[SampleVariableLabel]]+100*Systematic[[#This Row],[State]]</f>
        <v>47010502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47</v>
      </c>
      <c r="B1576" s="1">
        <f>IF(C1576=0,IF(B1575=Protocol!$V$20,1,B1575+1),B1575)</f>
        <v>1</v>
      </c>
      <c r="C1576" s="1">
        <f>IF(C1575+1=Protocol!$V$21,0,C1575+1)</f>
        <v>6</v>
      </c>
      <c r="D1576" s="1">
        <f t="shared" si="65"/>
        <v>3</v>
      </c>
      <c r="E1576" s="1" t="str">
        <f>INDEX(Protocol[Mark],MATCH(C1576,Protocol[Step],0))</f>
        <v>2M2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47010003</v>
      </c>
      <c r="H1576" s="134">
        <f>Systematic[[#This Row],[SampleVariableLabel]]+100*Systematic[[#This Row],[State]]</f>
        <v>47010603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47</v>
      </c>
      <c r="B1577" s="1">
        <f>IF(C1577=0,IF(B1576=Protocol!$V$20,1,B1576+1),B1576)</f>
        <v>1</v>
      </c>
      <c r="C1577" s="1">
        <f>IF(C1576+1=Protocol!$V$21,0,C1576+1)</f>
        <v>7</v>
      </c>
      <c r="D1577" s="1">
        <f t="shared" si="65"/>
        <v>4</v>
      </c>
      <c r="E1577" s="1" t="str">
        <f>INDEX(Protocol[Mark],MATCH(C1577,Protocol[Step],0))</f>
        <v>3P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47010004</v>
      </c>
      <c r="H1577" s="134">
        <f>Systematic[[#This Row],[SampleVariableLabel]]+100*Systematic[[#This Row],[State]]</f>
        <v>47010704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47</v>
      </c>
      <c r="B1578" s="1">
        <f>IF(C1578=0,IF(B1577=Protocol!$V$20,1,B1577+1),B1577)</f>
        <v>1</v>
      </c>
      <c r="C1578" s="1">
        <f>IF(C1577+1=Protocol!$V$21,0,C1577+1)</f>
        <v>8</v>
      </c>
      <c r="D1578" s="1">
        <f t="shared" si="65"/>
        <v>5</v>
      </c>
      <c r="E1578" s="1" t="str">
        <f>INDEX(Protocol[Mark],MATCH(C1578,Protocol[Step],0))</f>
        <v>4G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47010005</v>
      </c>
      <c r="H1578" s="134">
        <f>Systematic[[#This Row],[SampleVariableLabel]]+100*Systematic[[#This Row],[State]]</f>
        <v>47010805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47</v>
      </c>
      <c r="B1579" s="1">
        <f>IF(C1579=0,IF(B1578=Protocol!$V$20,1,B1578+1),B1578)</f>
        <v>1</v>
      </c>
      <c r="C1579" s="1">
        <f>IF(C1578+1=Protocol!$V$21,0,C1578+1)</f>
        <v>9</v>
      </c>
      <c r="D1579" s="1">
        <f t="shared" si="65"/>
        <v>6</v>
      </c>
      <c r="E1579" s="1" t="str">
        <f>INDEX(Protocol[Mark],MATCH(C1579,Protocol[Step],0))</f>
        <v>5S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47010006</v>
      </c>
      <c r="H1579" s="134">
        <f>Systematic[[#This Row],[SampleVariableLabel]]+100*Systematic[[#This Row],[State]]</f>
        <v>47010906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47</v>
      </c>
      <c r="B1580" s="1">
        <f>IF(C1580=0,IF(B1579=Protocol!$V$20,1,B1579+1),B1579)</f>
        <v>1</v>
      </c>
      <c r="C1580" s="1">
        <f>IF(C1579+1=Protocol!$V$21,0,C1579+1)</f>
        <v>10</v>
      </c>
      <c r="D1580" s="1">
        <f t="shared" si="65"/>
        <v>1</v>
      </c>
      <c r="E1580" s="1" t="str">
        <f>INDEX(Protocol[Mark],MATCH(C1580,Protocol[Step],0))</f>
        <v>6Gp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47010001</v>
      </c>
      <c r="H1580" s="134">
        <f>Systematic[[#This Row],[SampleVariableLabel]]+100*Systematic[[#This Row],[State]]</f>
        <v>47011001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47</v>
      </c>
      <c r="B1581" s="1">
        <f>IF(C1581=0,IF(B1580=Protocol!$V$20,1,B1580+1),B1580)</f>
        <v>1</v>
      </c>
      <c r="C1581" s="1">
        <f>IF(C1580+1=Protocol!$V$21,0,C1580+1)</f>
        <v>11</v>
      </c>
      <c r="D1581" s="1">
        <f t="shared" si="65"/>
        <v>2</v>
      </c>
      <c r="E1581" s="1" t="str">
        <f>INDEX(Protocol[Mark],MATCH(C1581,Protocol[Step],0))</f>
        <v>7U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47010002</v>
      </c>
      <c r="H1581" s="134">
        <f>Systematic[[#This Row],[SampleVariableLabel]]+100*Systematic[[#This Row],[State]]</f>
        <v>47011102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47</v>
      </c>
      <c r="B1582" s="1">
        <f>IF(C1582=0,IF(B1581=Protocol!$V$20,1,B1581+1),B1581)</f>
        <v>1</v>
      </c>
      <c r="C1582" s="1">
        <f>IF(C1581+1=Protocol!$V$21,0,C1581+1)</f>
        <v>12</v>
      </c>
      <c r="D1582" s="1">
        <f t="shared" si="65"/>
        <v>3</v>
      </c>
      <c r="E1582" s="1" t="str">
        <f>INDEX(Protocol[Mark],MATCH(C1582,Protocol[Step],0))</f>
        <v>8Rot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47010003</v>
      </c>
      <c r="H1582" s="134">
        <f>Systematic[[#This Row],[SampleVariableLabel]]+100*Systematic[[#This Row],[State]]</f>
        <v>47011203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47</v>
      </c>
      <c r="B1583" s="1">
        <f>IF(C1583=0,IF(B1582=Protocol!$V$20,1,B1582+1),B1582)</f>
        <v>1</v>
      </c>
      <c r="C1583" s="1">
        <f>IF(C1582+1=Protocol!$V$21,0,C1582+1)</f>
        <v>13</v>
      </c>
      <c r="D1583" s="1">
        <f t="shared" si="65"/>
        <v>4</v>
      </c>
      <c r="E1583" s="1" t="str">
        <f>INDEX(Protocol[Mark],MATCH(C1583,Protocol[Step],0))</f>
        <v>9Ama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47010004</v>
      </c>
      <c r="H1583" s="134">
        <f>Systematic[[#This Row],[SampleVariableLabel]]+100*Systematic[[#This Row],[State]]</f>
        <v>47011304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47</v>
      </c>
      <c r="B1584" s="1">
        <f>IF(C1584=0,IF(B1583=Protocol!$V$20,1,B1583+1),B1583)</f>
        <v>1</v>
      </c>
      <c r="C1584" s="1">
        <f>IF(C1583+1=Protocol!$V$21,0,C1583+1)</f>
        <v>14</v>
      </c>
      <c r="D1584" s="1">
        <f t="shared" si="65"/>
        <v>5</v>
      </c>
      <c r="E1584" s="1" t="str">
        <f>INDEX(Protocol[Mark],MATCH(C1584,Protocol[Step],0))</f>
        <v>10AsTm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47010005</v>
      </c>
      <c r="H1584" s="134">
        <f>Systematic[[#This Row],[SampleVariableLabel]]+100*Systematic[[#This Row],[State]]</f>
        <v>47011405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47</v>
      </c>
      <c r="B1585" s="1">
        <f>IF(C1585=0,IF(B1584=Protocol!$V$20,1,B1584+1),B1584)</f>
        <v>1</v>
      </c>
      <c r="C1585" s="1">
        <f>IF(C1584+1=Protocol!$V$21,0,C1584+1)</f>
        <v>15</v>
      </c>
      <c r="D1585" s="1">
        <f t="shared" si="65"/>
        <v>6</v>
      </c>
      <c r="E1585" s="1" t="str">
        <f>INDEX(Protocol[Mark],MATCH(C1585,Protocol[Step],0))</f>
        <v>11Azd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47010006</v>
      </c>
      <c r="H1585" s="134">
        <f>Systematic[[#This Row],[SampleVariableLabel]]+100*Systematic[[#This Row],[State]]</f>
        <v>47011506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48</v>
      </c>
      <c r="B1586" s="1">
        <f>IF(C1586=0,IF(B1585=Protocol!$V$20,1,B1585+1),B1585)</f>
        <v>1</v>
      </c>
      <c r="C1586" s="1">
        <f>IF(C1585+1=Protocol!$V$21,0,C1585+1)</f>
        <v>0</v>
      </c>
      <c r="D1586" s="1">
        <f t="shared" si="65"/>
        <v>1</v>
      </c>
      <c r="E1586" s="1" t="str">
        <f>INDEX(Protocol[Mark],MATCH(C1586,Protocol[Step],0))</f>
        <v>ce1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48010001</v>
      </c>
      <c r="H1586" s="134">
        <f>Systematic[[#This Row],[SampleVariableLabel]]+100*Systematic[[#This Row],[State]]</f>
        <v>48010001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48</v>
      </c>
      <c r="B1587" s="1">
        <f>IF(C1587=0,IF(B1586=Protocol!$V$20,1,B1586+1),B1586)</f>
        <v>1</v>
      </c>
      <c r="C1587" s="1">
        <f>IF(C1586+1=Protocol!$V$21,0,C1586+1)</f>
        <v>1</v>
      </c>
      <c r="D1587" s="1">
        <f t="shared" si="65"/>
        <v>2</v>
      </c>
      <c r="E1587" s="1" t="str">
        <f>INDEX(Protocol[Mark],MATCH(C1587,Protocol[Step],0))</f>
        <v>1Dig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48010002</v>
      </c>
      <c r="H1587" s="134">
        <f>Systematic[[#This Row],[SampleVariableLabel]]+100*Systematic[[#This Row],[State]]</f>
        <v>48010102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48</v>
      </c>
      <c r="B1588" s="1">
        <f>IF(C1588=0,IF(B1587=Protocol!$V$20,1,B1587+1),B1587)</f>
        <v>1</v>
      </c>
      <c r="C1588" s="1">
        <f>IF(C1587+1=Protocol!$V$21,0,C1587+1)</f>
        <v>2</v>
      </c>
      <c r="D1588" s="1">
        <f t="shared" si="65"/>
        <v>3</v>
      </c>
      <c r="E1588" s="1" t="str">
        <f>INDEX(Protocol[Mark],MATCH(C1588,Protocol[Step],0))</f>
        <v>1D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48010003</v>
      </c>
      <c r="H1588" s="134">
        <f>Systematic[[#This Row],[SampleVariableLabel]]+100*Systematic[[#This Row],[State]]</f>
        <v>48010203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48</v>
      </c>
      <c r="B1589" s="1">
        <f>IF(C1589=0,IF(B1588=Protocol!$V$20,1,B1588+1),B1588)</f>
        <v>1</v>
      </c>
      <c r="C1589" s="1">
        <f>IF(C1588+1=Protocol!$V$21,0,C1588+1)</f>
        <v>3</v>
      </c>
      <c r="D1589" s="1">
        <f t="shared" si="65"/>
        <v>4</v>
      </c>
      <c r="E1589" s="1" t="str">
        <f>INDEX(Protocol[Mark],MATCH(C1589,Protocol[Step],0))</f>
        <v>1M.1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48010004</v>
      </c>
      <c r="H1589" s="134">
        <f>Systematic[[#This Row],[SampleVariableLabel]]+100*Systematic[[#This Row],[State]]</f>
        <v>48010304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48</v>
      </c>
      <c r="B1590" s="1">
        <f>IF(C1590=0,IF(B1589=Protocol!$V$20,1,B1589+1),B1589)</f>
        <v>1</v>
      </c>
      <c r="C1590" s="1">
        <f>IF(C1589+1=Protocol!$V$21,0,C1589+1)</f>
        <v>4</v>
      </c>
      <c r="D1590" s="1">
        <f t="shared" si="65"/>
        <v>5</v>
      </c>
      <c r="E1590" s="1" t="str">
        <f>INDEX(Protocol[Mark],MATCH(C1590,Protocol[Step],0))</f>
        <v>2Oct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48010005</v>
      </c>
      <c r="H1590" s="134">
        <f>Systematic[[#This Row],[SampleVariableLabel]]+100*Systematic[[#This Row],[State]]</f>
        <v>48010405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48</v>
      </c>
      <c r="B1591" s="1">
        <f>IF(C1591=0,IF(B1590=Protocol!$V$20,1,B1590+1),B1590)</f>
        <v>1</v>
      </c>
      <c r="C1591" s="1">
        <f>IF(C1590+1=Protocol!$V$21,0,C1590+1)</f>
        <v>5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48010006</v>
      </c>
      <c r="H1591" s="134">
        <f>Systematic[[#This Row],[SampleVariableLabel]]+100*Systematic[[#This Row],[State]]</f>
        <v>48010506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48</v>
      </c>
      <c r="B1592" s="1">
        <f>IF(C1592=0,IF(B1591=Protocol!$V$20,1,B1591+1),B1591)</f>
        <v>1</v>
      </c>
      <c r="C1592" s="1">
        <f>IF(C1591+1=Protocol!$V$21,0,C1591+1)</f>
        <v>6</v>
      </c>
      <c r="D1592" s="1">
        <f t="shared" si="65"/>
        <v>1</v>
      </c>
      <c r="E1592" s="1" t="str">
        <f>INDEX(Protocol[Mark],MATCH(C1592,Protocol[Step],0))</f>
        <v>2M2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48010001</v>
      </c>
      <c r="H1592" s="134">
        <f>Systematic[[#This Row],[SampleVariableLabel]]+100*Systematic[[#This Row],[State]]</f>
        <v>48010601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48</v>
      </c>
      <c r="B1593" s="1">
        <f>IF(C1593=0,IF(B1592=Protocol!$V$20,1,B1592+1),B1592)</f>
        <v>1</v>
      </c>
      <c r="C1593" s="1">
        <f>IF(C1592+1=Protocol!$V$21,0,C1592+1)</f>
        <v>7</v>
      </c>
      <c r="D1593" s="1">
        <f t="shared" si="65"/>
        <v>2</v>
      </c>
      <c r="E1593" s="1" t="str">
        <f>INDEX(Protocol[Mark],MATCH(C1593,Protocol[Step],0))</f>
        <v>3P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48010002</v>
      </c>
      <c r="H1593" s="134">
        <f>Systematic[[#This Row],[SampleVariableLabel]]+100*Systematic[[#This Row],[State]]</f>
        <v>48010702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48</v>
      </c>
      <c r="B1594" s="1">
        <f>IF(C1594=0,IF(B1593=Protocol!$V$20,1,B1593+1),B1593)</f>
        <v>1</v>
      </c>
      <c r="C1594" s="1">
        <f>IF(C1593+1=Protocol!$V$21,0,C1593+1)</f>
        <v>8</v>
      </c>
      <c r="D1594" s="1">
        <f t="shared" si="65"/>
        <v>3</v>
      </c>
      <c r="E1594" s="1" t="str">
        <f>INDEX(Protocol[Mark],MATCH(C1594,Protocol[Step],0))</f>
        <v>4G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48010003</v>
      </c>
      <c r="H1594" s="134">
        <f>Systematic[[#This Row],[SampleVariableLabel]]+100*Systematic[[#This Row],[State]]</f>
        <v>48010803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48</v>
      </c>
      <c r="B1595" s="1">
        <f>IF(C1595=0,IF(B1594=Protocol!$V$20,1,B1594+1),B1594)</f>
        <v>1</v>
      </c>
      <c r="C1595" s="1">
        <f>IF(C1594+1=Protocol!$V$21,0,C1594+1)</f>
        <v>9</v>
      </c>
      <c r="D1595" s="1">
        <f t="shared" si="65"/>
        <v>4</v>
      </c>
      <c r="E1595" s="1" t="str">
        <f>INDEX(Protocol[Mark],MATCH(C1595,Protocol[Step],0))</f>
        <v>5S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48010004</v>
      </c>
      <c r="H1595" s="134">
        <f>Systematic[[#This Row],[SampleVariableLabel]]+100*Systematic[[#This Row],[State]]</f>
        <v>48010904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48</v>
      </c>
      <c r="B1596" s="1">
        <f>IF(C1596=0,IF(B1595=Protocol!$V$20,1,B1595+1),B1595)</f>
        <v>1</v>
      </c>
      <c r="C1596" s="1">
        <f>IF(C1595+1=Protocol!$V$21,0,C1595+1)</f>
        <v>10</v>
      </c>
      <c r="D1596" s="1">
        <f t="shared" si="65"/>
        <v>5</v>
      </c>
      <c r="E1596" s="1" t="str">
        <f>INDEX(Protocol[Mark],MATCH(C1596,Protocol[Step],0))</f>
        <v>6Gp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48010005</v>
      </c>
      <c r="H1596" s="134">
        <f>Systematic[[#This Row],[SampleVariableLabel]]+100*Systematic[[#This Row],[State]]</f>
        <v>48011005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48</v>
      </c>
      <c r="B1597" s="1">
        <f>IF(C1597=0,IF(B1596=Protocol!$V$20,1,B1596+1),B1596)</f>
        <v>1</v>
      </c>
      <c r="C1597" s="1">
        <f>IF(C1596+1=Protocol!$V$21,0,C1596+1)</f>
        <v>11</v>
      </c>
      <c r="D1597" s="1">
        <f t="shared" si="65"/>
        <v>6</v>
      </c>
      <c r="E1597" s="1" t="str">
        <f>INDEX(Protocol[Mark],MATCH(C1597,Protocol[Step],0))</f>
        <v>7U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48010006</v>
      </c>
      <c r="H1597" s="134">
        <f>Systematic[[#This Row],[SampleVariableLabel]]+100*Systematic[[#This Row],[State]]</f>
        <v>48011106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48</v>
      </c>
      <c r="B1598" s="1">
        <f>IF(C1598=0,IF(B1597=Protocol!$V$20,1,B1597+1),B1597)</f>
        <v>1</v>
      </c>
      <c r="C1598" s="1">
        <f>IF(C1597+1=Protocol!$V$21,0,C1597+1)</f>
        <v>12</v>
      </c>
      <c r="D1598" s="1">
        <f t="shared" si="65"/>
        <v>1</v>
      </c>
      <c r="E1598" s="1" t="str">
        <f>INDEX(Protocol[Mark],MATCH(C1598,Protocol[Step],0))</f>
        <v>8Rot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48010001</v>
      </c>
      <c r="H1598" s="134">
        <f>Systematic[[#This Row],[SampleVariableLabel]]+100*Systematic[[#This Row],[State]]</f>
        <v>48011201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48</v>
      </c>
      <c r="B1599" s="1">
        <f>IF(C1599=0,IF(B1598=Protocol!$V$20,1,B1598+1),B1598)</f>
        <v>1</v>
      </c>
      <c r="C1599" s="1">
        <f>IF(C1598+1=Protocol!$V$21,0,C1598+1)</f>
        <v>13</v>
      </c>
      <c r="D1599" s="1">
        <f t="shared" si="65"/>
        <v>2</v>
      </c>
      <c r="E1599" s="1" t="str">
        <f>INDEX(Protocol[Mark],MATCH(C1599,Protocol[Step],0))</f>
        <v>9Ama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48010002</v>
      </c>
      <c r="H1599" s="134">
        <f>Systematic[[#This Row],[SampleVariableLabel]]+100*Systematic[[#This Row],[State]]</f>
        <v>48011302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48</v>
      </c>
      <c r="B1600" s="1">
        <f>IF(C1600=0,IF(B1599=Protocol!$V$20,1,B1599+1),B1599)</f>
        <v>1</v>
      </c>
      <c r="C1600" s="1">
        <f>IF(C1599+1=Protocol!$V$21,0,C1599+1)</f>
        <v>14</v>
      </c>
      <c r="D1600" s="1">
        <f t="shared" si="65"/>
        <v>3</v>
      </c>
      <c r="E1600" s="1" t="str">
        <f>INDEX(Protocol[Mark],MATCH(C1600,Protocol[Step],0))</f>
        <v>10AsTm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48010003</v>
      </c>
      <c r="H1600" s="134">
        <f>Systematic[[#This Row],[SampleVariableLabel]]+100*Systematic[[#This Row],[State]]</f>
        <v>48011403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48</v>
      </c>
      <c r="B1601" s="1">
        <f>IF(C1601=0,IF(B1600=Protocol!$V$20,1,B1600+1),B1600)</f>
        <v>1</v>
      </c>
      <c r="C1601" s="1">
        <f>IF(C1600+1=Protocol!$V$21,0,C1600+1)</f>
        <v>15</v>
      </c>
      <c r="D1601" s="1">
        <f t="shared" si="65"/>
        <v>4</v>
      </c>
      <c r="E1601" s="1" t="str">
        <f>INDEX(Protocol[Mark],MATCH(C1601,Protocol[Step],0))</f>
        <v>11Azd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48010004</v>
      </c>
      <c r="H1601" s="134">
        <f>Systematic[[#This Row],[SampleVariableLabel]]+100*Systematic[[#This Row],[State]]</f>
        <v>48011504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49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ce1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49010005</v>
      </c>
      <c r="H1602" s="134">
        <f>Systematic[[#This Row],[SampleVariableLabel]]+100*Systematic[[#This Row],[State]]</f>
        <v>49010005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49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1Dig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49010006</v>
      </c>
      <c r="H1603" s="134">
        <f>Systematic[[#This Row],[SampleVariableLabel]]+100*Systematic[[#This Row],[State]]</f>
        <v>49010106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49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1D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49010001</v>
      </c>
      <c r="H1604" s="134">
        <f>Systematic[[#This Row],[SampleVariableLabel]]+100*Systematic[[#This Row],[State]]</f>
        <v>49010201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49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1M.1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49010002</v>
      </c>
      <c r="H1605" s="134">
        <f>Systematic[[#This Row],[SampleVariableLabel]]+100*Systematic[[#This Row],[State]]</f>
        <v>49010302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49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2Oct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49010003</v>
      </c>
      <c r="H1606" s="134">
        <f>Systematic[[#This Row],[SampleVariableLabel]]+100*Systematic[[#This Row],[State]]</f>
        <v>49010403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49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2c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49010004</v>
      </c>
      <c r="H1607" s="134">
        <f>Systematic[[#This Row],[SampleVariableLabel]]+100*Systematic[[#This Row],[State]]</f>
        <v>49010504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49</v>
      </c>
      <c r="B1608" s="1">
        <f>IF(C1608=0,IF(B1607=Protocol!$V$20,1,B1607+1),B1607)</f>
        <v>1</v>
      </c>
      <c r="C1608" s="1">
        <f>IF(C1607+1=Protocol!$V$21,0,C1607+1)</f>
        <v>6</v>
      </c>
      <c r="D1608" s="1">
        <f t="shared" si="67"/>
        <v>5</v>
      </c>
      <c r="E1608" s="1" t="str">
        <f>INDEX(Protocol[Mark],MATCH(C1608,Protocol[Step],0))</f>
        <v>2M2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49010005</v>
      </c>
      <c r="H1608" s="134">
        <f>Systematic[[#This Row],[SampleVariableLabel]]+100*Systematic[[#This Row],[State]]</f>
        <v>49010605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49</v>
      </c>
      <c r="B1609" s="1">
        <f>IF(C1609=0,IF(B1608=Protocol!$V$20,1,B1608+1),B1608)</f>
        <v>1</v>
      </c>
      <c r="C1609" s="1">
        <f>IF(C1608+1=Protocol!$V$21,0,C1608+1)</f>
        <v>7</v>
      </c>
      <c r="D1609" s="1">
        <f t="shared" si="67"/>
        <v>6</v>
      </c>
      <c r="E1609" s="1" t="str">
        <f>INDEX(Protocol[Mark],MATCH(C1609,Protocol[Step],0))</f>
        <v>3P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49010006</v>
      </c>
      <c r="H1609" s="134">
        <f>Systematic[[#This Row],[SampleVariableLabel]]+100*Systematic[[#This Row],[State]]</f>
        <v>49010706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49</v>
      </c>
      <c r="B1610" s="1">
        <f>IF(C1610=0,IF(B1609=Protocol!$V$20,1,B1609+1),B1609)</f>
        <v>1</v>
      </c>
      <c r="C1610" s="1">
        <f>IF(C1609+1=Protocol!$V$21,0,C1609+1)</f>
        <v>8</v>
      </c>
      <c r="D1610" s="1">
        <f t="shared" si="67"/>
        <v>1</v>
      </c>
      <c r="E1610" s="1" t="str">
        <f>INDEX(Protocol[Mark],MATCH(C1610,Protocol[Step],0))</f>
        <v>4G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49010001</v>
      </c>
      <c r="H1610" s="134">
        <f>Systematic[[#This Row],[SampleVariableLabel]]+100*Systematic[[#This Row],[State]]</f>
        <v>49010801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49</v>
      </c>
      <c r="B1611" s="1">
        <f>IF(C1611=0,IF(B1610=Protocol!$V$20,1,B1610+1),B1610)</f>
        <v>1</v>
      </c>
      <c r="C1611" s="1">
        <f>IF(C1610+1=Protocol!$V$21,0,C1610+1)</f>
        <v>9</v>
      </c>
      <c r="D1611" s="1">
        <f t="shared" si="67"/>
        <v>2</v>
      </c>
      <c r="E1611" s="1" t="str">
        <f>INDEX(Protocol[Mark],MATCH(C1611,Protocol[Step],0))</f>
        <v>5S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49010002</v>
      </c>
      <c r="H1611" s="134">
        <f>Systematic[[#This Row],[SampleVariableLabel]]+100*Systematic[[#This Row],[State]]</f>
        <v>49010902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49</v>
      </c>
      <c r="B1612" s="1">
        <f>IF(C1612=0,IF(B1611=Protocol!$V$20,1,B1611+1),B1611)</f>
        <v>1</v>
      </c>
      <c r="C1612" s="1">
        <f>IF(C1611+1=Protocol!$V$21,0,C1611+1)</f>
        <v>10</v>
      </c>
      <c r="D1612" s="1">
        <f t="shared" si="67"/>
        <v>3</v>
      </c>
      <c r="E1612" s="1" t="str">
        <f>INDEX(Protocol[Mark],MATCH(C1612,Protocol[Step],0))</f>
        <v>6Gp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49010003</v>
      </c>
      <c r="H1612" s="134">
        <f>Systematic[[#This Row],[SampleVariableLabel]]+100*Systematic[[#This Row],[State]]</f>
        <v>49011003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49</v>
      </c>
      <c r="B1613" s="1">
        <f>IF(C1613=0,IF(B1612=Protocol!$V$20,1,B1612+1),B1612)</f>
        <v>1</v>
      </c>
      <c r="C1613" s="1">
        <f>IF(C1612+1=Protocol!$V$21,0,C1612+1)</f>
        <v>11</v>
      </c>
      <c r="D1613" s="1">
        <f t="shared" si="67"/>
        <v>4</v>
      </c>
      <c r="E1613" s="1" t="str">
        <f>INDEX(Protocol[Mark],MATCH(C1613,Protocol[Step],0))</f>
        <v>7U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49010004</v>
      </c>
      <c r="H1613" s="134">
        <f>Systematic[[#This Row],[SampleVariableLabel]]+100*Systematic[[#This Row],[State]]</f>
        <v>49011104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49</v>
      </c>
      <c r="B1614" s="1">
        <f>IF(C1614=0,IF(B1613=Protocol!$V$20,1,B1613+1),B1613)</f>
        <v>1</v>
      </c>
      <c r="C1614" s="1">
        <f>IF(C1613+1=Protocol!$V$21,0,C1613+1)</f>
        <v>12</v>
      </c>
      <c r="D1614" s="1">
        <f t="shared" si="67"/>
        <v>5</v>
      </c>
      <c r="E1614" s="1" t="str">
        <f>INDEX(Protocol[Mark],MATCH(C1614,Protocol[Step],0))</f>
        <v>8Rot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49010005</v>
      </c>
      <c r="H1614" s="134">
        <f>Systematic[[#This Row],[SampleVariableLabel]]+100*Systematic[[#This Row],[State]]</f>
        <v>49011205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49</v>
      </c>
      <c r="B1615" s="1">
        <f>IF(C1615=0,IF(B1614=Protocol!$V$20,1,B1614+1),B1614)</f>
        <v>1</v>
      </c>
      <c r="C1615" s="1">
        <f>IF(C1614+1=Protocol!$V$21,0,C1614+1)</f>
        <v>13</v>
      </c>
      <c r="D1615" s="1">
        <f t="shared" si="67"/>
        <v>6</v>
      </c>
      <c r="E1615" s="1" t="str">
        <f>INDEX(Protocol[Mark],MATCH(C1615,Protocol[Step],0))</f>
        <v>9Ama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49010006</v>
      </c>
      <c r="H1615" s="134">
        <f>Systematic[[#This Row],[SampleVariableLabel]]+100*Systematic[[#This Row],[State]]</f>
        <v>49011306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49</v>
      </c>
      <c r="B1616" s="1">
        <f>IF(C1616=0,IF(B1615=Protocol!$V$20,1,B1615+1),B1615)</f>
        <v>1</v>
      </c>
      <c r="C1616" s="1">
        <f>IF(C1615+1=Protocol!$V$21,0,C1615+1)</f>
        <v>14</v>
      </c>
      <c r="D1616" s="1">
        <f t="shared" si="67"/>
        <v>1</v>
      </c>
      <c r="E1616" s="1" t="str">
        <f>INDEX(Protocol[Mark],MATCH(C1616,Protocol[Step],0))</f>
        <v>10AsTm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49010001</v>
      </c>
      <c r="H1616" s="134">
        <f>Systematic[[#This Row],[SampleVariableLabel]]+100*Systematic[[#This Row],[State]]</f>
        <v>49011401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49</v>
      </c>
      <c r="B1617" s="1">
        <f>IF(C1617=0,IF(B1616=Protocol!$V$20,1,B1616+1),B1616)</f>
        <v>1</v>
      </c>
      <c r="C1617" s="1">
        <f>IF(C1616+1=Protocol!$V$21,0,C1616+1)</f>
        <v>15</v>
      </c>
      <c r="D1617" s="1">
        <f t="shared" si="67"/>
        <v>2</v>
      </c>
      <c r="E1617" s="1" t="str">
        <f>INDEX(Protocol[Mark],MATCH(C1617,Protocol[Step],0))</f>
        <v>11Azd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49010002</v>
      </c>
      <c r="H1617" s="134">
        <f>Systematic[[#This Row],[SampleVariableLabel]]+100*Systematic[[#This Row],[State]]</f>
        <v>49011502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50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ce1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50010003</v>
      </c>
      <c r="H1618" s="134">
        <f>Systematic[[#This Row],[SampleVariableLabel]]+100*Systematic[[#This Row],[State]]</f>
        <v>50010003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50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50010004</v>
      </c>
      <c r="H1619" s="134">
        <f>Systematic[[#This Row],[SampleVariableLabel]]+100*Systematic[[#This Row],[State]]</f>
        <v>50010104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50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1D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50010005</v>
      </c>
      <c r="H1620" s="134">
        <f>Systematic[[#This Row],[SampleVariableLabel]]+100*Systematic[[#This Row],[State]]</f>
        <v>50010205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50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1M.1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50010006</v>
      </c>
      <c r="H1621" s="134">
        <f>Systematic[[#This Row],[SampleVariableLabel]]+100*Systematic[[#This Row],[State]]</f>
        <v>50010306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50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50010001</v>
      </c>
      <c r="H1622" s="134">
        <f>Systematic[[#This Row],[SampleVariableLabel]]+100*Systematic[[#This Row],[State]]</f>
        <v>50010401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50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2c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50010002</v>
      </c>
      <c r="H1623" s="134">
        <f>Systematic[[#This Row],[SampleVariableLabel]]+100*Systematic[[#This Row],[State]]</f>
        <v>50010502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50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2M2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50010003</v>
      </c>
      <c r="H1624" s="134">
        <f>Systematic[[#This Row],[SampleVariableLabel]]+100*Systematic[[#This Row],[State]]</f>
        <v>50010603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50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3P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50010004</v>
      </c>
      <c r="H1625" s="134">
        <f>Systematic[[#This Row],[SampleVariableLabel]]+100*Systematic[[#This Row],[State]]</f>
        <v>50010704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50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4G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50010005</v>
      </c>
      <c r="H1626" s="134">
        <f>Systematic[[#This Row],[SampleVariableLabel]]+100*Systematic[[#This Row],[State]]</f>
        <v>50010805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50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5S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50010006</v>
      </c>
      <c r="H1627" s="134">
        <f>Systematic[[#This Row],[SampleVariableLabel]]+100*Systematic[[#This Row],[State]]</f>
        <v>50010906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50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6Gp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50010001</v>
      </c>
      <c r="H1628" s="134">
        <f>Systematic[[#This Row],[SampleVariableLabel]]+100*Systematic[[#This Row],[State]]</f>
        <v>50011001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50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7U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50010002</v>
      </c>
      <c r="H1629" s="134">
        <f>Systematic[[#This Row],[SampleVariableLabel]]+100*Systematic[[#This Row],[State]]</f>
        <v>50011102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50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8Rot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50010003</v>
      </c>
      <c r="H1630" s="134">
        <f>Systematic[[#This Row],[SampleVariableLabel]]+100*Systematic[[#This Row],[State]]</f>
        <v>50011203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50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9Ama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50010004</v>
      </c>
      <c r="H1631" s="134">
        <f>Systematic[[#This Row],[SampleVariableLabel]]+100*Systematic[[#This Row],[State]]</f>
        <v>50011304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50</v>
      </c>
      <c r="B1632" s="1">
        <f>IF(C1632=0,IF(B1631=Protocol!$V$20,1,B1631+1),B1631)</f>
        <v>1</v>
      </c>
      <c r="C1632" s="1">
        <f>IF(C1631+1=Protocol!$V$21,0,C1631+1)</f>
        <v>14</v>
      </c>
      <c r="D1632" s="1">
        <f t="shared" si="67"/>
        <v>5</v>
      </c>
      <c r="E1632" s="1" t="str">
        <f>INDEX(Protocol[Mark],MATCH(C1632,Protocol[Step],0))</f>
        <v>10AsTm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50010005</v>
      </c>
      <c r="H1632" s="134">
        <f>Systematic[[#This Row],[SampleVariableLabel]]+100*Systematic[[#This Row],[State]]</f>
        <v>50011405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50</v>
      </c>
      <c r="B1633" s="1">
        <f>IF(C1633=0,IF(B1632=Protocol!$V$20,1,B1632+1),B1632)</f>
        <v>1</v>
      </c>
      <c r="C1633" s="1">
        <f>IF(C1632+1=Protocol!$V$21,0,C1632+1)</f>
        <v>15</v>
      </c>
      <c r="D1633" s="1">
        <f t="shared" si="67"/>
        <v>6</v>
      </c>
      <c r="E1633" s="1" t="str">
        <f>INDEX(Protocol[Mark],MATCH(C1633,Protocol[Step],0))</f>
        <v>11Azd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50010006</v>
      </c>
      <c r="H1633" s="134">
        <f>Systematic[[#This Row],[SampleVariableLabel]]+100*Systematic[[#This Row],[State]]</f>
        <v>50011506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ce1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51010001</v>
      </c>
      <c r="H1634" s="134">
        <f>Systematic[[#This Row],[SampleVariableLabel]]+100*Systematic[[#This Row],[State]]</f>
        <v>51010001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1Dig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51010002</v>
      </c>
      <c r="H1635" s="134">
        <f>Systematic[[#This Row],[SampleVariableLabel]]+100*Systematic[[#This Row],[State]]</f>
        <v>51010102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1D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51010003</v>
      </c>
      <c r="H1636" s="134">
        <f>Systematic[[#This Row],[SampleVariableLabel]]+100*Systematic[[#This Row],[State]]</f>
        <v>51010203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1M.1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51010004</v>
      </c>
      <c r="H1637" s="134">
        <f>Systematic[[#This Row],[SampleVariableLabel]]+100*Systematic[[#This Row],[State]]</f>
        <v>51010304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2Oct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51010005</v>
      </c>
      <c r="H1638" s="134">
        <f>Systematic[[#This Row],[SampleVariableLabel]]+100*Systematic[[#This Row],[State]]</f>
        <v>51010405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51</v>
      </c>
      <c r="B1639" s="1">
        <f>IF(C1639=0,IF(B1638=Protocol!$V$20,1,B1638+1),B1638)</f>
        <v>1</v>
      </c>
      <c r="C1639" s="1">
        <f>IF(C1638+1=Protocol!$V$21,0,C1638+1)</f>
        <v>5</v>
      </c>
      <c r="D1639" s="1">
        <f t="shared" si="67"/>
        <v>6</v>
      </c>
      <c r="E1639" s="1" t="str">
        <f>INDEX(Protocol[Mark],MATCH(C1639,Protocol[Step],0))</f>
        <v>2c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51010006</v>
      </c>
      <c r="H1639" s="134">
        <f>Systematic[[#This Row],[SampleVariableLabel]]+100*Systematic[[#This Row],[State]]</f>
        <v>51010506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51</v>
      </c>
      <c r="B1640" s="1">
        <f>IF(C1640=0,IF(B1639=Protocol!$V$20,1,B1639+1),B1639)</f>
        <v>1</v>
      </c>
      <c r="C1640" s="1">
        <f>IF(C1639+1=Protocol!$V$21,0,C1639+1)</f>
        <v>6</v>
      </c>
      <c r="D1640" s="1">
        <f t="shared" si="67"/>
        <v>1</v>
      </c>
      <c r="E1640" s="1" t="str">
        <f>INDEX(Protocol[Mark],MATCH(C1640,Protocol[Step],0))</f>
        <v>2M2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51010001</v>
      </c>
      <c r="H1640" s="134">
        <f>Systematic[[#This Row],[SampleVariableLabel]]+100*Systematic[[#This Row],[State]]</f>
        <v>51010601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51</v>
      </c>
      <c r="B1641" s="1">
        <f>IF(C1641=0,IF(B1640=Protocol!$V$20,1,B1640+1),B1640)</f>
        <v>1</v>
      </c>
      <c r="C1641" s="1">
        <f>IF(C1640+1=Protocol!$V$21,0,C1640+1)</f>
        <v>7</v>
      </c>
      <c r="D1641" s="1">
        <f t="shared" si="67"/>
        <v>2</v>
      </c>
      <c r="E1641" s="1" t="str">
        <f>INDEX(Protocol[Mark],MATCH(C1641,Protocol[Step],0))</f>
        <v>3P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51010002</v>
      </c>
      <c r="H1641" s="134">
        <f>Systematic[[#This Row],[SampleVariableLabel]]+100*Systematic[[#This Row],[State]]</f>
        <v>51010702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51</v>
      </c>
      <c r="B1642" s="1">
        <f>IF(C1642=0,IF(B1641=Protocol!$V$20,1,B1641+1),B1641)</f>
        <v>1</v>
      </c>
      <c r="C1642" s="1">
        <f>IF(C1641+1=Protocol!$V$21,0,C1641+1)</f>
        <v>8</v>
      </c>
      <c r="D1642" s="1">
        <f t="shared" si="67"/>
        <v>3</v>
      </c>
      <c r="E1642" s="1" t="str">
        <f>INDEX(Protocol[Mark],MATCH(C1642,Protocol[Step],0))</f>
        <v>4G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51010003</v>
      </c>
      <c r="H1642" s="134">
        <f>Systematic[[#This Row],[SampleVariableLabel]]+100*Systematic[[#This Row],[State]]</f>
        <v>51010803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51</v>
      </c>
      <c r="B1643" s="1">
        <f>IF(C1643=0,IF(B1642=Protocol!$V$20,1,B1642+1),B1642)</f>
        <v>1</v>
      </c>
      <c r="C1643" s="1">
        <f>IF(C1642+1=Protocol!$V$21,0,C1642+1)</f>
        <v>9</v>
      </c>
      <c r="D1643" s="1">
        <f t="shared" si="67"/>
        <v>4</v>
      </c>
      <c r="E1643" s="1" t="str">
        <f>INDEX(Protocol[Mark],MATCH(C1643,Protocol[Step],0))</f>
        <v>5S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51010004</v>
      </c>
      <c r="H1643" s="134">
        <f>Systematic[[#This Row],[SampleVariableLabel]]+100*Systematic[[#This Row],[State]]</f>
        <v>51010904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51</v>
      </c>
      <c r="B1644" s="1">
        <f>IF(C1644=0,IF(B1643=Protocol!$V$20,1,B1643+1),B1643)</f>
        <v>1</v>
      </c>
      <c r="C1644" s="1">
        <f>IF(C1643+1=Protocol!$V$21,0,C1643+1)</f>
        <v>10</v>
      </c>
      <c r="D1644" s="1">
        <f t="shared" si="67"/>
        <v>5</v>
      </c>
      <c r="E1644" s="1" t="str">
        <f>INDEX(Protocol[Mark],MATCH(C1644,Protocol[Step],0))</f>
        <v>6Gp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51010005</v>
      </c>
      <c r="H1644" s="134">
        <f>Systematic[[#This Row],[SampleVariableLabel]]+100*Systematic[[#This Row],[State]]</f>
        <v>51011005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51</v>
      </c>
      <c r="B1645" s="1">
        <f>IF(C1645=0,IF(B1644=Protocol!$V$20,1,B1644+1),B1644)</f>
        <v>1</v>
      </c>
      <c r="C1645" s="1">
        <f>IF(C1644+1=Protocol!$V$21,0,C1644+1)</f>
        <v>11</v>
      </c>
      <c r="D1645" s="1">
        <f t="shared" si="67"/>
        <v>6</v>
      </c>
      <c r="E1645" s="1" t="str">
        <f>INDEX(Protocol[Mark],MATCH(C1645,Protocol[Step],0))</f>
        <v>7U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51010006</v>
      </c>
      <c r="H1645" s="134">
        <f>Systematic[[#This Row],[SampleVariableLabel]]+100*Systematic[[#This Row],[State]]</f>
        <v>51011106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51</v>
      </c>
      <c r="B1646" s="1">
        <f>IF(C1646=0,IF(B1645=Protocol!$V$20,1,B1645+1),B1645)</f>
        <v>1</v>
      </c>
      <c r="C1646" s="1">
        <f>IF(C1645+1=Protocol!$V$21,0,C1645+1)</f>
        <v>12</v>
      </c>
      <c r="D1646" s="1">
        <f t="shared" si="67"/>
        <v>1</v>
      </c>
      <c r="E1646" s="1" t="str">
        <f>INDEX(Protocol[Mark],MATCH(C1646,Protocol[Step],0))</f>
        <v>8Rot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51010001</v>
      </c>
      <c r="H1646" s="134">
        <f>Systematic[[#This Row],[SampleVariableLabel]]+100*Systematic[[#This Row],[State]]</f>
        <v>51011201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51</v>
      </c>
      <c r="B1647" s="1">
        <f>IF(C1647=0,IF(B1646=Protocol!$V$20,1,B1646+1),B1646)</f>
        <v>1</v>
      </c>
      <c r="C1647" s="1">
        <f>IF(C1646+1=Protocol!$V$21,0,C1646+1)</f>
        <v>13</v>
      </c>
      <c r="D1647" s="1">
        <f t="shared" si="67"/>
        <v>2</v>
      </c>
      <c r="E1647" s="1" t="str">
        <f>INDEX(Protocol[Mark],MATCH(C1647,Protocol[Step],0))</f>
        <v>9Ama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51010002</v>
      </c>
      <c r="H1647" s="134">
        <f>Systematic[[#This Row],[SampleVariableLabel]]+100*Systematic[[#This Row],[State]]</f>
        <v>51011302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51</v>
      </c>
      <c r="B1648" s="1">
        <f>IF(C1648=0,IF(B1647=Protocol!$V$20,1,B1647+1),B1647)</f>
        <v>1</v>
      </c>
      <c r="C1648" s="1">
        <f>IF(C1647+1=Protocol!$V$21,0,C1647+1)</f>
        <v>14</v>
      </c>
      <c r="D1648" s="1">
        <f t="shared" si="67"/>
        <v>3</v>
      </c>
      <c r="E1648" s="1" t="str">
        <f>INDEX(Protocol[Mark],MATCH(C1648,Protocol[Step],0))</f>
        <v>10AsTm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51010003</v>
      </c>
      <c r="H1648" s="134">
        <f>Systematic[[#This Row],[SampleVariableLabel]]+100*Systematic[[#This Row],[State]]</f>
        <v>51011403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51</v>
      </c>
      <c r="B1649" s="1">
        <f>IF(C1649=0,IF(B1648=Protocol!$V$20,1,B1648+1),B1648)</f>
        <v>1</v>
      </c>
      <c r="C1649" s="1">
        <f>IF(C1648+1=Protocol!$V$21,0,C1648+1)</f>
        <v>15</v>
      </c>
      <c r="D1649" s="1">
        <f t="shared" si="67"/>
        <v>4</v>
      </c>
      <c r="E1649" s="1" t="str">
        <f>INDEX(Protocol[Mark],MATCH(C1649,Protocol[Step],0))</f>
        <v>11Azd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51010004</v>
      </c>
      <c r="H1649" s="134">
        <f>Systematic[[#This Row],[SampleVariableLabel]]+100*Systematic[[#This Row],[State]]</f>
        <v>51011504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52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ce1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52010005</v>
      </c>
      <c r="H1650" s="134">
        <f>Systematic[[#This Row],[SampleVariableLabel]]+100*Systematic[[#This Row],[State]]</f>
        <v>52010005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52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1Dig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52010006</v>
      </c>
      <c r="H1651" s="134">
        <f>Systematic[[#This Row],[SampleVariableLabel]]+100*Systematic[[#This Row],[State]]</f>
        <v>52010106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52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1D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52010001</v>
      </c>
      <c r="H1652" s="134">
        <f>Systematic[[#This Row],[SampleVariableLabel]]+100*Systematic[[#This Row],[State]]</f>
        <v>52010201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52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1M.1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52010002</v>
      </c>
      <c r="H1653" s="134">
        <f>Systematic[[#This Row],[SampleVariableLabel]]+100*Systematic[[#This Row],[State]]</f>
        <v>52010302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52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2Oct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52010003</v>
      </c>
      <c r="H1654" s="134">
        <f>Systematic[[#This Row],[SampleVariableLabel]]+100*Systematic[[#This Row],[State]]</f>
        <v>52010403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52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2c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52010004</v>
      </c>
      <c r="H1655" s="134">
        <f>Systematic[[#This Row],[SampleVariableLabel]]+100*Systematic[[#This Row],[State]]</f>
        <v>52010504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52</v>
      </c>
      <c r="B1656" s="1">
        <f>IF(C1656=0,IF(B1655=Protocol!$V$20,1,B1655+1),B1655)</f>
        <v>1</v>
      </c>
      <c r="C1656" s="1">
        <f>IF(C1655+1=Protocol!$V$21,0,C1655+1)</f>
        <v>6</v>
      </c>
      <c r="D1656" s="1">
        <f t="shared" si="67"/>
        <v>5</v>
      </c>
      <c r="E1656" s="1" t="str">
        <f>INDEX(Protocol[Mark],MATCH(C1656,Protocol[Step],0))</f>
        <v>2M2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52010005</v>
      </c>
      <c r="H1656" s="134">
        <f>Systematic[[#This Row],[SampleVariableLabel]]+100*Systematic[[#This Row],[State]]</f>
        <v>52010605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52</v>
      </c>
      <c r="B1657" s="1">
        <f>IF(C1657=0,IF(B1656=Protocol!$V$20,1,B1656+1),B1656)</f>
        <v>1</v>
      </c>
      <c r="C1657" s="1">
        <f>IF(C1656+1=Protocol!$V$21,0,C1656+1)</f>
        <v>7</v>
      </c>
      <c r="D1657" s="1">
        <f t="shared" si="67"/>
        <v>6</v>
      </c>
      <c r="E1657" s="1" t="str">
        <f>INDEX(Protocol[Mark],MATCH(C1657,Protocol[Step],0))</f>
        <v>3P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52010006</v>
      </c>
      <c r="H1657" s="134">
        <f>Systematic[[#This Row],[SampleVariableLabel]]+100*Systematic[[#This Row],[State]]</f>
        <v>52010706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52</v>
      </c>
      <c r="B1658" s="1">
        <f>IF(C1658=0,IF(B1657=Protocol!$V$20,1,B1657+1),B1657)</f>
        <v>1</v>
      </c>
      <c r="C1658" s="1">
        <f>IF(C1657+1=Protocol!$V$21,0,C1657+1)</f>
        <v>8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52010001</v>
      </c>
      <c r="H1658" s="134">
        <f>Systematic[[#This Row],[SampleVariableLabel]]+100*Systematic[[#This Row],[State]]</f>
        <v>52010801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52</v>
      </c>
      <c r="B1659" s="1">
        <f>IF(C1659=0,IF(B1658=Protocol!$V$20,1,B1658+1),B1658)</f>
        <v>1</v>
      </c>
      <c r="C1659" s="1">
        <f>IF(C1658+1=Protocol!$V$21,0,C1658+1)</f>
        <v>9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52010002</v>
      </c>
      <c r="H1659" s="134">
        <f>Systematic[[#This Row],[SampleVariableLabel]]+100*Systematic[[#This Row],[State]]</f>
        <v>52010902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52</v>
      </c>
      <c r="B1660" s="1">
        <f>IF(C1660=0,IF(B1659=Protocol!$V$20,1,B1659+1),B1659)</f>
        <v>1</v>
      </c>
      <c r="C1660" s="1">
        <f>IF(C1659+1=Protocol!$V$21,0,C1659+1)</f>
        <v>10</v>
      </c>
      <c r="D1660" s="1">
        <f t="shared" si="67"/>
        <v>3</v>
      </c>
      <c r="E1660" s="1" t="str">
        <f>INDEX(Protocol[Mark],MATCH(C1660,Protocol[Step],0))</f>
        <v>6Gp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52010003</v>
      </c>
      <c r="H1660" s="134">
        <f>Systematic[[#This Row],[SampleVariableLabel]]+100*Systematic[[#This Row],[State]]</f>
        <v>52011003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52</v>
      </c>
      <c r="B1661" s="1">
        <f>IF(C1661=0,IF(B1660=Protocol!$V$20,1,B1660+1),B1660)</f>
        <v>1</v>
      </c>
      <c r="C1661" s="1">
        <f>IF(C1660+1=Protocol!$V$21,0,C1660+1)</f>
        <v>11</v>
      </c>
      <c r="D1661" s="1">
        <f t="shared" si="67"/>
        <v>4</v>
      </c>
      <c r="E1661" s="1" t="str">
        <f>INDEX(Protocol[Mark],MATCH(C1661,Protocol[Step],0))</f>
        <v>7U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52010004</v>
      </c>
      <c r="H1661" s="134">
        <f>Systematic[[#This Row],[SampleVariableLabel]]+100*Systematic[[#This Row],[State]]</f>
        <v>52011104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52</v>
      </c>
      <c r="B1662" s="1">
        <f>IF(C1662=0,IF(B1661=Protocol!$V$20,1,B1661+1),B1661)</f>
        <v>1</v>
      </c>
      <c r="C1662" s="1">
        <f>IF(C1661+1=Protocol!$V$21,0,C1661+1)</f>
        <v>12</v>
      </c>
      <c r="D1662" s="1">
        <f t="shared" si="67"/>
        <v>5</v>
      </c>
      <c r="E1662" s="1" t="str">
        <f>INDEX(Protocol[Mark],MATCH(C1662,Protocol[Step],0))</f>
        <v>8Rot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52010005</v>
      </c>
      <c r="H1662" s="134">
        <f>Systematic[[#This Row],[SampleVariableLabel]]+100*Systematic[[#This Row],[State]]</f>
        <v>52011205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52</v>
      </c>
      <c r="B1663" s="1">
        <f>IF(C1663=0,IF(B1662=Protocol!$V$20,1,B1662+1),B1662)</f>
        <v>1</v>
      </c>
      <c r="C1663" s="1">
        <f>IF(C1662+1=Protocol!$V$21,0,C1662+1)</f>
        <v>13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52010006</v>
      </c>
      <c r="H1663" s="134">
        <f>Systematic[[#This Row],[SampleVariableLabel]]+100*Systematic[[#This Row],[State]]</f>
        <v>52011306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52</v>
      </c>
      <c r="B1664" s="1">
        <f>IF(C1664=0,IF(B1663=Protocol!$V$20,1,B1663+1),B1663)</f>
        <v>1</v>
      </c>
      <c r="C1664" s="1">
        <f>IF(C1663+1=Protocol!$V$21,0,C1663+1)</f>
        <v>14</v>
      </c>
      <c r="D1664" s="1">
        <f t="shared" si="67"/>
        <v>1</v>
      </c>
      <c r="E1664" s="1" t="str">
        <f>INDEX(Protocol[Mark],MATCH(C1664,Protocol[Step],0))</f>
        <v>10AsTm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52010001</v>
      </c>
      <c r="H1664" s="134">
        <f>Systematic[[#This Row],[SampleVariableLabel]]+100*Systematic[[#This Row],[State]]</f>
        <v>52011401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52</v>
      </c>
      <c r="B1665" s="1">
        <f>IF(C1665=0,IF(B1664=Protocol!$V$20,1,B1664+1),B1664)</f>
        <v>1</v>
      </c>
      <c r="C1665" s="1">
        <f>IF(C1664+1=Protocol!$V$21,0,C1664+1)</f>
        <v>15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52010002</v>
      </c>
      <c r="H1665" s="134">
        <f>Systematic[[#This Row],[SampleVariableLabel]]+100*Systematic[[#This Row],[State]]</f>
        <v>52011502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53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ce1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53010003</v>
      </c>
      <c r="H1666" s="134">
        <f>Systematic[[#This Row],[SampleVariableLabel]]+100*Systematic[[#This Row],[State]]</f>
        <v>53010003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53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1Dig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53010004</v>
      </c>
      <c r="H1667" s="134">
        <f>Systematic[[#This Row],[SampleVariableLabel]]+100*Systematic[[#This Row],[State]]</f>
        <v>53010104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53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1D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53010005</v>
      </c>
      <c r="H1668" s="134">
        <f>Systematic[[#This Row],[SampleVariableLabel]]+100*Systematic[[#This Row],[State]]</f>
        <v>53010205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53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1M.1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53010006</v>
      </c>
      <c r="H1669" s="134">
        <f>Systematic[[#This Row],[SampleVariableLabel]]+100*Systematic[[#This Row],[State]]</f>
        <v>53010306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53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2Oct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53010001</v>
      </c>
      <c r="H1670" s="134">
        <f>Systematic[[#This Row],[SampleVariableLabel]]+100*Systematic[[#This Row],[State]]</f>
        <v>53010401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53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2c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53010002</v>
      </c>
      <c r="H1671" s="134">
        <f>Systematic[[#This Row],[SampleVariableLabel]]+100*Systematic[[#This Row],[State]]</f>
        <v>53010502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53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2M2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53010003</v>
      </c>
      <c r="H1672" s="134">
        <f>Systematic[[#This Row],[SampleVariableLabel]]+100*Systematic[[#This Row],[State]]</f>
        <v>53010603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53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3P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53010004</v>
      </c>
      <c r="H1673" s="134">
        <f>Systematic[[#This Row],[SampleVariableLabel]]+100*Systematic[[#This Row],[State]]</f>
        <v>53010704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53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4G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53010005</v>
      </c>
      <c r="H1674" s="134">
        <f>Systematic[[#This Row],[SampleVariableLabel]]+100*Systematic[[#This Row],[State]]</f>
        <v>53010805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53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5S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53010006</v>
      </c>
      <c r="H1675" s="134">
        <f>Systematic[[#This Row],[SampleVariableLabel]]+100*Systematic[[#This Row],[State]]</f>
        <v>53010906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53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6Gp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53010001</v>
      </c>
      <c r="H1676" s="134">
        <f>Systematic[[#This Row],[SampleVariableLabel]]+100*Systematic[[#This Row],[State]]</f>
        <v>53011001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53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7U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53010002</v>
      </c>
      <c r="H1677" s="134">
        <f>Systematic[[#This Row],[SampleVariableLabel]]+100*Systematic[[#This Row],[State]]</f>
        <v>53011102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53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8Rot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53010003</v>
      </c>
      <c r="H1678" s="134">
        <f>Systematic[[#This Row],[SampleVariableLabel]]+100*Systematic[[#This Row],[State]]</f>
        <v>53011203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53</v>
      </c>
      <c r="B1679" s="1">
        <f>IF(C1679=0,IF(B1678=Protocol!$V$20,1,B1678+1),B1678)</f>
        <v>1</v>
      </c>
      <c r="C1679" s="1">
        <f>IF(C1678+1=Protocol!$V$21,0,C1678+1)</f>
        <v>13</v>
      </c>
      <c r="D1679" s="1">
        <f t="shared" si="69"/>
        <v>4</v>
      </c>
      <c r="E1679" s="1" t="str">
        <f>INDEX(Protocol[Mark],MATCH(C1679,Protocol[Step],0))</f>
        <v>9Ama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53010004</v>
      </c>
      <c r="H1679" s="134">
        <f>Systematic[[#This Row],[SampleVariableLabel]]+100*Systematic[[#This Row],[State]]</f>
        <v>53011304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53</v>
      </c>
      <c r="B1680" s="1">
        <f>IF(C1680=0,IF(B1679=Protocol!$V$20,1,B1679+1),B1679)</f>
        <v>1</v>
      </c>
      <c r="C1680" s="1">
        <f>IF(C1679+1=Protocol!$V$21,0,C1679+1)</f>
        <v>14</v>
      </c>
      <c r="D1680" s="1">
        <f t="shared" si="69"/>
        <v>5</v>
      </c>
      <c r="E1680" s="1" t="str">
        <f>INDEX(Protocol[Mark],MATCH(C1680,Protocol[Step],0))</f>
        <v>10AsTm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53010005</v>
      </c>
      <c r="H1680" s="134">
        <f>Systematic[[#This Row],[SampleVariableLabel]]+100*Systematic[[#This Row],[State]]</f>
        <v>53011405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53</v>
      </c>
      <c r="B1681" s="1">
        <f>IF(C1681=0,IF(B1680=Protocol!$V$20,1,B1680+1),B1680)</f>
        <v>1</v>
      </c>
      <c r="C1681" s="1">
        <f>IF(C1680+1=Protocol!$V$21,0,C1680+1)</f>
        <v>15</v>
      </c>
      <c r="D1681" s="1">
        <f t="shared" si="69"/>
        <v>6</v>
      </c>
      <c r="E1681" s="1" t="str">
        <f>INDEX(Protocol[Mark],MATCH(C1681,Protocol[Step],0))</f>
        <v>11Azd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53010006</v>
      </c>
      <c r="H1681" s="134">
        <f>Systematic[[#This Row],[SampleVariableLabel]]+100*Systematic[[#This Row],[State]]</f>
        <v>53011506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54</v>
      </c>
      <c r="B1682" s="1">
        <f>IF(C1682=0,IF(B1681=Protocol!$V$20,1,B1681+1),B1681)</f>
        <v>1</v>
      </c>
      <c r="C1682" s="1">
        <f>IF(C1681+1=Protocol!$V$21,0,C1681+1)</f>
        <v>0</v>
      </c>
      <c r="D1682" s="1">
        <f t="shared" si="69"/>
        <v>1</v>
      </c>
      <c r="E1682" s="1" t="str">
        <f>INDEX(Protocol[Mark],MATCH(C1682,Protocol[Step],0))</f>
        <v>ce1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54010001</v>
      </c>
      <c r="H1682" s="134">
        <f>Systematic[[#This Row],[SampleVariableLabel]]+100*Systematic[[#This Row],[State]]</f>
        <v>54010001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54</v>
      </c>
      <c r="B1683" s="1">
        <f>IF(C1683=0,IF(B1682=Protocol!$V$20,1,B1682+1),B1682)</f>
        <v>1</v>
      </c>
      <c r="C1683" s="1">
        <f>IF(C1682+1=Protocol!$V$21,0,C1682+1)</f>
        <v>1</v>
      </c>
      <c r="D1683" s="1">
        <f t="shared" si="69"/>
        <v>2</v>
      </c>
      <c r="E1683" s="1" t="str">
        <f>INDEX(Protocol[Mark],MATCH(C1683,Protocol[Step],0))</f>
        <v>1Dig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54010002</v>
      </c>
      <c r="H1683" s="134">
        <f>Systematic[[#This Row],[SampleVariableLabel]]+100*Systematic[[#This Row],[State]]</f>
        <v>54010102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54</v>
      </c>
      <c r="B1684" s="1">
        <f>IF(C1684=0,IF(B1683=Protocol!$V$20,1,B1683+1),B1683)</f>
        <v>1</v>
      </c>
      <c r="C1684" s="1">
        <f>IF(C1683+1=Protocol!$V$21,0,C1683+1)</f>
        <v>2</v>
      </c>
      <c r="D1684" s="1">
        <f t="shared" si="69"/>
        <v>3</v>
      </c>
      <c r="E1684" s="1" t="str">
        <f>INDEX(Protocol[Mark],MATCH(C1684,Protocol[Step],0))</f>
        <v>1D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54010003</v>
      </c>
      <c r="H1684" s="134">
        <f>Systematic[[#This Row],[SampleVariableLabel]]+100*Systematic[[#This Row],[State]]</f>
        <v>54010203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54</v>
      </c>
      <c r="B1685" s="1">
        <f>IF(C1685=0,IF(B1684=Protocol!$V$20,1,B1684+1),B1684)</f>
        <v>1</v>
      </c>
      <c r="C1685" s="1">
        <f>IF(C1684+1=Protocol!$V$21,0,C1684+1)</f>
        <v>3</v>
      </c>
      <c r="D1685" s="1">
        <f t="shared" si="69"/>
        <v>4</v>
      </c>
      <c r="E1685" s="1" t="str">
        <f>INDEX(Protocol[Mark],MATCH(C1685,Protocol[Step],0))</f>
        <v>1M.1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54010004</v>
      </c>
      <c r="H1685" s="134">
        <f>Systematic[[#This Row],[SampleVariableLabel]]+100*Systematic[[#This Row],[State]]</f>
        <v>54010304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54</v>
      </c>
      <c r="B1686" s="1">
        <f>IF(C1686=0,IF(B1685=Protocol!$V$20,1,B1685+1),B1685)</f>
        <v>1</v>
      </c>
      <c r="C1686" s="1">
        <f>IF(C1685+1=Protocol!$V$21,0,C1685+1)</f>
        <v>4</v>
      </c>
      <c r="D1686" s="1">
        <f t="shared" si="69"/>
        <v>5</v>
      </c>
      <c r="E1686" s="1" t="str">
        <f>INDEX(Protocol[Mark],MATCH(C1686,Protocol[Step],0))</f>
        <v>2Oct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54010005</v>
      </c>
      <c r="H1686" s="134">
        <f>Systematic[[#This Row],[SampleVariableLabel]]+100*Systematic[[#This Row],[State]]</f>
        <v>54010405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54</v>
      </c>
      <c r="B1687" s="1">
        <f>IF(C1687=0,IF(B1686=Protocol!$V$20,1,B1686+1),B1686)</f>
        <v>1</v>
      </c>
      <c r="C1687" s="1">
        <f>IF(C1686+1=Protocol!$V$21,0,C1686+1)</f>
        <v>5</v>
      </c>
      <c r="D1687" s="1">
        <f t="shared" si="69"/>
        <v>6</v>
      </c>
      <c r="E1687" s="1" t="str">
        <f>INDEX(Protocol[Mark],MATCH(C1687,Protocol[Step],0))</f>
        <v>2c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54010006</v>
      </c>
      <c r="H1687" s="134">
        <f>Systematic[[#This Row],[SampleVariableLabel]]+100*Systematic[[#This Row],[State]]</f>
        <v>54010506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54</v>
      </c>
      <c r="B1688" s="1">
        <f>IF(C1688=0,IF(B1687=Protocol!$V$20,1,B1687+1),B1687)</f>
        <v>1</v>
      </c>
      <c r="C1688" s="1">
        <f>IF(C1687+1=Protocol!$V$21,0,C1687+1)</f>
        <v>6</v>
      </c>
      <c r="D1688" s="1">
        <f t="shared" si="69"/>
        <v>1</v>
      </c>
      <c r="E1688" s="1" t="str">
        <f>INDEX(Protocol[Mark],MATCH(C1688,Protocol[Step],0))</f>
        <v>2M2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54010001</v>
      </c>
      <c r="H1688" s="134">
        <f>Systematic[[#This Row],[SampleVariableLabel]]+100*Systematic[[#This Row],[State]]</f>
        <v>54010601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54</v>
      </c>
      <c r="B1689" s="1">
        <f>IF(C1689=0,IF(B1688=Protocol!$V$20,1,B1688+1),B1688)</f>
        <v>1</v>
      </c>
      <c r="C1689" s="1">
        <f>IF(C1688+1=Protocol!$V$21,0,C1688+1)</f>
        <v>7</v>
      </c>
      <c r="D1689" s="1">
        <f t="shared" si="69"/>
        <v>2</v>
      </c>
      <c r="E1689" s="1" t="str">
        <f>INDEX(Protocol[Mark],MATCH(C1689,Protocol[Step],0))</f>
        <v>3P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54010002</v>
      </c>
      <c r="H1689" s="134">
        <f>Systematic[[#This Row],[SampleVariableLabel]]+100*Systematic[[#This Row],[State]]</f>
        <v>54010702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54</v>
      </c>
      <c r="B1690" s="1">
        <f>IF(C1690=0,IF(B1689=Protocol!$V$20,1,B1689+1),B1689)</f>
        <v>1</v>
      </c>
      <c r="C1690" s="1">
        <f>IF(C1689+1=Protocol!$V$21,0,C1689+1)</f>
        <v>8</v>
      </c>
      <c r="D1690" s="1">
        <f t="shared" si="69"/>
        <v>3</v>
      </c>
      <c r="E1690" s="1" t="str">
        <f>INDEX(Protocol[Mark],MATCH(C1690,Protocol[Step],0))</f>
        <v>4G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54010003</v>
      </c>
      <c r="H1690" s="134">
        <f>Systematic[[#This Row],[SampleVariableLabel]]+100*Systematic[[#This Row],[State]]</f>
        <v>54010803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54</v>
      </c>
      <c r="B1691" s="1">
        <f>IF(C1691=0,IF(B1690=Protocol!$V$20,1,B1690+1),B1690)</f>
        <v>1</v>
      </c>
      <c r="C1691" s="1">
        <f>IF(C1690+1=Protocol!$V$21,0,C1690+1)</f>
        <v>9</v>
      </c>
      <c r="D1691" s="1">
        <f t="shared" si="69"/>
        <v>4</v>
      </c>
      <c r="E1691" s="1" t="str">
        <f>INDEX(Protocol[Mark],MATCH(C1691,Protocol[Step],0))</f>
        <v>5S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54010004</v>
      </c>
      <c r="H1691" s="134">
        <f>Systematic[[#This Row],[SampleVariableLabel]]+100*Systematic[[#This Row],[State]]</f>
        <v>54010904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54</v>
      </c>
      <c r="B1692" s="1">
        <f>IF(C1692=0,IF(B1691=Protocol!$V$20,1,B1691+1),B1691)</f>
        <v>1</v>
      </c>
      <c r="C1692" s="1">
        <f>IF(C1691+1=Protocol!$V$21,0,C1691+1)</f>
        <v>10</v>
      </c>
      <c r="D1692" s="1">
        <f t="shared" si="69"/>
        <v>5</v>
      </c>
      <c r="E1692" s="1" t="str">
        <f>INDEX(Protocol[Mark],MATCH(C1692,Protocol[Step],0))</f>
        <v>6Gp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54010005</v>
      </c>
      <c r="H1692" s="134">
        <f>Systematic[[#This Row],[SampleVariableLabel]]+100*Systematic[[#This Row],[State]]</f>
        <v>54011005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54</v>
      </c>
      <c r="B1693" s="1">
        <f>IF(C1693=0,IF(B1692=Protocol!$V$20,1,B1692+1),B1692)</f>
        <v>1</v>
      </c>
      <c r="C1693" s="1">
        <f>IF(C1692+1=Protocol!$V$21,0,C1692+1)</f>
        <v>11</v>
      </c>
      <c r="D1693" s="1">
        <f t="shared" si="69"/>
        <v>6</v>
      </c>
      <c r="E1693" s="1" t="str">
        <f>INDEX(Protocol[Mark],MATCH(C1693,Protocol[Step],0))</f>
        <v>7U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54010006</v>
      </c>
      <c r="H1693" s="134">
        <f>Systematic[[#This Row],[SampleVariableLabel]]+100*Systematic[[#This Row],[State]]</f>
        <v>54011106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54</v>
      </c>
      <c r="B1694" s="1">
        <f>IF(C1694=0,IF(B1693=Protocol!$V$20,1,B1693+1),B1693)</f>
        <v>1</v>
      </c>
      <c r="C1694" s="1">
        <f>IF(C1693+1=Protocol!$V$21,0,C1693+1)</f>
        <v>12</v>
      </c>
      <c r="D1694" s="1">
        <f t="shared" si="69"/>
        <v>1</v>
      </c>
      <c r="E1694" s="1" t="str">
        <f>INDEX(Protocol[Mark],MATCH(C1694,Protocol[Step],0))</f>
        <v>8Rot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54010001</v>
      </c>
      <c r="H1694" s="134">
        <f>Systematic[[#This Row],[SampleVariableLabel]]+100*Systematic[[#This Row],[State]]</f>
        <v>54011201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54</v>
      </c>
      <c r="B1695" s="1">
        <f>IF(C1695=0,IF(B1694=Protocol!$V$20,1,B1694+1),B1694)</f>
        <v>1</v>
      </c>
      <c r="C1695" s="1">
        <f>IF(C1694+1=Protocol!$V$21,0,C1694+1)</f>
        <v>13</v>
      </c>
      <c r="D1695" s="1">
        <f t="shared" si="69"/>
        <v>2</v>
      </c>
      <c r="E1695" s="1" t="str">
        <f>INDEX(Protocol[Mark],MATCH(C1695,Protocol[Step],0))</f>
        <v>9Ama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54010002</v>
      </c>
      <c r="H1695" s="134">
        <f>Systematic[[#This Row],[SampleVariableLabel]]+100*Systematic[[#This Row],[State]]</f>
        <v>54011302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54</v>
      </c>
      <c r="B1696" s="1">
        <f>IF(C1696=0,IF(B1695=Protocol!$V$20,1,B1695+1),B1695)</f>
        <v>1</v>
      </c>
      <c r="C1696" s="1">
        <f>IF(C1695+1=Protocol!$V$21,0,C1695+1)</f>
        <v>14</v>
      </c>
      <c r="D1696" s="1">
        <f t="shared" si="69"/>
        <v>3</v>
      </c>
      <c r="E1696" s="1" t="str">
        <f>INDEX(Protocol[Mark],MATCH(C1696,Protocol[Step],0))</f>
        <v>10AsTm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54010003</v>
      </c>
      <c r="H1696" s="134">
        <f>Systematic[[#This Row],[SampleVariableLabel]]+100*Systematic[[#This Row],[State]]</f>
        <v>54011403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54</v>
      </c>
      <c r="B1697" s="1">
        <f>IF(C1697=0,IF(B1696=Protocol!$V$20,1,B1696+1),B1696)</f>
        <v>1</v>
      </c>
      <c r="C1697" s="1">
        <f>IF(C1696+1=Protocol!$V$21,0,C1696+1)</f>
        <v>15</v>
      </c>
      <c r="D1697" s="1">
        <f t="shared" si="69"/>
        <v>4</v>
      </c>
      <c r="E1697" s="1" t="str">
        <f>INDEX(Protocol[Mark],MATCH(C1697,Protocol[Step],0))</f>
        <v>11Azd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54010004</v>
      </c>
      <c r="H1697" s="134">
        <f>Systematic[[#This Row],[SampleVariableLabel]]+100*Systematic[[#This Row],[State]]</f>
        <v>54011504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55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ce1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55010005</v>
      </c>
      <c r="H1698" s="134">
        <f>Systematic[[#This Row],[SampleVariableLabel]]+100*Systematic[[#This Row],[State]]</f>
        <v>55010005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55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1Dig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55010006</v>
      </c>
      <c r="H1699" s="134">
        <f>Systematic[[#This Row],[SampleVariableLabel]]+100*Systematic[[#This Row],[State]]</f>
        <v>55010106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55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1D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55010001</v>
      </c>
      <c r="H1700" s="134">
        <f>Systematic[[#This Row],[SampleVariableLabel]]+100*Systematic[[#This Row],[State]]</f>
        <v>55010201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55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1M.1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55010002</v>
      </c>
      <c r="H1701" s="134">
        <f>Systematic[[#This Row],[SampleVariableLabel]]+100*Systematic[[#This Row],[State]]</f>
        <v>55010302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55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2Oct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55010003</v>
      </c>
      <c r="H1702" s="134">
        <f>Systematic[[#This Row],[SampleVariableLabel]]+100*Systematic[[#This Row],[State]]</f>
        <v>55010403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55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2c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55010004</v>
      </c>
      <c r="H1703" s="134">
        <f>Systematic[[#This Row],[SampleVariableLabel]]+100*Systematic[[#This Row],[State]]</f>
        <v>55010504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55</v>
      </c>
      <c r="B1704" s="1">
        <f>IF(C1704=0,IF(B1703=Protocol!$V$20,1,B1703+1),B1703)</f>
        <v>1</v>
      </c>
      <c r="C1704" s="1">
        <f>IF(C1703+1=Protocol!$V$21,0,C1703+1)</f>
        <v>6</v>
      </c>
      <c r="D1704" s="1">
        <f t="shared" si="69"/>
        <v>5</v>
      </c>
      <c r="E1704" s="1" t="str">
        <f>INDEX(Protocol[Mark],MATCH(C1704,Protocol[Step],0))</f>
        <v>2M2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55010005</v>
      </c>
      <c r="H1704" s="134">
        <f>Systematic[[#This Row],[SampleVariableLabel]]+100*Systematic[[#This Row],[State]]</f>
        <v>55010605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55</v>
      </c>
      <c r="B1705" s="1">
        <f>IF(C1705=0,IF(B1704=Protocol!$V$20,1,B1704+1),B1704)</f>
        <v>1</v>
      </c>
      <c r="C1705" s="1">
        <f>IF(C1704+1=Protocol!$V$21,0,C1704+1)</f>
        <v>7</v>
      </c>
      <c r="D1705" s="1">
        <f t="shared" si="69"/>
        <v>6</v>
      </c>
      <c r="E1705" s="1" t="str">
        <f>INDEX(Protocol[Mark],MATCH(C1705,Protocol[Step],0))</f>
        <v>3P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55010006</v>
      </c>
      <c r="H1705" s="134">
        <f>Systematic[[#This Row],[SampleVariableLabel]]+100*Systematic[[#This Row],[State]]</f>
        <v>55010706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55</v>
      </c>
      <c r="B1706" s="1">
        <f>IF(C1706=0,IF(B1705=Protocol!$V$20,1,B1705+1),B1705)</f>
        <v>1</v>
      </c>
      <c r="C1706" s="1">
        <f>IF(C1705+1=Protocol!$V$21,0,C1705+1)</f>
        <v>8</v>
      </c>
      <c r="D1706" s="1">
        <f t="shared" si="69"/>
        <v>1</v>
      </c>
      <c r="E1706" s="1" t="str">
        <f>INDEX(Protocol[Mark],MATCH(C1706,Protocol[Step],0))</f>
        <v>4G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55010001</v>
      </c>
      <c r="H1706" s="134">
        <f>Systematic[[#This Row],[SampleVariableLabel]]+100*Systematic[[#This Row],[State]]</f>
        <v>55010801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55</v>
      </c>
      <c r="B1707" s="1">
        <f>IF(C1707=0,IF(B1706=Protocol!$V$20,1,B1706+1),B1706)</f>
        <v>1</v>
      </c>
      <c r="C1707" s="1">
        <f>IF(C1706+1=Protocol!$V$21,0,C1706+1)</f>
        <v>9</v>
      </c>
      <c r="D1707" s="1">
        <f t="shared" si="69"/>
        <v>2</v>
      </c>
      <c r="E1707" s="1" t="str">
        <f>INDEX(Protocol[Mark],MATCH(C1707,Protocol[Step],0))</f>
        <v>5S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55010002</v>
      </c>
      <c r="H1707" s="134">
        <f>Systematic[[#This Row],[SampleVariableLabel]]+100*Systematic[[#This Row],[State]]</f>
        <v>55010902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55</v>
      </c>
      <c r="B1708" s="1">
        <f>IF(C1708=0,IF(B1707=Protocol!$V$20,1,B1707+1),B1707)</f>
        <v>1</v>
      </c>
      <c r="C1708" s="1">
        <f>IF(C1707+1=Protocol!$V$21,0,C1707+1)</f>
        <v>10</v>
      </c>
      <c r="D1708" s="1">
        <f t="shared" si="69"/>
        <v>3</v>
      </c>
      <c r="E1708" s="1" t="str">
        <f>INDEX(Protocol[Mark],MATCH(C1708,Protocol[Step],0))</f>
        <v>6Gp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55010003</v>
      </c>
      <c r="H1708" s="134">
        <f>Systematic[[#This Row],[SampleVariableLabel]]+100*Systematic[[#This Row],[State]]</f>
        <v>55011003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55</v>
      </c>
      <c r="B1709" s="1">
        <f>IF(C1709=0,IF(B1708=Protocol!$V$20,1,B1708+1),B1708)</f>
        <v>1</v>
      </c>
      <c r="C1709" s="1">
        <f>IF(C1708+1=Protocol!$V$21,0,C1708+1)</f>
        <v>11</v>
      </c>
      <c r="D1709" s="1">
        <f t="shared" si="69"/>
        <v>4</v>
      </c>
      <c r="E1709" s="1" t="str">
        <f>INDEX(Protocol[Mark],MATCH(C1709,Protocol[Step],0))</f>
        <v>7U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55010004</v>
      </c>
      <c r="H1709" s="134">
        <f>Systematic[[#This Row],[SampleVariableLabel]]+100*Systematic[[#This Row],[State]]</f>
        <v>55011104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55</v>
      </c>
      <c r="B1710" s="1">
        <f>IF(C1710=0,IF(B1709=Protocol!$V$20,1,B1709+1),B1709)</f>
        <v>1</v>
      </c>
      <c r="C1710" s="1">
        <f>IF(C1709+1=Protocol!$V$21,0,C1709+1)</f>
        <v>12</v>
      </c>
      <c r="D1710" s="1">
        <f t="shared" si="69"/>
        <v>5</v>
      </c>
      <c r="E1710" s="1" t="str">
        <f>INDEX(Protocol[Mark],MATCH(C1710,Protocol[Step],0))</f>
        <v>8Rot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55010005</v>
      </c>
      <c r="H1710" s="134">
        <f>Systematic[[#This Row],[SampleVariableLabel]]+100*Systematic[[#This Row],[State]]</f>
        <v>55011205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55</v>
      </c>
      <c r="B1711" s="1">
        <f>IF(C1711=0,IF(B1710=Protocol!$V$20,1,B1710+1),B1710)</f>
        <v>1</v>
      </c>
      <c r="C1711" s="1">
        <f>IF(C1710+1=Protocol!$V$21,0,C1710+1)</f>
        <v>13</v>
      </c>
      <c r="D1711" s="1">
        <f t="shared" si="69"/>
        <v>6</v>
      </c>
      <c r="E1711" s="1" t="str">
        <f>INDEX(Protocol[Mark],MATCH(C1711,Protocol[Step],0))</f>
        <v>9Ama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55010006</v>
      </c>
      <c r="H1711" s="134">
        <f>Systematic[[#This Row],[SampleVariableLabel]]+100*Systematic[[#This Row],[State]]</f>
        <v>55011306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55</v>
      </c>
      <c r="B1712" s="1">
        <f>IF(C1712=0,IF(B1711=Protocol!$V$20,1,B1711+1),B1711)</f>
        <v>1</v>
      </c>
      <c r="C1712" s="1">
        <f>IF(C1711+1=Protocol!$V$21,0,C1711+1)</f>
        <v>14</v>
      </c>
      <c r="D1712" s="1">
        <f t="shared" si="69"/>
        <v>1</v>
      </c>
      <c r="E1712" s="1" t="str">
        <f>INDEX(Protocol[Mark],MATCH(C1712,Protocol[Step],0))</f>
        <v>10AsTm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55010001</v>
      </c>
      <c r="H1712" s="134">
        <f>Systematic[[#This Row],[SampleVariableLabel]]+100*Systematic[[#This Row],[State]]</f>
        <v>55011401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55</v>
      </c>
      <c r="B1713" s="1">
        <f>IF(C1713=0,IF(B1712=Protocol!$V$20,1,B1712+1),B1712)</f>
        <v>1</v>
      </c>
      <c r="C1713" s="1">
        <f>IF(C1712+1=Protocol!$V$21,0,C1712+1)</f>
        <v>15</v>
      </c>
      <c r="D1713" s="1">
        <f t="shared" si="69"/>
        <v>2</v>
      </c>
      <c r="E1713" s="1" t="str">
        <f>INDEX(Protocol[Mark],MATCH(C1713,Protocol[Step],0))</f>
        <v>11Azd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55010002</v>
      </c>
      <c r="H1713" s="134">
        <f>Systematic[[#This Row],[SampleVariableLabel]]+100*Systematic[[#This Row],[State]]</f>
        <v>55011502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56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ce1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56010003</v>
      </c>
      <c r="H1714" s="134">
        <f>Systematic[[#This Row],[SampleVariableLabel]]+100*Systematic[[#This Row],[State]]</f>
        <v>56010003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56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1Dig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56010004</v>
      </c>
      <c r="H1715" s="134">
        <f>Systematic[[#This Row],[SampleVariableLabel]]+100*Systematic[[#This Row],[State]]</f>
        <v>56010104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56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1D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56010005</v>
      </c>
      <c r="H1716" s="134">
        <f>Systematic[[#This Row],[SampleVariableLabel]]+100*Systematic[[#This Row],[State]]</f>
        <v>56010205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56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1M.1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56010006</v>
      </c>
      <c r="H1717" s="134">
        <f>Systematic[[#This Row],[SampleVariableLabel]]+100*Systematic[[#This Row],[State]]</f>
        <v>56010306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56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2Oct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56010001</v>
      </c>
      <c r="H1718" s="134">
        <f>Systematic[[#This Row],[SampleVariableLabel]]+100*Systematic[[#This Row],[State]]</f>
        <v>56010401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56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2c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56010002</v>
      </c>
      <c r="H1719" s="134">
        <f>Systematic[[#This Row],[SampleVariableLabel]]+100*Systematic[[#This Row],[State]]</f>
        <v>56010502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56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2M2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56010003</v>
      </c>
      <c r="H1720" s="134">
        <f>Systematic[[#This Row],[SampleVariableLabel]]+100*Systematic[[#This Row],[State]]</f>
        <v>56010603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56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3P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56010004</v>
      </c>
      <c r="H1721" s="134">
        <f>Systematic[[#This Row],[SampleVariableLabel]]+100*Systematic[[#This Row],[State]]</f>
        <v>56010704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56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4G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56010005</v>
      </c>
      <c r="H1722" s="134">
        <f>Systematic[[#This Row],[SampleVariableLabel]]+100*Systematic[[#This Row],[State]]</f>
        <v>56010805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56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5S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56010006</v>
      </c>
      <c r="H1723" s="134">
        <f>Systematic[[#This Row],[SampleVariableLabel]]+100*Systematic[[#This Row],[State]]</f>
        <v>56010906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56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6Gp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56010001</v>
      </c>
      <c r="H1724" s="134">
        <f>Systematic[[#This Row],[SampleVariableLabel]]+100*Systematic[[#This Row],[State]]</f>
        <v>56011001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56</v>
      </c>
      <c r="B1725" s="1">
        <f>IF(C1725=0,IF(B1724=Protocol!$V$20,1,B1724+1),B1724)</f>
        <v>1</v>
      </c>
      <c r="C1725" s="1">
        <f>IF(C1724+1=Protocol!$V$21,0,C1724+1)</f>
        <v>11</v>
      </c>
      <c r="D1725" s="1">
        <f t="shared" si="69"/>
        <v>2</v>
      </c>
      <c r="E1725" s="1" t="str">
        <f>INDEX(Protocol[Mark],MATCH(C1725,Protocol[Step],0))</f>
        <v>7U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56010002</v>
      </c>
      <c r="H1725" s="134">
        <f>Systematic[[#This Row],[SampleVariableLabel]]+100*Systematic[[#This Row],[State]]</f>
        <v>56011102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56</v>
      </c>
      <c r="B1726" s="1">
        <f>IF(C1726=0,IF(B1725=Protocol!$V$20,1,B1725+1),B1725)</f>
        <v>1</v>
      </c>
      <c r="C1726" s="1">
        <f>IF(C1725+1=Protocol!$V$21,0,C1725+1)</f>
        <v>12</v>
      </c>
      <c r="D1726" s="1">
        <f t="shared" si="69"/>
        <v>3</v>
      </c>
      <c r="E1726" s="1" t="str">
        <f>INDEX(Protocol[Mark],MATCH(C1726,Protocol[Step],0))</f>
        <v>8Rot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56010003</v>
      </c>
      <c r="H1726" s="134">
        <f>Systematic[[#This Row],[SampleVariableLabel]]+100*Systematic[[#This Row],[State]]</f>
        <v>56011203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56</v>
      </c>
      <c r="B1727" s="1">
        <f>IF(C1727=0,IF(B1726=Protocol!$V$20,1,B1726+1),B1726)</f>
        <v>1</v>
      </c>
      <c r="C1727" s="1">
        <f>IF(C1726+1=Protocol!$V$21,0,C1726+1)</f>
        <v>13</v>
      </c>
      <c r="D1727" s="1">
        <f t="shared" si="69"/>
        <v>4</v>
      </c>
      <c r="E1727" s="1" t="str">
        <f>INDEX(Protocol[Mark],MATCH(C1727,Protocol[Step],0))</f>
        <v>9Ama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56010004</v>
      </c>
      <c r="H1727" s="134">
        <f>Systematic[[#This Row],[SampleVariableLabel]]+100*Systematic[[#This Row],[State]]</f>
        <v>56011304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56</v>
      </c>
      <c r="B1728" s="1">
        <f>IF(C1728=0,IF(B1727=Protocol!$V$20,1,B1727+1),B1727)</f>
        <v>1</v>
      </c>
      <c r="C1728" s="1">
        <f>IF(C1727+1=Protocol!$V$21,0,C1727+1)</f>
        <v>14</v>
      </c>
      <c r="D1728" s="1">
        <f t="shared" si="69"/>
        <v>5</v>
      </c>
      <c r="E1728" s="1" t="str">
        <f>INDEX(Protocol[Mark],MATCH(C1728,Protocol[Step],0))</f>
        <v>10AsTm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56010005</v>
      </c>
      <c r="H1728" s="134">
        <f>Systematic[[#This Row],[SampleVariableLabel]]+100*Systematic[[#This Row],[State]]</f>
        <v>56011405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56</v>
      </c>
      <c r="B1729" s="1">
        <f>IF(C1729=0,IF(B1728=Protocol!$V$20,1,B1728+1),B1728)</f>
        <v>1</v>
      </c>
      <c r="C1729" s="1">
        <f>IF(C1728+1=Protocol!$V$21,0,C1728+1)</f>
        <v>15</v>
      </c>
      <c r="D1729" s="1">
        <f t="shared" si="69"/>
        <v>6</v>
      </c>
      <c r="E1729" s="1" t="str">
        <f>INDEX(Protocol[Mark],MATCH(C1729,Protocol[Step],0))</f>
        <v>11Azd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56010006</v>
      </c>
      <c r="H1729" s="134">
        <f>Systematic[[#This Row],[SampleVariableLabel]]+100*Systematic[[#This Row],[State]]</f>
        <v>56011506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57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ce1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57010001</v>
      </c>
      <c r="H1730" s="134">
        <f>Systematic[[#This Row],[SampleVariableLabel]]+100*Systematic[[#This Row],[State]]</f>
        <v>57010001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57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57010002</v>
      </c>
      <c r="H1731" s="134">
        <f>Systematic[[#This Row],[SampleVariableLabel]]+100*Systematic[[#This Row],[State]]</f>
        <v>57010102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57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57010003</v>
      </c>
      <c r="H1732" s="134">
        <f>Systematic[[#This Row],[SampleVariableLabel]]+100*Systematic[[#This Row],[State]]</f>
        <v>57010203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57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1M.1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57010004</v>
      </c>
      <c r="H1733" s="134">
        <f>Systematic[[#This Row],[SampleVariableLabel]]+100*Systematic[[#This Row],[State]]</f>
        <v>57010304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57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2Oct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57010005</v>
      </c>
      <c r="H1734" s="134">
        <f>Systematic[[#This Row],[SampleVariableLabel]]+100*Systematic[[#This Row],[State]]</f>
        <v>57010405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57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2c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57010006</v>
      </c>
      <c r="H1735" s="134">
        <f>Systematic[[#This Row],[SampleVariableLabel]]+100*Systematic[[#This Row],[State]]</f>
        <v>57010506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57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2M2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57010001</v>
      </c>
      <c r="H1736" s="134">
        <f>Systematic[[#This Row],[SampleVariableLabel]]+100*Systematic[[#This Row],[State]]</f>
        <v>57010601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57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3P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57010002</v>
      </c>
      <c r="H1737" s="134">
        <f>Systematic[[#This Row],[SampleVariableLabel]]+100*Systematic[[#This Row],[State]]</f>
        <v>57010702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57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4G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57010003</v>
      </c>
      <c r="H1738" s="134">
        <f>Systematic[[#This Row],[SampleVariableLabel]]+100*Systematic[[#This Row],[State]]</f>
        <v>57010803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57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5S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57010004</v>
      </c>
      <c r="H1739" s="134">
        <f>Systematic[[#This Row],[SampleVariableLabel]]+100*Systematic[[#This Row],[State]]</f>
        <v>57010904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57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6Gp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57010005</v>
      </c>
      <c r="H1740" s="134">
        <f>Systematic[[#This Row],[SampleVariableLabel]]+100*Systematic[[#This Row],[State]]</f>
        <v>57011005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57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7U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57010006</v>
      </c>
      <c r="H1741" s="134">
        <f>Systematic[[#This Row],[SampleVariableLabel]]+100*Systematic[[#This Row],[State]]</f>
        <v>57011106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57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8Rot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57010001</v>
      </c>
      <c r="H1742" s="134">
        <f>Systematic[[#This Row],[SampleVariableLabel]]+100*Systematic[[#This Row],[State]]</f>
        <v>57011201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57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9Ama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57010002</v>
      </c>
      <c r="H1743" s="134">
        <f>Systematic[[#This Row],[SampleVariableLabel]]+100*Systematic[[#This Row],[State]]</f>
        <v>57011302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57</v>
      </c>
      <c r="B1744" s="1">
        <f>IF(C1744=0,IF(B1743=Protocol!$V$20,1,B1743+1),B1743)</f>
        <v>1</v>
      </c>
      <c r="C1744" s="1">
        <f>IF(C1743+1=Protocol!$V$21,0,C1743+1)</f>
        <v>14</v>
      </c>
      <c r="D1744" s="1">
        <f t="shared" si="71"/>
        <v>3</v>
      </c>
      <c r="E1744" s="1" t="str">
        <f>INDEX(Protocol[Mark],MATCH(C1744,Protocol[Step],0))</f>
        <v>10AsTm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57010003</v>
      </c>
      <c r="H1744" s="134">
        <f>Systematic[[#This Row],[SampleVariableLabel]]+100*Systematic[[#This Row],[State]]</f>
        <v>57011403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57</v>
      </c>
      <c r="B1745" s="1">
        <f>IF(C1745=0,IF(B1744=Protocol!$V$20,1,B1744+1),B1744)</f>
        <v>1</v>
      </c>
      <c r="C1745" s="1">
        <f>IF(C1744+1=Protocol!$V$21,0,C1744+1)</f>
        <v>15</v>
      </c>
      <c r="D1745" s="1">
        <f t="shared" si="71"/>
        <v>4</v>
      </c>
      <c r="E1745" s="1" t="str">
        <f>INDEX(Protocol[Mark],MATCH(C1745,Protocol[Step],0))</f>
        <v>11Azd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57010004</v>
      </c>
      <c r="H1745" s="134">
        <f>Systematic[[#This Row],[SampleVariableLabel]]+100*Systematic[[#This Row],[State]]</f>
        <v>57011504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58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ce1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58010005</v>
      </c>
      <c r="H1746" s="134">
        <f>Systematic[[#This Row],[SampleVariableLabel]]+100*Systematic[[#This Row],[State]]</f>
        <v>58010005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58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1Dig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58010006</v>
      </c>
      <c r="H1747" s="134">
        <f>Systematic[[#This Row],[SampleVariableLabel]]+100*Systematic[[#This Row],[State]]</f>
        <v>58010106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58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1D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58010001</v>
      </c>
      <c r="H1748" s="134">
        <f>Systematic[[#This Row],[SampleVariableLabel]]+100*Systematic[[#This Row],[State]]</f>
        <v>58010201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58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1M.1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58010002</v>
      </c>
      <c r="H1749" s="134">
        <f>Systematic[[#This Row],[SampleVariableLabel]]+100*Systematic[[#This Row],[State]]</f>
        <v>58010302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58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2Oct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58010003</v>
      </c>
      <c r="H1750" s="134">
        <f>Systematic[[#This Row],[SampleVariableLabel]]+100*Systematic[[#This Row],[State]]</f>
        <v>58010403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58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2c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58010004</v>
      </c>
      <c r="H1751" s="134">
        <f>Systematic[[#This Row],[SampleVariableLabel]]+100*Systematic[[#This Row],[State]]</f>
        <v>58010504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58</v>
      </c>
      <c r="B1752" s="1">
        <f>IF(C1752=0,IF(B1751=Protocol!$V$20,1,B1751+1),B1751)</f>
        <v>1</v>
      </c>
      <c r="C1752" s="1">
        <f>IF(C1751+1=Protocol!$V$21,0,C1751+1)</f>
        <v>6</v>
      </c>
      <c r="D1752" s="1">
        <f t="shared" si="71"/>
        <v>5</v>
      </c>
      <c r="E1752" s="1" t="str">
        <f>INDEX(Protocol[Mark],MATCH(C1752,Protocol[Step],0))</f>
        <v>2M2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58010005</v>
      </c>
      <c r="H1752" s="134">
        <f>Systematic[[#This Row],[SampleVariableLabel]]+100*Systematic[[#This Row],[State]]</f>
        <v>58010605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58</v>
      </c>
      <c r="B1753" s="1">
        <f>IF(C1753=0,IF(B1752=Protocol!$V$20,1,B1752+1),B1752)</f>
        <v>1</v>
      </c>
      <c r="C1753" s="1">
        <f>IF(C1752+1=Protocol!$V$21,0,C1752+1)</f>
        <v>7</v>
      </c>
      <c r="D1753" s="1">
        <f t="shared" si="71"/>
        <v>6</v>
      </c>
      <c r="E1753" s="1" t="str">
        <f>INDEX(Protocol[Mark],MATCH(C1753,Protocol[Step],0))</f>
        <v>3P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58010006</v>
      </c>
      <c r="H1753" s="134">
        <f>Systematic[[#This Row],[SampleVariableLabel]]+100*Systematic[[#This Row],[State]]</f>
        <v>58010706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58</v>
      </c>
      <c r="B1754" s="1">
        <f>IF(C1754=0,IF(B1753=Protocol!$V$20,1,B1753+1),B1753)</f>
        <v>1</v>
      </c>
      <c r="C1754" s="1">
        <f>IF(C1753+1=Protocol!$V$21,0,C1753+1)</f>
        <v>8</v>
      </c>
      <c r="D1754" s="1">
        <f t="shared" si="71"/>
        <v>1</v>
      </c>
      <c r="E1754" s="1" t="str">
        <f>INDEX(Protocol[Mark],MATCH(C1754,Protocol[Step],0))</f>
        <v>4G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58010001</v>
      </c>
      <c r="H1754" s="134">
        <f>Systematic[[#This Row],[SampleVariableLabel]]+100*Systematic[[#This Row],[State]]</f>
        <v>58010801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58</v>
      </c>
      <c r="B1755" s="1">
        <f>IF(C1755=0,IF(B1754=Protocol!$V$20,1,B1754+1),B1754)</f>
        <v>1</v>
      </c>
      <c r="C1755" s="1">
        <f>IF(C1754+1=Protocol!$V$21,0,C1754+1)</f>
        <v>9</v>
      </c>
      <c r="D1755" s="1">
        <f t="shared" si="71"/>
        <v>2</v>
      </c>
      <c r="E1755" s="1" t="str">
        <f>INDEX(Protocol[Mark],MATCH(C1755,Protocol[Step],0))</f>
        <v>5S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58010002</v>
      </c>
      <c r="H1755" s="134">
        <f>Systematic[[#This Row],[SampleVariableLabel]]+100*Systematic[[#This Row],[State]]</f>
        <v>58010902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58</v>
      </c>
      <c r="B1756" s="1">
        <f>IF(C1756=0,IF(B1755=Protocol!$V$20,1,B1755+1),B1755)</f>
        <v>1</v>
      </c>
      <c r="C1756" s="1">
        <f>IF(C1755+1=Protocol!$V$21,0,C1755+1)</f>
        <v>10</v>
      </c>
      <c r="D1756" s="1">
        <f t="shared" si="71"/>
        <v>3</v>
      </c>
      <c r="E1756" s="1" t="str">
        <f>INDEX(Protocol[Mark],MATCH(C1756,Protocol[Step],0))</f>
        <v>6Gp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58010003</v>
      </c>
      <c r="H1756" s="134">
        <f>Systematic[[#This Row],[SampleVariableLabel]]+100*Systematic[[#This Row],[State]]</f>
        <v>58011003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58</v>
      </c>
      <c r="B1757" s="1">
        <f>IF(C1757=0,IF(B1756=Protocol!$V$20,1,B1756+1),B1756)</f>
        <v>1</v>
      </c>
      <c r="C1757" s="1">
        <f>IF(C1756+1=Protocol!$V$21,0,C1756+1)</f>
        <v>11</v>
      </c>
      <c r="D1757" s="1">
        <f t="shared" si="71"/>
        <v>4</v>
      </c>
      <c r="E1757" s="1" t="str">
        <f>INDEX(Protocol[Mark],MATCH(C1757,Protocol[Step],0))</f>
        <v>7U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58010004</v>
      </c>
      <c r="H1757" s="134">
        <f>Systematic[[#This Row],[SampleVariableLabel]]+100*Systematic[[#This Row],[State]]</f>
        <v>58011104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58</v>
      </c>
      <c r="B1758" s="1">
        <f>IF(C1758=0,IF(B1757=Protocol!$V$20,1,B1757+1),B1757)</f>
        <v>1</v>
      </c>
      <c r="C1758" s="1">
        <f>IF(C1757+1=Protocol!$V$21,0,C1757+1)</f>
        <v>12</v>
      </c>
      <c r="D1758" s="1">
        <f t="shared" si="71"/>
        <v>5</v>
      </c>
      <c r="E1758" s="1" t="str">
        <f>INDEX(Protocol[Mark],MATCH(C1758,Protocol[Step],0))</f>
        <v>8Rot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58010005</v>
      </c>
      <c r="H1758" s="134">
        <f>Systematic[[#This Row],[SampleVariableLabel]]+100*Systematic[[#This Row],[State]]</f>
        <v>58011205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58</v>
      </c>
      <c r="B1759" s="1">
        <f>IF(C1759=0,IF(B1758=Protocol!$V$20,1,B1758+1),B1758)</f>
        <v>1</v>
      </c>
      <c r="C1759" s="1">
        <f>IF(C1758+1=Protocol!$V$21,0,C1758+1)</f>
        <v>13</v>
      </c>
      <c r="D1759" s="1">
        <f t="shared" si="71"/>
        <v>6</v>
      </c>
      <c r="E1759" s="1" t="str">
        <f>INDEX(Protocol[Mark],MATCH(C1759,Protocol[Step],0))</f>
        <v>9Ama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58010006</v>
      </c>
      <c r="H1759" s="134">
        <f>Systematic[[#This Row],[SampleVariableLabel]]+100*Systematic[[#This Row],[State]]</f>
        <v>58011306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58</v>
      </c>
      <c r="B1760" s="1">
        <f>IF(C1760=0,IF(B1759=Protocol!$V$20,1,B1759+1),B1759)</f>
        <v>1</v>
      </c>
      <c r="C1760" s="1">
        <f>IF(C1759+1=Protocol!$V$21,0,C1759+1)</f>
        <v>14</v>
      </c>
      <c r="D1760" s="1">
        <f t="shared" si="71"/>
        <v>1</v>
      </c>
      <c r="E1760" s="1" t="str">
        <f>INDEX(Protocol[Mark],MATCH(C1760,Protocol[Step],0))</f>
        <v>10AsTm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58010001</v>
      </c>
      <c r="H1760" s="134">
        <f>Systematic[[#This Row],[SampleVariableLabel]]+100*Systematic[[#This Row],[State]]</f>
        <v>58011401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58</v>
      </c>
      <c r="B1761" s="1">
        <f>IF(C1761=0,IF(B1760=Protocol!$V$20,1,B1760+1),B1760)</f>
        <v>1</v>
      </c>
      <c r="C1761" s="1">
        <f>IF(C1760+1=Protocol!$V$21,0,C1760+1)</f>
        <v>15</v>
      </c>
      <c r="D1761" s="1">
        <f t="shared" si="71"/>
        <v>2</v>
      </c>
      <c r="E1761" s="1" t="str">
        <f>INDEX(Protocol[Mark],MATCH(C1761,Protocol[Step],0))</f>
        <v>11Azd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58010002</v>
      </c>
      <c r="H1761" s="134">
        <f>Systematic[[#This Row],[SampleVariableLabel]]+100*Systematic[[#This Row],[State]]</f>
        <v>58011502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59</v>
      </c>
      <c r="B1762" s="1">
        <f>IF(C1762=0,IF(B1761=Protocol!$V$20,1,B1761+1),B1761)</f>
        <v>1</v>
      </c>
      <c r="C1762" s="1">
        <f>IF(C1761+1=Protocol!$V$21,0,C1761+1)</f>
        <v>0</v>
      </c>
      <c r="D1762" s="1">
        <f t="shared" si="71"/>
        <v>3</v>
      </c>
      <c r="E1762" s="1" t="str">
        <f>INDEX(Protocol[Mark],MATCH(C1762,Protocol[Step],0))</f>
        <v>ce1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59010003</v>
      </c>
      <c r="H1762" s="134">
        <f>Systematic[[#This Row],[SampleVariableLabel]]+100*Systematic[[#This Row],[State]]</f>
        <v>59010003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59</v>
      </c>
      <c r="B1763" s="1">
        <f>IF(C1763=0,IF(B1762=Protocol!$V$20,1,B1762+1),B1762)</f>
        <v>1</v>
      </c>
      <c r="C1763" s="1">
        <f>IF(C1762+1=Protocol!$V$21,0,C1762+1)</f>
        <v>1</v>
      </c>
      <c r="D1763" s="1">
        <f t="shared" si="71"/>
        <v>4</v>
      </c>
      <c r="E1763" s="1" t="str">
        <f>INDEX(Protocol[Mark],MATCH(C1763,Protocol[Step],0))</f>
        <v>1Dig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59010004</v>
      </c>
      <c r="H1763" s="134">
        <f>Systematic[[#This Row],[SampleVariableLabel]]+100*Systematic[[#This Row],[State]]</f>
        <v>59010104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59</v>
      </c>
      <c r="B1764" s="1">
        <f>IF(C1764=0,IF(B1763=Protocol!$V$20,1,B1763+1),B1763)</f>
        <v>1</v>
      </c>
      <c r="C1764" s="1">
        <f>IF(C1763+1=Protocol!$V$21,0,C1763+1)</f>
        <v>2</v>
      </c>
      <c r="D1764" s="1">
        <f t="shared" si="71"/>
        <v>5</v>
      </c>
      <c r="E1764" s="1" t="str">
        <f>INDEX(Protocol[Mark],MATCH(C1764,Protocol[Step],0))</f>
        <v>1D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59010005</v>
      </c>
      <c r="H1764" s="134">
        <f>Systematic[[#This Row],[SampleVariableLabel]]+100*Systematic[[#This Row],[State]]</f>
        <v>59010205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59</v>
      </c>
      <c r="B1765" s="1">
        <f>IF(C1765=0,IF(B1764=Protocol!$V$20,1,B1764+1),B1764)</f>
        <v>1</v>
      </c>
      <c r="C1765" s="1">
        <f>IF(C1764+1=Protocol!$V$21,0,C1764+1)</f>
        <v>3</v>
      </c>
      <c r="D1765" s="1">
        <f t="shared" si="71"/>
        <v>6</v>
      </c>
      <c r="E1765" s="1" t="str">
        <f>INDEX(Protocol[Mark],MATCH(C1765,Protocol[Step],0))</f>
        <v>1M.1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59010006</v>
      </c>
      <c r="H1765" s="134">
        <f>Systematic[[#This Row],[SampleVariableLabel]]+100*Systematic[[#This Row],[State]]</f>
        <v>59010306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59</v>
      </c>
      <c r="B1766" s="1">
        <f>IF(C1766=0,IF(B1765=Protocol!$V$20,1,B1765+1),B1765)</f>
        <v>1</v>
      </c>
      <c r="C1766" s="1">
        <f>IF(C1765+1=Protocol!$V$21,0,C1765+1)</f>
        <v>4</v>
      </c>
      <c r="D1766" s="1">
        <f t="shared" si="71"/>
        <v>1</v>
      </c>
      <c r="E1766" s="1" t="str">
        <f>INDEX(Protocol[Mark],MATCH(C1766,Protocol[Step],0))</f>
        <v>2Oct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59010001</v>
      </c>
      <c r="H1766" s="134">
        <f>Systematic[[#This Row],[SampleVariableLabel]]+100*Systematic[[#This Row],[State]]</f>
        <v>59010401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59</v>
      </c>
      <c r="B1767" s="1">
        <f>IF(C1767=0,IF(B1766=Protocol!$V$20,1,B1766+1),B1766)</f>
        <v>1</v>
      </c>
      <c r="C1767" s="1">
        <f>IF(C1766+1=Protocol!$V$21,0,C1766+1)</f>
        <v>5</v>
      </c>
      <c r="D1767" s="1">
        <f t="shared" si="71"/>
        <v>2</v>
      </c>
      <c r="E1767" s="1" t="str">
        <f>INDEX(Protocol[Mark],MATCH(C1767,Protocol[Step],0))</f>
        <v>2c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59010002</v>
      </c>
      <c r="H1767" s="134">
        <f>Systematic[[#This Row],[SampleVariableLabel]]+100*Systematic[[#This Row],[State]]</f>
        <v>59010502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59</v>
      </c>
      <c r="B1768" s="1">
        <f>IF(C1768=0,IF(B1767=Protocol!$V$20,1,B1767+1),B1767)</f>
        <v>1</v>
      </c>
      <c r="C1768" s="1">
        <f>IF(C1767+1=Protocol!$V$21,0,C1767+1)</f>
        <v>6</v>
      </c>
      <c r="D1768" s="1">
        <f t="shared" si="71"/>
        <v>3</v>
      </c>
      <c r="E1768" s="1" t="str">
        <f>INDEX(Protocol[Mark],MATCH(C1768,Protocol[Step],0))</f>
        <v>2M2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59010003</v>
      </c>
      <c r="H1768" s="134">
        <f>Systematic[[#This Row],[SampleVariableLabel]]+100*Systematic[[#This Row],[State]]</f>
        <v>59010603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59</v>
      </c>
      <c r="B1769" s="1">
        <f>IF(C1769=0,IF(B1768=Protocol!$V$20,1,B1768+1),B1768)</f>
        <v>1</v>
      </c>
      <c r="C1769" s="1">
        <f>IF(C1768+1=Protocol!$V$21,0,C1768+1)</f>
        <v>7</v>
      </c>
      <c r="D1769" s="1">
        <f t="shared" si="71"/>
        <v>4</v>
      </c>
      <c r="E1769" s="1" t="str">
        <f>INDEX(Protocol[Mark],MATCH(C1769,Protocol[Step],0))</f>
        <v>3P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59010004</v>
      </c>
      <c r="H1769" s="134">
        <f>Systematic[[#This Row],[SampleVariableLabel]]+100*Systematic[[#This Row],[State]]</f>
        <v>59010704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59</v>
      </c>
      <c r="B1770" s="1">
        <f>IF(C1770=0,IF(B1769=Protocol!$V$20,1,B1769+1),B1769)</f>
        <v>1</v>
      </c>
      <c r="C1770" s="1">
        <f>IF(C1769+1=Protocol!$V$21,0,C1769+1)</f>
        <v>8</v>
      </c>
      <c r="D1770" s="1">
        <f t="shared" si="71"/>
        <v>5</v>
      </c>
      <c r="E1770" s="1" t="str">
        <f>INDEX(Protocol[Mark],MATCH(C1770,Protocol[Step],0))</f>
        <v>4G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59010005</v>
      </c>
      <c r="H1770" s="134">
        <f>Systematic[[#This Row],[SampleVariableLabel]]+100*Systematic[[#This Row],[State]]</f>
        <v>59010805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59</v>
      </c>
      <c r="B1771" s="1">
        <f>IF(C1771=0,IF(B1770=Protocol!$V$20,1,B1770+1),B1770)</f>
        <v>1</v>
      </c>
      <c r="C1771" s="1">
        <f>IF(C1770+1=Protocol!$V$21,0,C1770+1)</f>
        <v>9</v>
      </c>
      <c r="D1771" s="1">
        <f t="shared" si="71"/>
        <v>6</v>
      </c>
      <c r="E1771" s="1" t="str">
        <f>INDEX(Protocol[Mark],MATCH(C1771,Protocol[Step],0))</f>
        <v>5S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59010006</v>
      </c>
      <c r="H1771" s="134">
        <f>Systematic[[#This Row],[SampleVariableLabel]]+100*Systematic[[#This Row],[State]]</f>
        <v>59010906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59</v>
      </c>
      <c r="B1772" s="1">
        <f>IF(C1772=0,IF(B1771=Protocol!$V$20,1,B1771+1),B1771)</f>
        <v>1</v>
      </c>
      <c r="C1772" s="1">
        <f>IF(C1771+1=Protocol!$V$21,0,C1771+1)</f>
        <v>10</v>
      </c>
      <c r="D1772" s="1">
        <f t="shared" si="71"/>
        <v>1</v>
      </c>
      <c r="E1772" s="1" t="str">
        <f>INDEX(Protocol[Mark],MATCH(C1772,Protocol[Step],0))</f>
        <v>6Gp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59010001</v>
      </c>
      <c r="H1772" s="134">
        <f>Systematic[[#This Row],[SampleVariableLabel]]+100*Systematic[[#This Row],[State]]</f>
        <v>59011001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59</v>
      </c>
      <c r="B1773" s="1">
        <f>IF(C1773=0,IF(B1772=Protocol!$V$20,1,B1772+1),B1772)</f>
        <v>1</v>
      </c>
      <c r="C1773" s="1">
        <f>IF(C1772+1=Protocol!$V$21,0,C1772+1)</f>
        <v>11</v>
      </c>
      <c r="D1773" s="1">
        <f t="shared" si="71"/>
        <v>2</v>
      </c>
      <c r="E1773" s="1" t="str">
        <f>INDEX(Protocol[Mark],MATCH(C1773,Protocol[Step],0))</f>
        <v>7U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59010002</v>
      </c>
      <c r="H1773" s="134">
        <f>Systematic[[#This Row],[SampleVariableLabel]]+100*Systematic[[#This Row],[State]]</f>
        <v>59011102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59</v>
      </c>
      <c r="B1774" s="1">
        <f>IF(C1774=0,IF(B1773=Protocol!$V$20,1,B1773+1),B1773)</f>
        <v>1</v>
      </c>
      <c r="C1774" s="1">
        <f>IF(C1773+1=Protocol!$V$21,0,C1773+1)</f>
        <v>12</v>
      </c>
      <c r="D1774" s="1">
        <f t="shared" si="71"/>
        <v>3</v>
      </c>
      <c r="E1774" s="1" t="str">
        <f>INDEX(Protocol[Mark],MATCH(C1774,Protocol[Step],0))</f>
        <v>8Rot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59010003</v>
      </c>
      <c r="H1774" s="134">
        <f>Systematic[[#This Row],[SampleVariableLabel]]+100*Systematic[[#This Row],[State]]</f>
        <v>59011203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59</v>
      </c>
      <c r="B1775" s="1">
        <f>IF(C1775=0,IF(B1774=Protocol!$V$20,1,B1774+1),B1774)</f>
        <v>1</v>
      </c>
      <c r="C1775" s="1">
        <f>IF(C1774+1=Protocol!$V$21,0,C1774+1)</f>
        <v>13</v>
      </c>
      <c r="D1775" s="1">
        <f t="shared" si="71"/>
        <v>4</v>
      </c>
      <c r="E1775" s="1" t="str">
        <f>INDEX(Protocol[Mark],MATCH(C1775,Protocol[Step],0))</f>
        <v>9Ama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59010004</v>
      </c>
      <c r="H1775" s="134">
        <f>Systematic[[#This Row],[SampleVariableLabel]]+100*Systematic[[#This Row],[State]]</f>
        <v>59011304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59</v>
      </c>
      <c r="B1776" s="1">
        <f>IF(C1776=0,IF(B1775=Protocol!$V$20,1,B1775+1),B1775)</f>
        <v>1</v>
      </c>
      <c r="C1776" s="1">
        <f>IF(C1775+1=Protocol!$V$21,0,C1775+1)</f>
        <v>14</v>
      </c>
      <c r="D1776" s="1">
        <f t="shared" si="71"/>
        <v>5</v>
      </c>
      <c r="E1776" s="1" t="str">
        <f>INDEX(Protocol[Mark],MATCH(C1776,Protocol[Step],0))</f>
        <v>10AsTm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59010005</v>
      </c>
      <c r="H1776" s="134">
        <f>Systematic[[#This Row],[SampleVariableLabel]]+100*Systematic[[#This Row],[State]]</f>
        <v>59011405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59</v>
      </c>
      <c r="B1777" s="1">
        <f>IF(C1777=0,IF(B1776=Protocol!$V$20,1,B1776+1),B1776)</f>
        <v>1</v>
      </c>
      <c r="C1777" s="1">
        <f>IF(C1776+1=Protocol!$V$21,0,C1776+1)</f>
        <v>15</v>
      </c>
      <c r="D1777" s="1">
        <f t="shared" si="71"/>
        <v>6</v>
      </c>
      <c r="E1777" s="1" t="str">
        <f>INDEX(Protocol[Mark],MATCH(C1777,Protocol[Step],0))</f>
        <v>11Azd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59010006</v>
      </c>
      <c r="H1777" s="134">
        <f>Systematic[[#This Row],[SampleVariableLabel]]+100*Systematic[[#This Row],[State]]</f>
        <v>59011506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60</v>
      </c>
      <c r="B1778" s="1">
        <f>IF(C1778=0,IF(B1777=Protocol!$V$20,1,B1777+1),B1777)</f>
        <v>1</v>
      </c>
      <c r="C1778" s="1">
        <f>IF(C1777+1=Protocol!$V$21,0,C1777+1)</f>
        <v>0</v>
      </c>
      <c r="D1778" s="1">
        <f t="shared" si="71"/>
        <v>1</v>
      </c>
      <c r="E1778" s="1" t="str">
        <f>INDEX(Protocol[Mark],MATCH(C1778,Protocol[Step],0))</f>
        <v>ce1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60010001</v>
      </c>
      <c r="H1778" s="134">
        <f>Systematic[[#This Row],[SampleVariableLabel]]+100*Systematic[[#This Row],[State]]</f>
        <v>60010001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60</v>
      </c>
      <c r="B1779" s="1">
        <f>IF(C1779=0,IF(B1778=Protocol!$V$20,1,B1778+1),B1778)</f>
        <v>1</v>
      </c>
      <c r="C1779" s="1">
        <f>IF(C1778+1=Protocol!$V$21,0,C1778+1)</f>
        <v>1</v>
      </c>
      <c r="D1779" s="1">
        <f t="shared" si="71"/>
        <v>2</v>
      </c>
      <c r="E1779" s="1" t="str">
        <f>INDEX(Protocol[Mark],MATCH(C1779,Protocol[Step],0))</f>
        <v>1Dig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60010002</v>
      </c>
      <c r="H1779" s="134">
        <f>Systematic[[#This Row],[SampleVariableLabel]]+100*Systematic[[#This Row],[State]]</f>
        <v>60010102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60</v>
      </c>
      <c r="B1780" s="1">
        <f>IF(C1780=0,IF(B1779=Protocol!$V$20,1,B1779+1),B1779)</f>
        <v>1</v>
      </c>
      <c r="C1780" s="1">
        <f>IF(C1779+1=Protocol!$V$21,0,C1779+1)</f>
        <v>2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60010003</v>
      </c>
      <c r="H1780" s="134">
        <f>Systematic[[#This Row],[SampleVariableLabel]]+100*Systematic[[#This Row],[State]]</f>
        <v>60010203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60</v>
      </c>
      <c r="B1781" s="1">
        <f>IF(C1781=0,IF(B1780=Protocol!$V$20,1,B1780+1),B1780)</f>
        <v>1</v>
      </c>
      <c r="C1781" s="1">
        <f>IF(C1780+1=Protocol!$V$21,0,C1780+1)</f>
        <v>3</v>
      </c>
      <c r="D1781" s="1">
        <f t="shared" si="71"/>
        <v>4</v>
      </c>
      <c r="E1781" s="1" t="str">
        <f>INDEX(Protocol[Mark],MATCH(C1781,Protocol[Step],0))</f>
        <v>1M.1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60010004</v>
      </c>
      <c r="H1781" s="134">
        <f>Systematic[[#This Row],[SampleVariableLabel]]+100*Systematic[[#This Row],[State]]</f>
        <v>60010304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60</v>
      </c>
      <c r="B1782" s="1">
        <f>IF(C1782=0,IF(B1781=Protocol!$V$20,1,B1781+1),B1781)</f>
        <v>1</v>
      </c>
      <c r="C1782" s="1">
        <f>IF(C1781+1=Protocol!$V$21,0,C1781+1)</f>
        <v>4</v>
      </c>
      <c r="D1782" s="1">
        <f t="shared" si="71"/>
        <v>5</v>
      </c>
      <c r="E1782" s="1" t="str">
        <f>INDEX(Protocol[Mark],MATCH(C1782,Protocol[Step],0))</f>
        <v>2Oct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60010005</v>
      </c>
      <c r="H1782" s="134">
        <f>Systematic[[#This Row],[SampleVariableLabel]]+100*Systematic[[#This Row],[State]]</f>
        <v>60010405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60</v>
      </c>
      <c r="B1783" s="1">
        <f>IF(C1783=0,IF(B1782=Protocol!$V$20,1,B1782+1),B1782)</f>
        <v>1</v>
      </c>
      <c r="C1783" s="1">
        <f>IF(C1782+1=Protocol!$V$21,0,C1782+1)</f>
        <v>5</v>
      </c>
      <c r="D1783" s="1">
        <f t="shared" si="71"/>
        <v>6</v>
      </c>
      <c r="E1783" s="1" t="str">
        <f>INDEX(Protocol[Mark],MATCH(C1783,Protocol[Step],0))</f>
        <v>2c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60010006</v>
      </c>
      <c r="H1783" s="134">
        <f>Systematic[[#This Row],[SampleVariableLabel]]+100*Systematic[[#This Row],[State]]</f>
        <v>60010506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60</v>
      </c>
      <c r="B1784" s="1">
        <f>IF(C1784=0,IF(B1783=Protocol!$V$20,1,B1783+1),B1783)</f>
        <v>1</v>
      </c>
      <c r="C1784" s="1">
        <f>IF(C1783+1=Protocol!$V$21,0,C1783+1)</f>
        <v>6</v>
      </c>
      <c r="D1784" s="1">
        <f t="shared" si="71"/>
        <v>1</v>
      </c>
      <c r="E1784" s="1" t="str">
        <f>INDEX(Protocol[Mark],MATCH(C1784,Protocol[Step],0))</f>
        <v>2M2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60010001</v>
      </c>
      <c r="H1784" s="134">
        <f>Systematic[[#This Row],[SampleVariableLabel]]+100*Systematic[[#This Row],[State]]</f>
        <v>60010601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60</v>
      </c>
      <c r="B1785" s="1">
        <f>IF(C1785=0,IF(B1784=Protocol!$V$20,1,B1784+1),B1784)</f>
        <v>1</v>
      </c>
      <c r="C1785" s="1">
        <f>IF(C1784+1=Protocol!$V$21,0,C1784+1)</f>
        <v>7</v>
      </c>
      <c r="D1785" s="1">
        <f t="shared" si="71"/>
        <v>2</v>
      </c>
      <c r="E1785" s="1" t="str">
        <f>INDEX(Protocol[Mark],MATCH(C1785,Protocol[Step],0))</f>
        <v>3P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60010002</v>
      </c>
      <c r="H1785" s="134">
        <f>Systematic[[#This Row],[SampleVariableLabel]]+100*Systematic[[#This Row],[State]]</f>
        <v>60010702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60</v>
      </c>
      <c r="B1786" s="1">
        <f>IF(C1786=0,IF(B1785=Protocol!$V$20,1,B1785+1),B1785)</f>
        <v>1</v>
      </c>
      <c r="C1786" s="1">
        <f>IF(C1785+1=Protocol!$V$21,0,C1785+1)</f>
        <v>8</v>
      </c>
      <c r="D1786" s="1">
        <f t="shared" si="71"/>
        <v>3</v>
      </c>
      <c r="E1786" s="1" t="str">
        <f>INDEX(Protocol[Mark],MATCH(C1786,Protocol[Step],0))</f>
        <v>4G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60010003</v>
      </c>
      <c r="H1786" s="134">
        <f>Systematic[[#This Row],[SampleVariableLabel]]+100*Systematic[[#This Row],[State]]</f>
        <v>60010803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60</v>
      </c>
      <c r="B1787" s="1">
        <f>IF(C1787=0,IF(B1786=Protocol!$V$20,1,B1786+1),B1786)</f>
        <v>1</v>
      </c>
      <c r="C1787" s="1">
        <f>IF(C1786+1=Protocol!$V$21,0,C1786+1)</f>
        <v>9</v>
      </c>
      <c r="D1787" s="1">
        <f t="shared" si="71"/>
        <v>4</v>
      </c>
      <c r="E1787" s="1" t="str">
        <f>INDEX(Protocol[Mark],MATCH(C1787,Protocol[Step],0))</f>
        <v>5S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60010004</v>
      </c>
      <c r="H1787" s="134">
        <f>Systematic[[#This Row],[SampleVariableLabel]]+100*Systematic[[#This Row],[State]]</f>
        <v>60010904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60</v>
      </c>
      <c r="B1788" s="1">
        <f>IF(C1788=0,IF(B1787=Protocol!$V$20,1,B1787+1),B1787)</f>
        <v>1</v>
      </c>
      <c r="C1788" s="1">
        <f>IF(C1787+1=Protocol!$V$21,0,C1787+1)</f>
        <v>10</v>
      </c>
      <c r="D1788" s="1">
        <f t="shared" si="71"/>
        <v>5</v>
      </c>
      <c r="E1788" s="1" t="str">
        <f>INDEX(Protocol[Mark],MATCH(C1788,Protocol[Step],0))</f>
        <v>6Gp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60010005</v>
      </c>
      <c r="H1788" s="134">
        <f>Systematic[[#This Row],[SampleVariableLabel]]+100*Systematic[[#This Row],[State]]</f>
        <v>60011005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60</v>
      </c>
      <c r="B1789" s="1">
        <f>IF(C1789=0,IF(B1788=Protocol!$V$20,1,B1788+1),B1788)</f>
        <v>1</v>
      </c>
      <c r="C1789" s="1">
        <f>IF(C1788+1=Protocol!$V$21,0,C1788+1)</f>
        <v>11</v>
      </c>
      <c r="D1789" s="1">
        <f t="shared" si="71"/>
        <v>6</v>
      </c>
      <c r="E1789" s="1" t="str">
        <f>INDEX(Protocol[Mark],MATCH(C1789,Protocol[Step],0))</f>
        <v>7U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60010006</v>
      </c>
      <c r="H1789" s="134">
        <f>Systematic[[#This Row],[SampleVariableLabel]]+100*Systematic[[#This Row],[State]]</f>
        <v>60011106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60</v>
      </c>
      <c r="B1790" s="1">
        <f>IF(C1790=0,IF(B1789=Protocol!$V$20,1,B1789+1),B1789)</f>
        <v>1</v>
      </c>
      <c r="C1790" s="1">
        <f>IF(C1789+1=Protocol!$V$21,0,C1789+1)</f>
        <v>12</v>
      </c>
      <c r="D1790" s="1">
        <f t="shared" si="71"/>
        <v>1</v>
      </c>
      <c r="E1790" s="1" t="str">
        <f>INDEX(Protocol[Mark],MATCH(C1790,Protocol[Step],0))</f>
        <v>8Rot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60010001</v>
      </c>
      <c r="H1790" s="134">
        <f>Systematic[[#This Row],[SampleVariableLabel]]+100*Systematic[[#This Row],[State]]</f>
        <v>60011201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60</v>
      </c>
      <c r="B1791" s="1">
        <f>IF(C1791=0,IF(B1790=Protocol!$V$20,1,B1790+1),B1790)</f>
        <v>1</v>
      </c>
      <c r="C1791" s="1">
        <f>IF(C1790+1=Protocol!$V$21,0,C1790+1)</f>
        <v>13</v>
      </c>
      <c r="D1791" s="1">
        <f t="shared" si="71"/>
        <v>2</v>
      </c>
      <c r="E1791" s="1" t="str">
        <f>INDEX(Protocol[Mark],MATCH(C1791,Protocol[Step],0))</f>
        <v>9Ama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60010002</v>
      </c>
      <c r="H1791" s="134">
        <f>Systematic[[#This Row],[SampleVariableLabel]]+100*Systematic[[#This Row],[State]]</f>
        <v>60011302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60</v>
      </c>
      <c r="B1792" s="1">
        <f>IF(C1792=0,IF(B1791=Protocol!$V$20,1,B1791+1),B1791)</f>
        <v>1</v>
      </c>
      <c r="C1792" s="1">
        <f>IF(C1791+1=Protocol!$V$21,0,C1791+1)</f>
        <v>14</v>
      </c>
      <c r="D1792" s="1">
        <f t="shared" si="71"/>
        <v>3</v>
      </c>
      <c r="E1792" s="1" t="str">
        <f>INDEX(Protocol[Mark],MATCH(C1792,Protocol[Step],0))</f>
        <v>10AsTm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60010003</v>
      </c>
      <c r="H1792" s="134">
        <f>Systematic[[#This Row],[SampleVariableLabel]]+100*Systematic[[#This Row],[State]]</f>
        <v>60011403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60</v>
      </c>
      <c r="B1793" s="1">
        <f>IF(C1793=0,IF(B1792=Protocol!$V$20,1,B1792+1),B1792)</f>
        <v>1</v>
      </c>
      <c r="C1793" s="1">
        <f>IF(C1792+1=Protocol!$V$21,0,C1792+1)</f>
        <v>15</v>
      </c>
      <c r="D1793" s="1">
        <f t="shared" si="71"/>
        <v>4</v>
      </c>
      <c r="E1793" s="1" t="str">
        <f>INDEX(Protocol[Mark],MATCH(C1793,Protocol[Step],0))</f>
        <v>11Azd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60010004</v>
      </c>
      <c r="H1793" s="134">
        <f>Systematic[[#This Row],[SampleVariableLabel]]+100*Systematic[[#This Row],[State]]</f>
        <v>60011504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ce1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61010005</v>
      </c>
      <c r="H1794" s="134">
        <f>Systematic[[#This Row],[SampleVariableLabel]]+100*Systematic[[#This Row],[State]]</f>
        <v>61010005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1Dig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61010006</v>
      </c>
      <c r="H1795" s="134">
        <f>Systematic[[#This Row],[SampleVariableLabel]]+100*Systematic[[#This Row],[State]]</f>
        <v>61010106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1D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61010001</v>
      </c>
      <c r="H1796" s="134">
        <f>Systematic[[#This Row],[SampleVariableLabel]]+100*Systematic[[#This Row],[State]]</f>
        <v>61010201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1M.1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61010002</v>
      </c>
      <c r="H1797" s="134">
        <f>Systematic[[#This Row],[SampleVariableLabel]]+100*Systematic[[#This Row],[State]]</f>
        <v>61010302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2Oct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61010003</v>
      </c>
      <c r="H1798" s="134">
        <f>Systematic[[#This Row],[SampleVariableLabel]]+100*Systematic[[#This Row],[State]]</f>
        <v>61010403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61010004</v>
      </c>
      <c r="H1799" s="134">
        <f>Systematic[[#This Row],[SampleVariableLabel]]+100*Systematic[[#This Row],[State]]</f>
        <v>61010504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61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2M2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61010005</v>
      </c>
      <c r="H1800" s="134">
        <f>Systematic[[#This Row],[SampleVariableLabel]]+100*Systematic[[#This Row],[State]]</f>
        <v>61010605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61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3P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61010006</v>
      </c>
      <c r="H1801" s="134">
        <f>Systematic[[#This Row],[SampleVariableLabel]]+100*Systematic[[#This Row],[State]]</f>
        <v>61010706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61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4G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61010001</v>
      </c>
      <c r="H1802" s="134">
        <f>Systematic[[#This Row],[SampleVariableLabel]]+100*Systematic[[#This Row],[State]]</f>
        <v>61010801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61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5S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61010002</v>
      </c>
      <c r="H1803" s="134">
        <f>Systematic[[#This Row],[SampleVariableLabel]]+100*Systematic[[#This Row],[State]]</f>
        <v>61010902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61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6Gp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61010003</v>
      </c>
      <c r="H1804" s="134">
        <f>Systematic[[#This Row],[SampleVariableLabel]]+100*Systematic[[#This Row],[State]]</f>
        <v>61011003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61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7U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61010004</v>
      </c>
      <c r="H1805" s="134">
        <f>Systematic[[#This Row],[SampleVariableLabel]]+100*Systematic[[#This Row],[State]]</f>
        <v>61011104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61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8Rot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61010005</v>
      </c>
      <c r="H1806" s="134">
        <f>Systematic[[#This Row],[SampleVariableLabel]]+100*Systematic[[#This Row],[State]]</f>
        <v>61011205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61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9Ama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61010006</v>
      </c>
      <c r="H1807" s="134">
        <f>Systematic[[#This Row],[SampleVariableLabel]]+100*Systematic[[#This Row],[State]]</f>
        <v>61011306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61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10AsTm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61010001</v>
      </c>
      <c r="H1808" s="134">
        <f>Systematic[[#This Row],[SampleVariableLabel]]+100*Systematic[[#This Row],[State]]</f>
        <v>61011401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61</v>
      </c>
      <c r="B1809" s="1">
        <f>IF(C1809=0,IF(B1808=Protocol!$V$20,1,B1808+1),B1808)</f>
        <v>1</v>
      </c>
      <c r="C1809" s="1">
        <f>IF(C1808+1=Protocol!$V$21,0,C1808+1)</f>
        <v>15</v>
      </c>
      <c r="D1809" s="1">
        <f t="shared" si="73"/>
        <v>2</v>
      </c>
      <c r="E1809" s="1" t="str">
        <f>INDEX(Protocol[Mark],MATCH(C1809,Protocol[Step],0))</f>
        <v>11Azd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61010002</v>
      </c>
      <c r="H1809" s="134">
        <f>Systematic[[#This Row],[SampleVariableLabel]]+100*Systematic[[#This Row],[State]]</f>
        <v>61011502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62</v>
      </c>
      <c r="B1810" s="1">
        <f>IF(C1810=0,IF(B1809=Protocol!$V$20,1,B1809+1),B1809)</f>
        <v>1</v>
      </c>
      <c r="C1810" s="1">
        <f>IF(C1809+1=Protocol!$V$21,0,C1809+1)</f>
        <v>0</v>
      </c>
      <c r="D1810" s="1">
        <f t="shared" si="73"/>
        <v>3</v>
      </c>
      <c r="E1810" s="1" t="str">
        <f>INDEX(Protocol[Mark],MATCH(C1810,Protocol[Step],0))</f>
        <v>ce1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62010003</v>
      </c>
      <c r="H1810" s="134">
        <f>Systematic[[#This Row],[SampleVariableLabel]]+100*Systematic[[#This Row],[State]]</f>
        <v>62010003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62</v>
      </c>
      <c r="B1811" s="1">
        <f>IF(C1811=0,IF(B1810=Protocol!$V$20,1,B1810+1),B1810)</f>
        <v>1</v>
      </c>
      <c r="C1811" s="1">
        <f>IF(C1810+1=Protocol!$V$21,0,C1810+1)</f>
        <v>1</v>
      </c>
      <c r="D1811" s="1">
        <f t="shared" si="73"/>
        <v>4</v>
      </c>
      <c r="E1811" s="1" t="str">
        <f>INDEX(Protocol[Mark],MATCH(C1811,Protocol[Step],0))</f>
        <v>1Dig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62010004</v>
      </c>
      <c r="H1811" s="134">
        <f>Systematic[[#This Row],[SampleVariableLabel]]+100*Systematic[[#This Row],[State]]</f>
        <v>62010104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62</v>
      </c>
      <c r="B1812" s="1">
        <f>IF(C1812=0,IF(B1811=Protocol!$V$20,1,B1811+1),B1811)</f>
        <v>1</v>
      </c>
      <c r="C1812" s="1">
        <f>IF(C1811+1=Protocol!$V$21,0,C1811+1)</f>
        <v>2</v>
      </c>
      <c r="D1812" s="1">
        <f t="shared" si="73"/>
        <v>5</v>
      </c>
      <c r="E1812" s="1" t="str">
        <f>INDEX(Protocol[Mark],MATCH(C1812,Protocol[Step],0))</f>
        <v>1D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62010005</v>
      </c>
      <c r="H1812" s="134">
        <f>Systematic[[#This Row],[SampleVariableLabel]]+100*Systematic[[#This Row],[State]]</f>
        <v>62010205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62</v>
      </c>
      <c r="B1813" s="1">
        <f>IF(C1813=0,IF(B1812=Protocol!$V$20,1,B1812+1),B1812)</f>
        <v>1</v>
      </c>
      <c r="C1813" s="1">
        <f>IF(C1812+1=Protocol!$V$21,0,C1812+1)</f>
        <v>3</v>
      </c>
      <c r="D1813" s="1">
        <f t="shared" si="73"/>
        <v>6</v>
      </c>
      <c r="E1813" s="1" t="str">
        <f>INDEX(Protocol[Mark],MATCH(C1813,Protocol[Step],0))</f>
        <v>1M.1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62010006</v>
      </c>
      <c r="H1813" s="134">
        <f>Systematic[[#This Row],[SampleVariableLabel]]+100*Systematic[[#This Row],[State]]</f>
        <v>62010306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62</v>
      </c>
      <c r="B1814" s="1">
        <f>IF(C1814=0,IF(B1813=Protocol!$V$20,1,B1813+1),B1813)</f>
        <v>1</v>
      </c>
      <c r="C1814" s="1">
        <f>IF(C1813+1=Protocol!$V$21,0,C1813+1)</f>
        <v>4</v>
      </c>
      <c r="D1814" s="1">
        <f t="shared" si="73"/>
        <v>1</v>
      </c>
      <c r="E1814" s="1" t="str">
        <f>INDEX(Protocol[Mark],MATCH(C1814,Protocol[Step],0))</f>
        <v>2Oct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62010001</v>
      </c>
      <c r="H1814" s="134">
        <f>Systematic[[#This Row],[SampleVariableLabel]]+100*Systematic[[#This Row],[State]]</f>
        <v>62010401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62</v>
      </c>
      <c r="B1815" s="1">
        <f>IF(C1815=0,IF(B1814=Protocol!$V$20,1,B1814+1),B1814)</f>
        <v>1</v>
      </c>
      <c r="C1815" s="1">
        <f>IF(C1814+1=Protocol!$V$21,0,C1814+1)</f>
        <v>5</v>
      </c>
      <c r="D1815" s="1">
        <f t="shared" si="73"/>
        <v>2</v>
      </c>
      <c r="E1815" s="1" t="str">
        <f>INDEX(Protocol[Mark],MATCH(C1815,Protocol[Step],0))</f>
        <v>2c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62010002</v>
      </c>
      <c r="H1815" s="134">
        <f>Systematic[[#This Row],[SampleVariableLabel]]+100*Systematic[[#This Row],[State]]</f>
        <v>62010502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62</v>
      </c>
      <c r="B1816" s="1">
        <f>IF(C1816=0,IF(B1815=Protocol!$V$20,1,B1815+1),B1815)</f>
        <v>1</v>
      </c>
      <c r="C1816" s="1">
        <f>IF(C1815+1=Protocol!$V$21,0,C1815+1)</f>
        <v>6</v>
      </c>
      <c r="D1816" s="1">
        <f t="shared" si="73"/>
        <v>3</v>
      </c>
      <c r="E1816" s="1" t="str">
        <f>INDEX(Protocol[Mark],MATCH(C1816,Protocol[Step],0))</f>
        <v>2M2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62010003</v>
      </c>
      <c r="H1816" s="134">
        <f>Systematic[[#This Row],[SampleVariableLabel]]+100*Systematic[[#This Row],[State]]</f>
        <v>62010603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62</v>
      </c>
      <c r="B1817" s="1">
        <f>IF(C1817=0,IF(B1816=Protocol!$V$20,1,B1816+1),B1816)</f>
        <v>1</v>
      </c>
      <c r="C1817" s="1">
        <f>IF(C1816+1=Protocol!$V$21,0,C1816+1)</f>
        <v>7</v>
      </c>
      <c r="D1817" s="1">
        <f t="shared" si="73"/>
        <v>4</v>
      </c>
      <c r="E1817" s="1" t="str">
        <f>INDEX(Protocol[Mark],MATCH(C1817,Protocol[Step],0))</f>
        <v>3P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62010004</v>
      </c>
      <c r="H1817" s="134">
        <f>Systematic[[#This Row],[SampleVariableLabel]]+100*Systematic[[#This Row],[State]]</f>
        <v>62010704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62</v>
      </c>
      <c r="B1818" s="1">
        <f>IF(C1818=0,IF(B1817=Protocol!$V$20,1,B1817+1),B1817)</f>
        <v>1</v>
      </c>
      <c r="C1818" s="1">
        <f>IF(C1817+1=Protocol!$V$21,0,C1817+1)</f>
        <v>8</v>
      </c>
      <c r="D1818" s="1">
        <f t="shared" si="73"/>
        <v>5</v>
      </c>
      <c r="E1818" s="1" t="str">
        <f>INDEX(Protocol[Mark],MATCH(C1818,Protocol[Step],0))</f>
        <v>4G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62010005</v>
      </c>
      <c r="H1818" s="134">
        <f>Systematic[[#This Row],[SampleVariableLabel]]+100*Systematic[[#This Row],[State]]</f>
        <v>62010805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62</v>
      </c>
      <c r="B1819" s="1">
        <f>IF(C1819=0,IF(B1818=Protocol!$V$20,1,B1818+1),B1818)</f>
        <v>1</v>
      </c>
      <c r="C1819" s="1">
        <f>IF(C1818+1=Protocol!$V$21,0,C1818+1)</f>
        <v>9</v>
      </c>
      <c r="D1819" s="1">
        <f t="shared" si="73"/>
        <v>6</v>
      </c>
      <c r="E1819" s="1" t="str">
        <f>INDEX(Protocol[Mark],MATCH(C1819,Protocol[Step],0))</f>
        <v>5S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62010006</v>
      </c>
      <c r="H1819" s="134">
        <f>Systematic[[#This Row],[SampleVariableLabel]]+100*Systematic[[#This Row],[State]]</f>
        <v>62010906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62</v>
      </c>
      <c r="B1820" s="1">
        <f>IF(C1820=0,IF(B1819=Protocol!$V$20,1,B1819+1),B1819)</f>
        <v>1</v>
      </c>
      <c r="C1820" s="1">
        <f>IF(C1819+1=Protocol!$V$21,0,C1819+1)</f>
        <v>10</v>
      </c>
      <c r="D1820" s="1">
        <f t="shared" si="73"/>
        <v>1</v>
      </c>
      <c r="E1820" s="1" t="str">
        <f>INDEX(Protocol[Mark],MATCH(C1820,Protocol[Step],0))</f>
        <v>6Gp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62010001</v>
      </c>
      <c r="H1820" s="134">
        <f>Systematic[[#This Row],[SampleVariableLabel]]+100*Systematic[[#This Row],[State]]</f>
        <v>62011001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62</v>
      </c>
      <c r="B1821" s="1">
        <f>IF(C1821=0,IF(B1820=Protocol!$V$20,1,B1820+1),B1820)</f>
        <v>1</v>
      </c>
      <c r="C1821" s="1">
        <f>IF(C1820+1=Protocol!$V$21,0,C1820+1)</f>
        <v>11</v>
      </c>
      <c r="D1821" s="1">
        <f t="shared" si="73"/>
        <v>2</v>
      </c>
      <c r="E1821" s="1" t="str">
        <f>INDEX(Protocol[Mark],MATCH(C1821,Protocol[Step],0))</f>
        <v>7U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62010002</v>
      </c>
      <c r="H1821" s="134">
        <f>Systematic[[#This Row],[SampleVariableLabel]]+100*Systematic[[#This Row],[State]]</f>
        <v>62011102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62</v>
      </c>
      <c r="B1822" s="1">
        <f>IF(C1822=0,IF(B1821=Protocol!$V$20,1,B1821+1),B1821)</f>
        <v>1</v>
      </c>
      <c r="C1822" s="1">
        <f>IF(C1821+1=Protocol!$V$21,0,C1821+1)</f>
        <v>12</v>
      </c>
      <c r="D1822" s="1">
        <f t="shared" si="73"/>
        <v>3</v>
      </c>
      <c r="E1822" s="1" t="str">
        <f>INDEX(Protocol[Mark],MATCH(C1822,Protocol[Step],0))</f>
        <v>8Rot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62010003</v>
      </c>
      <c r="H1822" s="134">
        <f>Systematic[[#This Row],[SampleVariableLabel]]+100*Systematic[[#This Row],[State]]</f>
        <v>62011203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62</v>
      </c>
      <c r="B1823" s="1">
        <f>IF(C1823=0,IF(B1822=Protocol!$V$20,1,B1822+1),B1822)</f>
        <v>1</v>
      </c>
      <c r="C1823" s="1">
        <f>IF(C1822+1=Protocol!$V$21,0,C1822+1)</f>
        <v>13</v>
      </c>
      <c r="D1823" s="1">
        <f t="shared" si="73"/>
        <v>4</v>
      </c>
      <c r="E1823" s="1" t="str">
        <f>INDEX(Protocol[Mark],MATCH(C1823,Protocol[Step],0))</f>
        <v>9Ama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62010004</v>
      </c>
      <c r="H1823" s="134">
        <f>Systematic[[#This Row],[SampleVariableLabel]]+100*Systematic[[#This Row],[State]]</f>
        <v>62011304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62</v>
      </c>
      <c r="B1824" s="1">
        <f>IF(C1824=0,IF(B1823=Protocol!$V$20,1,B1823+1),B1823)</f>
        <v>1</v>
      </c>
      <c r="C1824" s="1">
        <f>IF(C1823+1=Protocol!$V$21,0,C1823+1)</f>
        <v>14</v>
      </c>
      <c r="D1824" s="1">
        <f t="shared" si="73"/>
        <v>5</v>
      </c>
      <c r="E1824" s="1" t="str">
        <f>INDEX(Protocol[Mark],MATCH(C1824,Protocol[Step],0))</f>
        <v>10AsTm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62010005</v>
      </c>
      <c r="H1824" s="134">
        <f>Systematic[[#This Row],[SampleVariableLabel]]+100*Systematic[[#This Row],[State]]</f>
        <v>62011405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62</v>
      </c>
      <c r="B1825" s="1">
        <f>IF(C1825=0,IF(B1824=Protocol!$V$20,1,B1824+1),B1824)</f>
        <v>1</v>
      </c>
      <c r="C1825" s="1">
        <f>IF(C1824+1=Protocol!$V$21,0,C1824+1)</f>
        <v>15</v>
      </c>
      <c r="D1825" s="1">
        <f t="shared" si="73"/>
        <v>6</v>
      </c>
      <c r="E1825" s="1" t="str">
        <f>INDEX(Protocol[Mark],MATCH(C1825,Protocol[Step],0))</f>
        <v>11Azd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62010006</v>
      </c>
      <c r="H1825" s="134">
        <f>Systematic[[#This Row],[SampleVariableLabel]]+100*Systematic[[#This Row],[State]]</f>
        <v>62011506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63</v>
      </c>
      <c r="B1826" s="1">
        <f>IF(C1826=0,IF(B1825=Protocol!$V$20,1,B1825+1),B1825)</f>
        <v>1</v>
      </c>
      <c r="C1826" s="1">
        <f>IF(C1825+1=Protocol!$V$21,0,C1825+1)</f>
        <v>0</v>
      </c>
      <c r="D1826" s="1">
        <f t="shared" si="73"/>
        <v>1</v>
      </c>
      <c r="E1826" s="1" t="str">
        <f>INDEX(Protocol[Mark],MATCH(C1826,Protocol[Step],0))</f>
        <v>ce1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63010001</v>
      </c>
      <c r="H1826" s="134">
        <f>Systematic[[#This Row],[SampleVariableLabel]]+100*Systematic[[#This Row],[State]]</f>
        <v>63010001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63</v>
      </c>
      <c r="B1827" s="1">
        <f>IF(C1827=0,IF(B1826=Protocol!$V$20,1,B1826+1),B1826)</f>
        <v>1</v>
      </c>
      <c r="C1827" s="1">
        <f>IF(C1826+1=Protocol!$V$21,0,C1826+1)</f>
        <v>1</v>
      </c>
      <c r="D1827" s="1">
        <f t="shared" si="73"/>
        <v>2</v>
      </c>
      <c r="E1827" s="1" t="str">
        <f>INDEX(Protocol[Mark],MATCH(C1827,Protocol[Step],0))</f>
        <v>1Dig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63010002</v>
      </c>
      <c r="H1827" s="134">
        <f>Systematic[[#This Row],[SampleVariableLabel]]+100*Systematic[[#This Row],[State]]</f>
        <v>63010102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63</v>
      </c>
      <c r="B1828" s="1">
        <f>IF(C1828=0,IF(B1827=Protocol!$V$20,1,B1827+1),B1827)</f>
        <v>1</v>
      </c>
      <c r="C1828" s="1">
        <f>IF(C1827+1=Protocol!$V$21,0,C1827+1)</f>
        <v>2</v>
      </c>
      <c r="D1828" s="1">
        <f t="shared" si="73"/>
        <v>3</v>
      </c>
      <c r="E1828" s="1" t="str">
        <f>INDEX(Protocol[Mark],MATCH(C1828,Protocol[Step],0))</f>
        <v>1D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63010003</v>
      </c>
      <c r="H1828" s="134">
        <f>Systematic[[#This Row],[SampleVariableLabel]]+100*Systematic[[#This Row],[State]]</f>
        <v>63010203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63</v>
      </c>
      <c r="B1829" s="1">
        <f>IF(C1829=0,IF(B1828=Protocol!$V$20,1,B1828+1),B1828)</f>
        <v>1</v>
      </c>
      <c r="C1829" s="1">
        <f>IF(C1828+1=Protocol!$V$21,0,C1828+1)</f>
        <v>3</v>
      </c>
      <c r="D1829" s="1">
        <f t="shared" si="73"/>
        <v>4</v>
      </c>
      <c r="E1829" s="1" t="str">
        <f>INDEX(Protocol[Mark],MATCH(C1829,Protocol[Step],0))</f>
        <v>1M.1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63010004</v>
      </c>
      <c r="H1829" s="134">
        <f>Systematic[[#This Row],[SampleVariableLabel]]+100*Systematic[[#This Row],[State]]</f>
        <v>63010304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63</v>
      </c>
      <c r="B1830" s="1">
        <f>IF(C1830=0,IF(B1829=Protocol!$V$20,1,B1829+1),B1829)</f>
        <v>1</v>
      </c>
      <c r="C1830" s="1">
        <f>IF(C1829+1=Protocol!$V$21,0,C1829+1)</f>
        <v>4</v>
      </c>
      <c r="D1830" s="1">
        <f t="shared" si="73"/>
        <v>5</v>
      </c>
      <c r="E1830" s="1" t="str">
        <f>INDEX(Protocol[Mark],MATCH(C1830,Protocol[Step],0))</f>
        <v>2Oct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63010005</v>
      </c>
      <c r="H1830" s="134">
        <f>Systematic[[#This Row],[SampleVariableLabel]]+100*Systematic[[#This Row],[State]]</f>
        <v>63010405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63</v>
      </c>
      <c r="B1831" s="1">
        <f>IF(C1831=0,IF(B1830=Protocol!$V$20,1,B1830+1),B1830)</f>
        <v>1</v>
      </c>
      <c r="C1831" s="1">
        <f>IF(C1830+1=Protocol!$V$21,0,C1830+1)</f>
        <v>5</v>
      </c>
      <c r="D1831" s="1">
        <f t="shared" si="73"/>
        <v>6</v>
      </c>
      <c r="E1831" s="1" t="str">
        <f>INDEX(Protocol[Mark],MATCH(C1831,Protocol[Step],0))</f>
        <v>2c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63010006</v>
      </c>
      <c r="H1831" s="134">
        <f>Systematic[[#This Row],[SampleVariableLabel]]+100*Systematic[[#This Row],[State]]</f>
        <v>63010506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63</v>
      </c>
      <c r="B1832" s="1">
        <f>IF(C1832=0,IF(B1831=Protocol!$V$20,1,B1831+1),B1831)</f>
        <v>1</v>
      </c>
      <c r="C1832" s="1">
        <f>IF(C1831+1=Protocol!$V$21,0,C1831+1)</f>
        <v>6</v>
      </c>
      <c r="D1832" s="1">
        <f t="shared" si="73"/>
        <v>1</v>
      </c>
      <c r="E1832" s="1" t="str">
        <f>INDEX(Protocol[Mark],MATCH(C1832,Protocol[Step],0))</f>
        <v>2M2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63010001</v>
      </c>
      <c r="H1832" s="134">
        <f>Systematic[[#This Row],[SampleVariableLabel]]+100*Systematic[[#This Row],[State]]</f>
        <v>63010601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63</v>
      </c>
      <c r="B1833" s="1">
        <f>IF(C1833=0,IF(B1832=Protocol!$V$20,1,B1832+1),B1832)</f>
        <v>1</v>
      </c>
      <c r="C1833" s="1">
        <f>IF(C1832+1=Protocol!$V$21,0,C1832+1)</f>
        <v>7</v>
      </c>
      <c r="D1833" s="1">
        <f t="shared" si="73"/>
        <v>2</v>
      </c>
      <c r="E1833" s="1" t="str">
        <f>INDEX(Protocol[Mark],MATCH(C1833,Protocol[Step],0))</f>
        <v>3P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63010002</v>
      </c>
      <c r="H1833" s="134">
        <f>Systematic[[#This Row],[SampleVariableLabel]]+100*Systematic[[#This Row],[State]]</f>
        <v>63010702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63</v>
      </c>
      <c r="B1834" s="1">
        <f>IF(C1834=0,IF(B1833=Protocol!$V$20,1,B1833+1),B1833)</f>
        <v>1</v>
      </c>
      <c r="C1834" s="1">
        <f>IF(C1833+1=Protocol!$V$21,0,C1833+1)</f>
        <v>8</v>
      </c>
      <c r="D1834" s="1">
        <f t="shared" si="73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63010003</v>
      </c>
      <c r="H1834" s="134">
        <f>Systematic[[#This Row],[SampleVariableLabel]]+100*Systematic[[#This Row],[State]]</f>
        <v>63010803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63</v>
      </c>
      <c r="B1835" s="1">
        <f>IF(C1835=0,IF(B1834=Protocol!$V$20,1,B1834+1),B1834)</f>
        <v>1</v>
      </c>
      <c r="C1835" s="1">
        <f>IF(C1834+1=Protocol!$V$21,0,C1834+1)</f>
        <v>9</v>
      </c>
      <c r="D1835" s="1">
        <f t="shared" si="73"/>
        <v>4</v>
      </c>
      <c r="E1835" s="1" t="str">
        <f>INDEX(Protocol[Mark],MATCH(C1835,Protocol[Step],0))</f>
        <v>5S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63010004</v>
      </c>
      <c r="H1835" s="134">
        <f>Systematic[[#This Row],[SampleVariableLabel]]+100*Systematic[[#This Row],[State]]</f>
        <v>63010904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63</v>
      </c>
      <c r="B1836" s="1">
        <f>IF(C1836=0,IF(B1835=Protocol!$V$20,1,B1835+1),B1835)</f>
        <v>1</v>
      </c>
      <c r="C1836" s="1">
        <f>IF(C1835+1=Protocol!$V$21,0,C1835+1)</f>
        <v>10</v>
      </c>
      <c r="D1836" s="1">
        <f t="shared" si="73"/>
        <v>5</v>
      </c>
      <c r="E1836" s="1" t="str">
        <f>INDEX(Protocol[Mark],MATCH(C1836,Protocol[Step],0))</f>
        <v>6Gp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63010005</v>
      </c>
      <c r="H1836" s="134">
        <f>Systematic[[#This Row],[SampleVariableLabel]]+100*Systematic[[#This Row],[State]]</f>
        <v>63011005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63</v>
      </c>
      <c r="B1837" s="1">
        <f>IF(C1837=0,IF(B1836=Protocol!$V$20,1,B1836+1),B1836)</f>
        <v>1</v>
      </c>
      <c r="C1837" s="1">
        <f>IF(C1836+1=Protocol!$V$21,0,C1836+1)</f>
        <v>11</v>
      </c>
      <c r="D1837" s="1">
        <f t="shared" si="73"/>
        <v>6</v>
      </c>
      <c r="E1837" s="1" t="str">
        <f>INDEX(Protocol[Mark],MATCH(C1837,Protocol[Step],0))</f>
        <v>7U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63010006</v>
      </c>
      <c r="H1837" s="134">
        <f>Systematic[[#This Row],[SampleVariableLabel]]+100*Systematic[[#This Row],[State]]</f>
        <v>63011106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63</v>
      </c>
      <c r="B1838" s="1">
        <f>IF(C1838=0,IF(B1837=Protocol!$V$20,1,B1837+1),B1837)</f>
        <v>1</v>
      </c>
      <c r="C1838" s="1">
        <f>IF(C1837+1=Protocol!$V$21,0,C1837+1)</f>
        <v>12</v>
      </c>
      <c r="D1838" s="1">
        <f t="shared" si="73"/>
        <v>1</v>
      </c>
      <c r="E1838" s="1" t="str">
        <f>INDEX(Protocol[Mark],MATCH(C1838,Protocol[Step],0))</f>
        <v>8Rot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63010001</v>
      </c>
      <c r="H1838" s="134">
        <f>Systematic[[#This Row],[SampleVariableLabel]]+100*Systematic[[#This Row],[State]]</f>
        <v>63011201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63</v>
      </c>
      <c r="B1839" s="1">
        <f>IF(C1839=0,IF(B1838=Protocol!$V$20,1,B1838+1),B1838)</f>
        <v>1</v>
      </c>
      <c r="C1839" s="1">
        <f>IF(C1838+1=Protocol!$V$21,0,C1838+1)</f>
        <v>13</v>
      </c>
      <c r="D1839" s="1">
        <f t="shared" si="73"/>
        <v>2</v>
      </c>
      <c r="E1839" s="1" t="str">
        <f>INDEX(Protocol[Mark],MATCH(C1839,Protocol[Step],0))</f>
        <v>9Ama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63010002</v>
      </c>
      <c r="H1839" s="134">
        <f>Systematic[[#This Row],[SampleVariableLabel]]+100*Systematic[[#This Row],[State]]</f>
        <v>63011302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63</v>
      </c>
      <c r="B1840" s="1">
        <f>IF(C1840=0,IF(B1839=Protocol!$V$20,1,B1839+1),B1839)</f>
        <v>1</v>
      </c>
      <c r="C1840" s="1">
        <f>IF(C1839+1=Protocol!$V$21,0,C1839+1)</f>
        <v>14</v>
      </c>
      <c r="D1840" s="1">
        <f t="shared" si="73"/>
        <v>3</v>
      </c>
      <c r="E1840" s="1" t="str">
        <f>INDEX(Protocol[Mark],MATCH(C1840,Protocol[Step],0))</f>
        <v>10AsTm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63010003</v>
      </c>
      <c r="H1840" s="134">
        <f>Systematic[[#This Row],[SampleVariableLabel]]+100*Systematic[[#This Row],[State]]</f>
        <v>63011403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63</v>
      </c>
      <c r="B1841" s="1">
        <f>IF(C1841=0,IF(B1840=Protocol!$V$20,1,B1840+1),B1840)</f>
        <v>1</v>
      </c>
      <c r="C1841" s="1">
        <f>IF(C1840+1=Protocol!$V$21,0,C1840+1)</f>
        <v>15</v>
      </c>
      <c r="D1841" s="1">
        <f t="shared" si="73"/>
        <v>4</v>
      </c>
      <c r="E1841" s="1" t="str">
        <f>INDEX(Protocol[Mark],MATCH(C1841,Protocol[Step],0))</f>
        <v>11Azd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63010004</v>
      </c>
      <c r="H1841" s="134">
        <f>Systematic[[#This Row],[SampleVariableLabel]]+100*Systematic[[#This Row],[State]]</f>
        <v>63011504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64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ce1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64010005</v>
      </c>
      <c r="H1842" s="134">
        <f>Systematic[[#This Row],[SampleVariableLabel]]+100*Systematic[[#This Row],[State]]</f>
        <v>64010005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64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64010006</v>
      </c>
      <c r="H1843" s="134">
        <f>Systematic[[#This Row],[SampleVariableLabel]]+100*Systematic[[#This Row],[State]]</f>
        <v>64010106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64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64010001</v>
      </c>
      <c r="H1844" s="134">
        <f>Systematic[[#This Row],[SampleVariableLabel]]+100*Systematic[[#This Row],[State]]</f>
        <v>64010201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64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1M.1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64010002</v>
      </c>
      <c r="H1845" s="134">
        <f>Systematic[[#This Row],[SampleVariableLabel]]+100*Systematic[[#This Row],[State]]</f>
        <v>64010302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64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2Oct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64010003</v>
      </c>
      <c r="H1846" s="134">
        <f>Systematic[[#This Row],[SampleVariableLabel]]+100*Systematic[[#This Row],[State]]</f>
        <v>64010403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64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2c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64010004</v>
      </c>
      <c r="H1847" s="134">
        <f>Systematic[[#This Row],[SampleVariableLabel]]+100*Systematic[[#This Row],[State]]</f>
        <v>64010504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64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2M2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64010005</v>
      </c>
      <c r="H1848" s="134">
        <f>Systematic[[#This Row],[SampleVariableLabel]]+100*Systematic[[#This Row],[State]]</f>
        <v>64010605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64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3P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64010006</v>
      </c>
      <c r="H1849" s="134">
        <f>Systematic[[#This Row],[SampleVariableLabel]]+100*Systematic[[#This Row],[State]]</f>
        <v>64010706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64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4G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64010001</v>
      </c>
      <c r="H1850" s="134">
        <f>Systematic[[#This Row],[SampleVariableLabel]]+100*Systematic[[#This Row],[State]]</f>
        <v>64010801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64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5S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64010002</v>
      </c>
      <c r="H1851" s="134">
        <f>Systematic[[#This Row],[SampleVariableLabel]]+100*Systematic[[#This Row],[State]]</f>
        <v>64010902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64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6Gp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64010003</v>
      </c>
      <c r="H1852" s="134">
        <f>Systematic[[#This Row],[SampleVariableLabel]]+100*Systematic[[#This Row],[State]]</f>
        <v>64011003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64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7U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64010004</v>
      </c>
      <c r="H1853" s="134">
        <f>Systematic[[#This Row],[SampleVariableLabel]]+100*Systematic[[#This Row],[State]]</f>
        <v>64011104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64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8Rot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64010005</v>
      </c>
      <c r="H1854" s="134">
        <f>Systematic[[#This Row],[SampleVariableLabel]]+100*Systematic[[#This Row],[State]]</f>
        <v>64011205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64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9Ama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64010006</v>
      </c>
      <c r="H1855" s="134">
        <f>Systematic[[#This Row],[SampleVariableLabel]]+100*Systematic[[#This Row],[State]]</f>
        <v>64011306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64</v>
      </c>
      <c r="B1856" s="1">
        <f>IF(C1856=0,IF(B1855=Protocol!$V$20,1,B1855+1),B1855)</f>
        <v>1</v>
      </c>
      <c r="C1856" s="1">
        <f>IF(C1855+1=Protocol!$V$21,0,C1855+1)</f>
        <v>14</v>
      </c>
      <c r="D1856" s="1">
        <f t="shared" si="73"/>
        <v>1</v>
      </c>
      <c r="E1856" s="1" t="str">
        <f>INDEX(Protocol[Mark],MATCH(C1856,Protocol[Step],0))</f>
        <v>10AsTm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64010001</v>
      </c>
      <c r="H1856" s="134">
        <f>Systematic[[#This Row],[SampleVariableLabel]]+100*Systematic[[#This Row],[State]]</f>
        <v>64011401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64</v>
      </c>
      <c r="B1857" s="1">
        <f>IF(C1857=0,IF(B1856=Protocol!$V$20,1,B1856+1),B1856)</f>
        <v>1</v>
      </c>
      <c r="C1857" s="1">
        <f>IF(C1856+1=Protocol!$V$21,0,C1856+1)</f>
        <v>15</v>
      </c>
      <c r="D1857" s="1">
        <f t="shared" si="73"/>
        <v>2</v>
      </c>
      <c r="E1857" s="1" t="str">
        <f>INDEX(Protocol[Mark],MATCH(C1857,Protocol[Step],0))</f>
        <v>11Azd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64010002</v>
      </c>
      <c r="H1857" s="134">
        <f>Systematic[[#This Row],[SampleVariableLabel]]+100*Systematic[[#This Row],[State]]</f>
        <v>64011502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65</v>
      </c>
      <c r="B1858" s="1">
        <f>IF(C1858=0,IF(B1857=Protocol!$V$20,1,B1857+1),B1857)</f>
        <v>1</v>
      </c>
      <c r="C1858" s="1">
        <f>IF(C1857+1=Protocol!$V$21,0,C1857+1)</f>
        <v>0</v>
      </c>
      <c r="D1858" s="1">
        <f t="shared" si="73"/>
        <v>3</v>
      </c>
      <c r="E1858" s="1" t="str">
        <f>INDEX(Protocol[Mark],MATCH(C1858,Protocol[Step],0))</f>
        <v>ce1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65010003</v>
      </c>
      <c r="H1858" s="134">
        <f>Systematic[[#This Row],[SampleVariableLabel]]+100*Systematic[[#This Row],[State]]</f>
        <v>65010003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65</v>
      </c>
      <c r="B1859" s="1">
        <f>IF(C1859=0,IF(B1858=Protocol!$V$20,1,B1858+1),B1858)</f>
        <v>1</v>
      </c>
      <c r="C1859" s="1">
        <f>IF(C1858+1=Protocol!$V$21,0,C1858+1)</f>
        <v>1</v>
      </c>
      <c r="D1859" s="1">
        <f t="shared" ref="D1859:D1922" si="75">IF(D1858=nVariables,1,D1858+1)</f>
        <v>4</v>
      </c>
      <c r="E1859" s="1" t="str">
        <f>INDEX(Protocol[Mark],MATCH(C1859,Protocol[Step],0))</f>
        <v>1Dig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65010004</v>
      </c>
      <c r="H1859" s="134">
        <f>Systematic[[#This Row],[SampleVariableLabel]]+100*Systematic[[#This Row],[State]]</f>
        <v>65010104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65</v>
      </c>
      <c r="B1860" s="1">
        <f>IF(C1860=0,IF(B1859=Protocol!$V$20,1,B1859+1),B1859)</f>
        <v>1</v>
      </c>
      <c r="C1860" s="1">
        <f>IF(C1859+1=Protocol!$V$21,0,C1859+1)</f>
        <v>2</v>
      </c>
      <c r="D1860" s="1">
        <f t="shared" si="75"/>
        <v>5</v>
      </c>
      <c r="E1860" s="1" t="str">
        <f>INDEX(Protocol[Mark],MATCH(C1860,Protocol[Step],0))</f>
        <v>1D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65010005</v>
      </c>
      <c r="H1860" s="134">
        <f>Systematic[[#This Row],[SampleVariableLabel]]+100*Systematic[[#This Row],[State]]</f>
        <v>65010205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65</v>
      </c>
      <c r="B1861" s="1">
        <f>IF(C1861=0,IF(B1860=Protocol!$V$20,1,B1860+1),B1860)</f>
        <v>1</v>
      </c>
      <c r="C1861" s="1">
        <f>IF(C1860+1=Protocol!$V$21,0,C1860+1)</f>
        <v>3</v>
      </c>
      <c r="D1861" s="1">
        <f t="shared" si="75"/>
        <v>6</v>
      </c>
      <c r="E1861" s="1" t="str">
        <f>INDEX(Protocol[Mark],MATCH(C1861,Protocol[Step],0))</f>
        <v>1M.1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65010006</v>
      </c>
      <c r="H1861" s="134">
        <f>Systematic[[#This Row],[SampleVariableLabel]]+100*Systematic[[#This Row],[State]]</f>
        <v>65010306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65</v>
      </c>
      <c r="B1862" s="1">
        <f>IF(C1862=0,IF(B1861=Protocol!$V$20,1,B1861+1),B1861)</f>
        <v>1</v>
      </c>
      <c r="C1862" s="1">
        <f>IF(C1861+1=Protocol!$V$21,0,C1861+1)</f>
        <v>4</v>
      </c>
      <c r="D1862" s="1">
        <f t="shared" si="75"/>
        <v>1</v>
      </c>
      <c r="E1862" s="1" t="str">
        <f>INDEX(Protocol[Mark],MATCH(C1862,Protocol[Step],0))</f>
        <v>2Oct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65010001</v>
      </c>
      <c r="H1862" s="134">
        <f>Systematic[[#This Row],[SampleVariableLabel]]+100*Systematic[[#This Row],[State]]</f>
        <v>65010401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65</v>
      </c>
      <c r="B1863" s="1">
        <f>IF(C1863=0,IF(B1862=Protocol!$V$20,1,B1862+1),B1862)</f>
        <v>1</v>
      </c>
      <c r="C1863" s="1">
        <f>IF(C1862+1=Protocol!$V$21,0,C1862+1)</f>
        <v>5</v>
      </c>
      <c r="D1863" s="1">
        <f t="shared" si="75"/>
        <v>2</v>
      </c>
      <c r="E1863" s="1" t="str">
        <f>INDEX(Protocol[Mark],MATCH(C1863,Protocol[Step],0))</f>
        <v>2c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65010002</v>
      </c>
      <c r="H1863" s="134">
        <f>Systematic[[#This Row],[SampleVariableLabel]]+100*Systematic[[#This Row],[State]]</f>
        <v>65010502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65</v>
      </c>
      <c r="B1864" s="1">
        <f>IF(C1864=0,IF(B1863=Protocol!$V$20,1,B1863+1),B1863)</f>
        <v>1</v>
      </c>
      <c r="C1864" s="1">
        <f>IF(C1863+1=Protocol!$V$21,0,C1863+1)</f>
        <v>6</v>
      </c>
      <c r="D1864" s="1">
        <f t="shared" si="75"/>
        <v>3</v>
      </c>
      <c r="E1864" s="1" t="str">
        <f>INDEX(Protocol[Mark],MATCH(C1864,Protocol[Step],0))</f>
        <v>2M2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65010003</v>
      </c>
      <c r="H1864" s="134">
        <f>Systematic[[#This Row],[SampleVariableLabel]]+100*Systematic[[#This Row],[State]]</f>
        <v>65010603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65</v>
      </c>
      <c r="B1865" s="1">
        <f>IF(C1865=0,IF(B1864=Protocol!$V$20,1,B1864+1),B1864)</f>
        <v>1</v>
      </c>
      <c r="C1865" s="1">
        <f>IF(C1864+1=Protocol!$V$21,0,C1864+1)</f>
        <v>7</v>
      </c>
      <c r="D1865" s="1">
        <f t="shared" si="75"/>
        <v>4</v>
      </c>
      <c r="E1865" s="1" t="str">
        <f>INDEX(Protocol[Mark],MATCH(C1865,Protocol[Step],0))</f>
        <v>3P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65010004</v>
      </c>
      <c r="H1865" s="134">
        <f>Systematic[[#This Row],[SampleVariableLabel]]+100*Systematic[[#This Row],[State]]</f>
        <v>65010704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65</v>
      </c>
      <c r="B1866" s="1">
        <f>IF(C1866=0,IF(B1865=Protocol!$V$20,1,B1865+1),B1865)</f>
        <v>1</v>
      </c>
      <c r="C1866" s="1">
        <f>IF(C1865+1=Protocol!$V$21,0,C1865+1)</f>
        <v>8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65010005</v>
      </c>
      <c r="H1866" s="134">
        <f>Systematic[[#This Row],[SampleVariableLabel]]+100*Systematic[[#This Row],[State]]</f>
        <v>65010805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65</v>
      </c>
      <c r="B1867" s="1">
        <f>IF(C1867=0,IF(B1866=Protocol!$V$20,1,B1866+1),B1866)</f>
        <v>1</v>
      </c>
      <c r="C1867" s="1">
        <f>IF(C1866+1=Protocol!$V$21,0,C1866+1)</f>
        <v>9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65010006</v>
      </c>
      <c r="H1867" s="134">
        <f>Systematic[[#This Row],[SampleVariableLabel]]+100*Systematic[[#This Row],[State]]</f>
        <v>65010906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65</v>
      </c>
      <c r="B1868" s="1">
        <f>IF(C1868=0,IF(B1867=Protocol!$V$20,1,B1867+1),B1867)</f>
        <v>1</v>
      </c>
      <c r="C1868" s="1">
        <f>IF(C1867+1=Protocol!$V$21,0,C1867+1)</f>
        <v>10</v>
      </c>
      <c r="D1868" s="1">
        <f t="shared" si="75"/>
        <v>1</v>
      </c>
      <c r="E1868" s="1" t="str">
        <f>INDEX(Protocol[Mark],MATCH(C1868,Protocol[Step],0))</f>
        <v>6Gp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65010001</v>
      </c>
      <c r="H1868" s="134">
        <f>Systematic[[#This Row],[SampleVariableLabel]]+100*Systematic[[#This Row],[State]]</f>
        <v>65011001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65</v>
      </c>
      <c r="B1869" s="1">
        <f>IF(C1869=0,IF(B1868=Protocol!$V$20,1,B1868+1),B1868)</f>
        <v>1</v>
      </c>
      <c r="C1869" s="1">
        <f>IF(C1868+1=Protocol!$V$21,0,C1868+1)</f>
        <v>11</v>
      </c>
      <c r="D1869" s="1">
        <f t="shared" si="75"/>
        <v>2</v>
      </c>
      <c r="E1869" s="1" t="str">
        <f>INDEX(Protocol[Mark],MATCH(C1869,Protocol[Step],0))</f>
        <v>7U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65010002</v>
      </c>
      <c r="H1869" s="134">
        <f>Systematic[[#This Row],[SampleVariableLabel]]+100*Systematic[[#This Row],[State]]</f>
        <v>65011102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65</v>
      </c>
      <c r="B1870" s="1">
        <f>IF(C1870=0,IF(B1869=Protocol!$V$20,1,B1869+1),B1869)</f>
        <v>1</v>
      </c>
      <c r="C1870" s="1">
        <f>IF(C1869+1=Protocol!$V$21,0,C1869+1)</f>
        <v>12</v>
      </c>
      <c r="D1870" s="1">
        <f t="shared" si="75"/>
        <v>3</v>
      </c>
      <c r="E1870" s="1" t="str">
        <f>INDEX(Protocol[Mark],MATCH(C1870,Protocol[Step],0))</f>
        <v>8Rot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65010003</v>
      </c>
      <c r="H1870" s="134">
        <f>Systematic[[#This Row],[SampleVariableLabel]]+100*Systematic[[#This Row],[State]]</f>
        <v>65011203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65</v>
      </c>
      <c r="B1871" s="1">
        <f>IF(C1871=0,IF(B1870=Protocol!$V$20,1,B1870+1),B1870)</f>
        <v>1</v>
      </c>
      <c r="C1871" s="1">
        <f>IF(C1870+1=Protocol!$V$21,0,C1870+1)</f>
        <v>13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65010004</v>
      </c>
      <c r="H1871" s="134">
        <f>Systematic[[#This Row],[SampleVariableLabel]]+100*Systematic[[#This Row],[State]]</f>
        <v>65011304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65</v>
      </c>
      <c r="B1872" s="1">
        <f>IF(C1872=0,IF(B1871=Protocol!$V$20,1,B1871+1),B1871)</f>
        <v>1</v>
      </c>
      <c r="C1872" s="1">
        <f>IF(C1871+1=Protocol!$V$21,0,C1871+1)</f>
        <v>14</v>
      </c>
      <c r="D1872" s="1">
        <f t="shared" si="75"/>
        <v>5</v>
      </c>
      <c r="E1872" s="1" t="str">
        <f>INDEX(Protocol[Mark],MATCH(C1872,Protocol[Step],0))</f>
        <v>10AsTm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65010005</v>
      </c>
      <c r="H1872" s="134">
        <f>Systematic[[#This Row],[SampleVariableLabel]]+100*Systematic[[#This Row],[State]]</f>
        <v>65011405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65</v>
      </c>
      <c r="B1873" s="1">
        <f>IF(C1873=0,IF(B1872=Protocol!$V$20,1,B1872+1),B1872)</f>
        <v>1</v>
      </c>
      <c r="C1873" s="1">
        <f>IF(C1872+1=Protocol!$V$21,0,C1872+1)</f>
        <v>15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65010006</v>
      </c>
      <c r="H1873" s="134">
        <f>Systematic[[#This Row],[SampleVariableLabel]]+100*Systematic[[#This Row],[State]]</f>
        <v>65011506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66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ce1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66010001</v>
      </c>
      <c r="H1874" s="134">
        <f>Systematic[[#This Row],[SampleVariableLabel]]+100*Systematic[[#This Row],[State]]</f>
        <v>66010001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66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1Dig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66010002</v>
      </c>
      <c r="H1875" s="134">
        <f>Systematic[[#This Row],[SampleVariableLabel]]+100*Systematic[[#This Row],[State]]</f>
        <v>66010102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66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1D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66010003</v>
      </c>
      <c r="H1876" s="134">
        <f>Systematic[[#This Row],[SampleVariableLabel]]+100*Systematic[[#This Row],[State]]</f>
        <v>66010203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66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1M.1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66010004</v>
      </c>
      <c r="H1877" s="134">
        <f>Systematic[[#This Row],[SampleVariableLabel]]+100*Systematic[[#This Row],[State]]</f>
        <v>66010304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66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2Oct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66010005</v>
      </c>
      <c r="H1878" s="134">
        <f>Systematic[[#This Row],[SampleVariableLabel]]+100*Systematic[[#This Row],[State]]</f>
        <v>66010405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66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2c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66010006</v>
      </c>
      <c r="H1879" s="134">
        <f>Systematic[[#This Row],[SampleVariableLabel]]+100*Systematic[[#This Row],[State]]</f>
        <v>66010506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66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2M2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66010001</v>
      </c>
      <c r="H1880" s="134">
        <f>Systematic[[#This Row],[SampleVariableLabel]]+100*Systematic[[#This Row],[State]]</f>
        <v>66010601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66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3P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66010002</v>
      </c>
      <c r="H1881" s="134">
        <f>Systematic[[#This Row],[SampleVariableLabel]]+100*Systematic[[#This Row],[State]]</f>
        <v>66010702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66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4G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66010003</v>
      </c>
      <c r="H1882" s="134">
        <f>Systematic[[#This Row],[SampleVariableLabel]]+100*Systematic[[#This Row],[State]]</f>
        <v>66010803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66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5S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66010004</v>
      </c>
      <c r="H1883" s="134">
        <f>Systematic[[#This Row],[SampleVariableLabel]]+100*Systematic[[#This Row],[State]]</f>
        <v>66010904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66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6Gp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66010005</v>
      </c>
      <c r="H1884" s="134">
        <f>Systematic[[#This Row],[SampleVariableLabel]]+100*Systematic[[#This Row],[State]]</f>
        <v>66011005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66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7U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66010006</v>
      </c>
      <c r="H1885" s="134">
        <f>Systematic[[#This Row],[SampleVariableLabel]]+100*Systematic[[#This Row],[State]]</f>
        <v>66011106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66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8Rot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66010001</v>
      </c>
      <c r="H1886" s="134">
        <f>Systematic[[#This Row],[SampleVariableLabel]]+100*Systematic[[#This Row],[State]]</f>
        <v>66011201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66</v>
      </c>
      <c r="B1887" s="1">
        <f>IF(C1887=0,IF(B1886=Protocol!$V$20,1,B1886+1),B1886)</f>
        <v>1</v>
      </c>
      <c r="C1887" s="1">
        <f>IF(C1886+1=Protocol!$V$21,0,C1886+1)</f>
        <v>13</v>
      </c>
      <c r="D1887" s="1">
        <f t="shared" si="75"/>
        <v>2</v>
      </c>
      <c r="E1887" s="1" t="str">
        <f>INDEX(Protocol[Mark],MATCH(C1887,Protocol[Step],0))</f>
        <v>9Ama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66010002</v>
      </c>
      <c r="H1887" s="134">
        <f>Systematic[[#This Row],[SampleVariableLabel]]+100*Systematic[[#This Row],[State]]</f>
        <v>66011302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66</v>
      </c>
      <c r="B1888" s="1">
        <f>IF(C1888=0,IF(B1887=Protocol!$V$20,1,B1887+1),B1887)</f>
        <v>1</v>
      </c>
      <c r="C1888" s="1">
        <f>IF(C1887+1=Protocol!$V$21,0,C1887+1)</f>
        <v>14</v>
      </c>
      <c r="D1888" s="1">
        <f t="shared" si="75"/>
        <v>3</v>
      </c>
      <c r="E1888" s="1" t="str">
        <f>INDEX(Protocol[Mark],MATCH(C1888,Protocol[Step],0))</f>
        <v>10AsTm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66010003</v>
      </c>
      <c r="H1888" s="134">
        <f>Systematic[[#This Row],[SampleVariableLabel]]+100*Systematic[[#This Row],[State]]</f>
        <v>66011403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66</v>
      </c>
      <c r="B1889" s="1">
        <f>IF(C1889=0,IF(B1888=Protocol!$V$20,1,B1888+1),B1888)</f>
        <v>1</v>
      </c>
      <c r="C1889" s="1">
        <f>IF(C1888+1=Protocol!$V$21,0,C1888+1)</f>
        <v>15</v>
      </c>
      <c r="D1889" s="1">
        <f t="shared" si="75"/>
        <v>4</v>
      </c>
      <c r="E1889" s="1" t="str">
        <f>INDEX(Protocol[Mark],MATCH(C1889,Protocol[Step],0))</f>
        <v>11Azd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66010004</v>
      </c>
      <c r="H1889" s="134">
        <f>Systematic[[#This Row],[SampleVariableLabel]]+100*Systematic[[#This Row],[State]]</f>
        <v>66011504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67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ce1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67010005</v>
      </c>
      <c r="H1890" s="134">
        <f>Systematic[[#This Row],[SampleVariableLabel]]+100*Systematic[[#This Row],[State]]</f>
        <v>67010005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67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1Dig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67010006</v>
      </c>
      <c r="H1891" s="134">
        <f>Systematic[[#This Row],[SampleVariableLabel]]+100*Systematic[[#This Row],[State]]</f>
        <v>67010106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67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1D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67010001</v>
      </c>
      <c r="H1892" s="134">
        <f>Systematic[[#This Row],[SampleVariableLabel]]+100*Systematic[[#This Row],[State]]</f>
        <v>67010201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67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1M.1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67010002</v>
      </c>
      <c r="H1893" s="134">
        <f>Systematic[[#This Row],[SampleVariableLabel]]+100*Systematic[[#This Row],[State]]</f>
        <v>67010302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67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2Oct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67010003</v>
      </c>
      <c r="H1894" s="134">
        <f>Systematic[[#This Row],[SampleVariableLabel]]+100*Systematic[[#This Row],[State]]</f>
        <v>67010403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67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2c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67010004</v>
      </c>
      <c r="H1895" s="134">
        <f>Systematic[[#This Row],[SampleVariableLabel]]+100*Systematic[[#This Row],[State]]</f>
        <v>67010504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67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2M2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67010005</v>
      </c>
      <c r="H1896" s="134">
        <f>Systematic[[#This Row],[SampleVariableLabel]]+100*Systematic[[#This Row],[State]]</f>
        <v>67010605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67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3P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67010006</v>
      </c>
      <c r="H1897" s="134">
        <f>Systematic[[#This Row],[SampleVariableLabel]]+100*Systematic[[#This Row],[State]]</f>
        <v>67010706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67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4G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67010001</v>
      </c>
      <c r="H1898" s="134">
        <f>Systematic[[#This Row],[SampleVariableLabel]]+100*Systematic[[#This Row],[State]]</f>
        <v>67010801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67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5S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67010002</v>
      </c>
      <c r="H1899" s="134">
        <f>Systematic[[#This Row],[SampleVariableLabel]]+100*Systematic[[#This Row],[State]]</f>
        <v>67010902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67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6Gp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67010003</v>
      </c>
      <c r="H1900" s="134">
        <f>Systematic[[#This Row],[SampleVariableLabel]]+100*Systematic[[#This Row],[State]]</f>
        <v>67011003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67</v>
      </c>
      <c r="B1901" s="1">
        <f>IF(C1901=0,IF(B1900=Protocol!$V$20,1,B1900+1),B1900)</f>
        <v>1</v>
      </c>
      <c r="C1901" s="1">
        <f>IF(C1900+1=Protocol!$V$21,0,C1900+1)</f>
        <v>11</v>
      </c>
      <c r="D1901" s="1">
        <f t="shared" si="75"/>
        <v>4</v>
      </c>
      <c r="E1901" s="1" t="str">
        <f>INDEX(Protocol[Mark],MATCH(C1901,Protocol[Step],0))</f>
        <v>7U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67010004</v>
      </c>
      <c r="H1901" s="134">
        <f>Systematic[[#This Row],[SampleVariableLabel]]+100*Systematic[[#This Row],[State]]</f>
        <v>67011104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67</v>
      </c>
      <c r="B1902" s="1">
        <f>IF(C1902=0,IF(B1901=Protocol!$V$20,1,B1901+1),B1901)</f>
        <v>1</v>
      </c>
      <c r="C1902" s="1">
        <f>IF(C1901+1=Protocol!$V$21,0,C1901+1)</f>
        <v>12</v>
      </c>
      <c r="D1902" s="1">
        <f t="shared" si="75"/>
        <v>5</v>
      </c>
      <c r="E1902" s="1" t="str">
        <f>INDEX(Protocol[Mark],MATCH(C1902,Protocol[Step],0))</f>
        <v>8Rot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67010005</v>
      </c>
      <c r="H1902" s="134">
        <f>Systematic[[#This Row],[SampleVariableLabel]]+100*Systematic[[#This Row],[State]]</f>
        <v>67011205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67</v>
      </c>
      <c r="B1903" s="1">
        <f>IF(C1903=0,IF(B1902=Protocol!$V$20,1,B1902+1),B1902)</f>
        <v>1</v>
      </c>
      <c r="C1903" s="1">
        <f>IF(C1902+1=Protocol!$V$21,0,C1902+1)</f>
        <v>13</v>
      </c>
      <c r="D1903" s="1">
        <f t="shared" si="75"/>
        <v>6</v>
      </c>
      <c r="E1903" s="1" t="str">
        <f>INDEX(Protocol[Mark],MATCH(C1903,Protocol[Step],0))</f>
        <v>9Ama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67010006</v>
      </c>
      <c r="H1903" s="134">
        <f>Systematic[[#This Row],[SampleVariableLabel]]+100*Systematic[[#This Row],[State]]</f>
        <v>67011306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67</v>
      </c>
      <c r="B1904" s="1">
        <f>IF(C1904=0,IF(B1903=Protocol!$V$20,1,B1903+1),B1903)</f>
        <v>1</v>
      </c>
      <c r="C1904" s="1">
        <f>IF(C1903+1=Protocol!$V$21,0,C1903+1)</f>
        <v>14</v>
      </c>
      <c r="D1904" s="1">
        <f t="shared" si="75"/>
        <v>1</v>
      </c>
      <c r="E1904" s="1" t="str">
        <f>INDEX(Protocol[Mark],MATCH(C1904,Protocol[Step],0))</f>
        <v>10AsTm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67010001</v>
      </c>
      <c r="H1904" s="134">
        <f>Systematic[[#This Row],[SampleVariableLabel]]+100*Systematic[[#This Row],[State]]</f>
        <v>67011401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67</v>
      </c>
      <c r="B1905" s="1">
        <f>IF(C1905=0,IF(B1904=Protocol!$V$20,1,B1904+1),B1904)</f>
        <v>1</v>
      </c>
      <c r="C1905" s="1">
        <f>IF(C1904+1=Protocol!$V$21,0,C1904+1)</f>
        <v>15</v>
      </c>
      <c r="D1905" s="1">
        <f t="shared" si="75"/>
        <v>2</v>
      </c>
      <c r="E1905" s="1" t="str">
        <f>INDEX(Protocol[Mark],MATCH(C1905,Protocol[Step],0))</f>
        <v>11Azd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67010002</v>
      </c>
      <c r="H1905" s="134">
        <f>Systematic[[#This Row],[SampleVariableLabel]]+100*Systematic[[#This Row],[State]]</f>
        <v>67011502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68</v>
      </c>
      <c r="B1906" s="1">
        <f>IF(C1906=0,IF(B1905=Protocol!$V$20,1,B1905+1),B1905)</f>
        <v>1</v>
      </c>
      <c r="C1906" s="1">
        <f>IF(C1905+1=Protocol!$V$21,0,C1905+1)</f>
        <v>0</v>
      </c>
      <c r="D1906" s="1">
        <f t="shared" si="75"/>
        <v>3</v>
      </c>
      <c r="E1906" s="1" t="str">
        <f>INDEX(Protocol[Mark],MATCH(C1906,Protocol[Step],0))</f>
        <v>ce1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68010003</v>
      </c>
      <c r="H1906" s="134">
        <f>Systematic[[#This Row],[SampleVariableLabel]]+100*Systematic[[#This Row],[State]]</f>
        <v>68010003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68</v>
      </c>
      <c r="B1907" s="1">
        <f>IF(C1907=0,IF(B1906=Protocol!$V$20,1,B1906+1),B1906)</f>
        <v>1</v>
      </c>
      <c r="C1907" s="1">
        <f>IF(C1906+1=Protocol!$V$21,0,C1906+1)</f>
        <v>1</v>
      </c>
      <c r="D1907" s="1">
        <f t="shared" si="75"/>
        <v>4</v>
      </c>
      <c r="E1907" s="1" t="str">
        <f>INDEX(Protocol[Mark],MATCH(C1907,Protocol[Step],0))</f>
        <v>1Dig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68010004</v>
      </c>
      <c r="H1907" s="134">
        <f>Systematic[[#This Row],[SampleVariableLabel]]+100*Systematic[[#This Row],[State]]</f>
        <v>68010104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68</v>
      </c>
      <c r="B1908" s="1">
        <f>IF(C1908=0,IF(B1907=Protocol!$V$20,1,B1907+1),B1907)</f>
        <v>1</v>
      </c>
      <c r="C1908" s="1">
        <f>IF(C1907+1=Protocol!$V$21,0,C1907+1)</f>
        <v>2</v>
      </c>
      <c r="D1908" s="1">
        <f t="shared" si="75"/>
        <v>5</v>
      </c>
      <c r="E1908" s="1" t="str">
        <f>INDEX(Protocol[Mark],MATCH(C1908,Protocol[Step],0))</f>
        <v>1D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68010005</v>
      </c>
      <c r="H1908" s="134">
        <f>Systematic[[#This Row],[SampleVariableLabel]]+100*Systematic[[#This Row],[State]]</f>
        <v>68010205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68</v>
      </c>
      <c r="B1909" s="1">
        <f>IF(C1909=0,IF(B1908=Protocol!$V$20,1,B1908+1),B1908)</f>
        <v>1</v>
      </c>
      <c r="C1909" s="1">
        <f>IF(C1908+1=Protocol!$V$21,0,C1908+1)</f>
        <v>3</v>
      </c>
      <c r="D1909" s="1">
        <f t="shared" si="75"/>
        <v>6</v>
      </c>
      <c r="E1909" s="1" t="str">
        <f>INDEX(Protocol[Mark],MATCH(C1909,Protocol[Step],0))</f>
        <v>1M.1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68010006</v>
      </c>
      <c r="H1909" s="134">
        <f>Systematic[[#This Row],[SampleVariableLabel]]+100*Systematic[[#This Row],[State]]</f>
        <v>68010306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68</v>
      </c>
      <c r="B1910" s="1">
        <f>IF(C1910=0,IF(B1909=Protocol!$V$20,1,B1909+1),B1909)</f>
        <v>1</v>
      </c>
      <c r="C1910" s="1">
        <f>IF(C1909+1=Protocol!$V$21,0,C1909+1)</f>
        <v>4</v>
      </c>
      <c r="D1910" s="1">
        <f t="shared" si="75"/>
        <v>1</v>
      </c>
      <c r="E1910" s="1" t="str">
        <f>INDEX(Protocol[Mark],MATCH(C1910,Protocol[Step],0))</f>
        <v>2Oct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68010001</v>
      </c>
      <c r="H1910" s="134">
        <f>Systematic[[#This Row],[SampleVariableLabel]]+100*Systematic[[#This Row],[State]]</f>
        <v>68010401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68</v>
      </c>
      <c r="B1911" s="1">
        <f>IF(C1911=0,IF(B1910=Protocol!$V$20,1,B1910+1),B1910)</f>
        <v>1</v>
      </c>
      <c r="C1911" s="1">
        <f>IF(C1910+1=Protocol!$V$21,0,C1910+1)</f>
        <v>5</v>
      </c>
      <c r="D1911" s="1">
        <f t="shared" si="75"/>
        <v>2</v>
      </c>
      <c r="E1911" s="1" t="str">
        <f>INDEX(Protocol[Mark],MATCH(C1911,Protocol[Step],0))</f>
        <v>2c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68010002</v>
      </c>
      <c r="H1911" s="134">
        <f>Systematic[[#This Row],[SampleVariableLabel]]+100*Systematic[[#This Row],[State]]</f>
        <v>68010502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68</v>
      </c>
      <c r="B1912" s="1">
        <f>IF(C1912=0,IF(B1911=Protocol!$V$20,1,B1911+1),B1911)</f>
        <v>1</v>
      </c>
      <c r="C1912" s="1">
        <f>IF(C1911+1=Protocol!$V$21,0,C1911+1)</f>
        <v>6</v>
      </c>
      <c r="D1912" s="1">
        <f t="shared" si="75"/>
        <v>3</v>
      </c>
      <c r="E1912" s="1" t="str">
        <f>INDEX(Protocol[Mark],MATCH(C1912,Protocol[Step],0))</f>
        <v>2M2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68010003</v>
      </c>
      <c r="H1912" s="134">
        <f>Systematic[[#This Row],[SampleVariableLabel]]+100*Systematic[[#This Row],[State]]</f>
        <v>68010603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68</v>
      </c>
      <c r="B1913" s="1">
        <f>IF(C1913=0,IF(B1912=Protocol!$V$20,1,B1912+1),B1912)</f>
        <v>1</v>
      </c>
      <c r="C1913" s="1">
        <f>IF(C1912+1=Protocol!$V$21,0,C1912+1)</f>
        <v>7</v>
      </c>
      <c r="D1913" s="1">
        <f t="shared" si="75"/>
        <v>4</v>
      </c>
      <c r="E1913" s="1" t="str">
        <f>INDEX(Protocol[Mark],MATCH(C1913,Protocol[Step],0))</f>
        <v>3P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68010004</v>
      </c>
      <c r="H1913" s="134">
        <f>Systematic[[#This Row],[SampleVariableLabel]]+100*Systematic[[#This Row],[State]]</f>
        <v>68010704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68</v>
      </c>
      <c r="B1914" s="1">
        <f>IF(C1914=0,IF(B1913=Protocol!$V$20,1,B1913+1),B1913)</f>
        <v>1</v>
      </c>
      <c r="C1914" s="1">
        <f>IF(C1913+1=Protocol!$V$21,0,C1913+1)</f>
        <v>8</v>
      </c>
      <c r="D1914" s="1">
        <f t="shared" si="75"/>
        <v>5</v>
      </c>
      <c r="E1914" s="1" t="str">
        <f>INDEX(Protocol[Mark],MATCH(C1914,Protocol[Step],0))</f>
        <v>4G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68010005</v>
      </c>
      <c r="H1914" s="134">
        <f>Systematic[[#This Row],[SampleVariableLabel]]+100*Systematic[[#This Row],[State]]</f>
        <v>68010805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68</v>
      </c>
      <c r="B1915" s="1">
        <f>IF(C1915=0,IF(B1914=Protocol!$V$20,1,B1914+1),B1914)</f>
        <v>1</v>
      </c>
      <c r="C1915" s="1">
        <f>IF(C1914+1=Protocol!$V$21,0,C1914+1)</f>
        <v>9</v>
      </c>
      <c r="D1915" s="1">
        <f t="shared" si="75"/>
        <v>6</v>
      </c>
      <c r="E1915" s="1" t="str">
        <f>INDEX(Protocol[Mark],MATCH(C1915,Protocol[Step],0))</f>
        <v>5S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68010006</v>
      </c>
      <c r="H1915" s="134">
        <f>Systematic[[#This Row],[SampleVariableLabel]]+100*Systematic[[#This Row],[State]]</f>
        <v>68010906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68</v>
      </c>
      <c r="B1916" s="1">
        <f>IF(C1916=0,IF(B1915=Protocol!$V$20,1,B1915+1),B1915)</f>
        <v>1</v>
      </c>
      <c r="C1916" s="1">
        <f>IF(C1915+1=Protocol!$V$21,0,C1915+1)</f>
        <v>10</v>
      </c>
      <c r="D1916" s="1">
        <f t="shared" si="75"/>
        <v>1</v>
      </c>
      <c r="E1916" s="1" t="str">
        <f>INDEX(Protocol[Mark],MATCH(C1916,Protocol[Step],0))</f>
        <v>6Gp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68010001</v>
      </c>
      <c r="H1916" s="134">
        <f>Systematic[[#This Row],[SampleVariableLabel]]+100*Systematic[[#This Row],[State]]</f>
        <v>68011001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68</v>
      </c>
      <c r="B1917" s="1">
        <f>IF(C1917=0,IF(B1916=Protocol!$V$20,1,B1916+1),B1916)</f>
        <v>1</v>
      </c>
      <c r="C1917" s="1">
        <f>IF(C1916+1=Protocol!$V$21,0,C1916+1)</f>
        <v>11</v>
      </c>
      <c r="D1917" s="1">
        <f t="shared" si="75"/>
        <v>2</v>
      </c>
      <c r="E1917" s="1" t="str">
        <f>INDEX(Protocol[Mark],MATCH(C1917,Protocol[Step],0))</f>
        <v>7U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68010002</v>
      </c>
      <c r="H1917" s="134">
        <f>Systematic[[#This Row],[SampleVariableLabel]]+100*Systematic[[#This Row],[State]]</f>
        <v>68011102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68</v>
      </c>
      <c r="B1918" s="1">
        <f>IF(C1918=0,IF(B1917=Protocol!$V$20,1,B1917+1),B1917)</f>
        <v>1</v>
      </c>
      <c r="C1918" s="1">
        <f>IF(C1917+1=Protocol!$V$21,0,C1917+1)</f>
        <v>12</v>
      </c>
      <c r="D1918" s="1">
        <f t="shared" si="75"/>
        <v>3</v>
      </c>
      <c r="E1918" s="1" t="str">
        <f>INDEX(Protocol[Mark],MATCH(C1918,Protocol[Step],0))</f>
        <v>8Rot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68010003</v>
      </c>
      <c r="H1918" s="134">
        <f>Systematic[[#This Row],[SampleVariableLabel]]+100*Systematic[[#This Row],[State]]</f>
        <v>68011203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68</v>
      </c>
      <c r="B1919" s="1">
        <f>IF(C1919=0,IF(B1918=Protocol!$V$20,1,B1918+1),B1918)</f>
        <v>1</v>
      </c>
      <c r="C1919" s="1">
        <f>IF(C1918+1=Protocol!$V$21,0,C1918+1)</f>
        <v>13</v>
      </c>
      <c r="D1919" s="1">
        <f t="shared" si="75"/>
        <v>4</v>
      </c>
      <c r="E1919" s="1" t="str">
        <f>INDEX(Protocol[Mark],MATCH(C1919,Protocol[Step],0))</f>
        <v>9Ama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68010004</v>
      </c>
      <c r="H1919" s="134">
        <f>Systematic[[#This Row],[SampleVariableLabel]]+100*Systematic[[#This Row],[State]]</f>
        <v>68011304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68</v>
      </c>
      <c r="B1920" s="1">
        <f>IF(C1920=0,IF(B1919=Protocol!$V$20,1,B1919+1),B1919)</f>
        <v>1</v>
      </c>
      <c r="C1920" s="1">
        <f>IF(C1919+1=Protocol!$V$21,0,C1919+1)</f>
        <v>14</v>
      </c>
      <c r="D1920" s="1">
        <f t="shared" si="75"/>
        <v>5</v>
      </c>
      <c r="E1920" s="1" t="str">
        <f>INDEX(Protocol[Mark],MATCH(C1920,Protocol[Step],0))</f>
        <v>10AsTm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68010005</v>
      </c>
      <c r="H1920" s="134">
        <f>Systematic[[#This Row],[SampleVariableLabel]]+100*Systematic[[#This Row],[State]]</f>
        <v>68011405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68</v>
      </c>
      <c r="B1921" s="1">
        <f>IF(C1921=0,IF(B1920=Protocol!$V$20,1,B1920+1),B1920)</f>
        <v>1</v>
      </c>
      <c r="C1921" s="1">
        <f>IF(C1920+1=Protocol!$V$21,0,C1920+1)</f>
        <v>15</v>
      </c>
      <c r="D1921" s="1">
        <f t="shared" si="75"/>
        <v>6</v>
      </c>
      <c r="E1921" s="1" t="str">
        <f>INDEX(Protocol[Mark],MATCH(C1921,Protocol[Step],0))</f>
        <v>11Azd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68010006</v>
      </c>
      <c r="H1921" s="134">
        <f>Systematic[[#This Row],[SampleVariableLabel]]+100*Systematic[[#This Row],[State]]</f>
        <v>68011506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69</v>
      </c>
      <c r="B1922" s="1">
        <f>IF(C1922=0,IF(B1921=Protocol!$V$20,1,B1921+1),B1921)</f>
        <v>1</v>
      </c>
      <c r="C1922" s="1">
        <f>IF(C1921+1=Protocol!$V$21,0,C1921+1)</f>
        <v>0</v>
      </c>
      <c r="D1922" s="1">
        <f t="shared" si="75"/>
        <v>1</v>
      </c>
      <c r="E1922" s="1" t="str">
        <f>INDEX(Protocol[Mark],MATCH(C1922,Protocol[Step],0))</f>
        <v>ce1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69010001</v>
      </c>
      <c r="H1922" s="134">
        <f>Systematic[[#This Row],[SampleVariableLabel]]+100*Systematic[[#This Row],[State]]</f>
        <v>69010001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69</v>
      </c>
      <c r="B1923" s="1">
        <f>IF(C1923=0,IF(B1922=Protocol!$V$20,1,B1922+1),B1922)</f>
        <v>1</v>
      </c>
      <c r="C1923" s="1">
        <f>IF(C1922+1=Protocol!$V$21,0,C1922+1)</f>
        <v>1</v>
      </c>
      <c r="D1923" s="1">
        <f t="shared" ref="D1923:D1986" si="77">IF(D1922=nVariables,1,D1922+1)</f>
        <v>2</v>
      </c>
      <c r="E1923" s="1" t="str">
        <f>INDEX(Protocol[Mark],MATCH(C1923,Protocol[Step],0))</f>
        <v>1Dig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69010002</v>
      </c>
      <c r="H1923" s="134">
        <f>Systematic[[#This Row],[SampleVariableLabel]]+100*Systematic[[#This Row],[State]]</f>
        <v>69010102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69</v>
      </c>
      <c r="B1924" s="1">
        <f>IF(C1924=0,IF(B1923=Protocol!$V$20,1,B1923+1),B1923)</f>
        <v>1</v>
      </c>
      <c r="C1924" s="1">
        <f>IF(C1923+1=Protocol!$V$21,0,C1923+1)</f>
        <v>2</v>
      </c>
      <c r="D1924" s="1">
        <f t="shared" si="77"/>
        <v>3</v>
      </c>
      <c r="E1924" s="1" t="str">
        <f>INDEX(Protocol[Mark],MATCH(C1924,Protocol[Step],0))</f>
        <v>1D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69010003</v>
      </c>
      <c r="H1924" s="134">
        <f>Systematic[[#This Row],[SampleVariableLabel]]+100*Systematic[[#This Row],[State]]</f>
        <v>69010203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69</v>
      </c>
      <c r="B1925" s="1">
        <f>IF(C1925=0,IF(B1924=Protocol!$V$20,1,B1924+1),B1924)</f>
        <v>1</v>
      </c>
      <c r="C1925" s="1">
        <f>IF(C1924+1=Protocol!$V$21,0,C1924+1)</f>
        <v>3</v>
      </c>
      <c r="D1925" s="1">
        <f t="shared" si="77"/>
        <v>4</v>
      </c>
      <c r="E1925" s="1" t="str">
        <f>INDEX(Protocol[Mark],MATCH(C1925,Protocol[Step],0))</f>
        <v>1M.1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69010004</v>
      </c>
      <c r="H1925" s="134">
        <f>Systematic[[#This Row],[SampleVariableLabel]]+100*Systematic[[#This Row],[State]]</f>
        <v>69010304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69</v>
      </c>
      <c r="B1926" s="1">
        <f>IF(C1926=0,IF(B1925=Protocol!$V$20,1,B1925+1),B1925)</f>
        <v>1</v>
      </c>
      <c r="C1926" s="1">
        <f>IF(C1925+1=Protocol!$V$21,0,C1925+1)</f>
        <v>4</v>
      </c>
      <c r="D1926" s="1">
        <f t="shared" si="77"/>
        <v>5</v>
      </c>
      <c r="E1926" s="1" t="str">
        <f>INDEX(Protocol[Mark],MATCH(C1926,Protocol[Step],0))</f>
        <v>2Oct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69010005</v>
      </c>
      <c r="H1926" s="134">
        <f>Systematic[[#This Row],[SampleVariableLabel]]+100*Systematic[[#This Row],[State]]</f>
        <v>69010405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69</v>
      </c>
      <c r="B1927" s="1">
        <f>IF(C1927=0,IF(B1926=Protocol!$V$20,1,B1926+1),B1926)</f>
        <v>1</v>
      </c>
      <c r="C1927" s="1">
        <f>IF(C1926+1=Protocol!$V$21,0,C1926+1)</f>
        <v>5</v>
      </c>
      <c r="D1927" s="1">
        <f t="shared" si="77"/>
        <v>6</v>
      </c>
      <c r="E1927" s="1" t="str">
        <f>INDEX(Protocol[Mark],MATCH(C1927,Protocol[Step],0))</f>
        <v>2c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69010006</v>
      </c>
      <c r="H1927" s="134">
        <f>Systematic[[#This Row],[SampleVariableLabel]]+100*Systematic[[#This Row],[State]]</f>
        <v>69010506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69</v>
      </c>
      <c r="B1928" s="1">
        <f>IF(C1928=0,IF(B1927=Protocol!$V$20,1,B1927+1),B1927)</f>
        <v>1</v>
      </c>
      <c r="C1928" s="1">
        <f>IF(C1927+1=Protocol!$V$21,0,C1927+1)</f>
        <v>6</v>
      </c>
      <c r="D1928" s="1">
        <f t="shared" si="77"/>
        <v>1</v>
      </c>
      <c r="E1928" s="1" t="str">
        <f>INDEX(Protocol[Mark],MATCH(C1928,Protocol[Step],0))</f>
        <v>2M2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69010001</v>
      </c>
      <c r="H1928" s="134">
        <f>Systematic[[#This Row],[SampleVariableLabel]]+100*Systematic[[#This Row],[State]]</f>
        <v>69010601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69</v>
      </c>
      <c r="B1929" s="1">
        <f>IF(C1929=0,IF(B1928=Protocol!$V$20,1,B1928+1),B1928)</f>
        <v>1</v>
      </c>
      <c r="C1929" s="1">
        <f>IF(C1928+1=Protocol!$V$21,0,C1928+1)</f>
        <v>7</v>
      </c>
      <c r="D1929" s="1">
        <f t="shared" si="77"/>
        <v>2</v>
      </c>
      <c r="E1929" s="1" t="str">
        <f>INDEX(Protocol[Mark],MATCH(C1929,Protocol[Step],0))</f>
        <v>3P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69010002</v>
      </c>
      <c r="H1929" s="134">
        <f>Systematic[[#This Row],[SampleVariableLabel]]+100*Systematic[[#This Row],[State]]</f>
        <v>69010702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69</v>
      </c>
      <c r="B1930" s="1">
        <f>IF(C1930=0,IF(B1929=Protocol!$V$20,1,B1929+1),B1929)</f>
        <v>1</v>
      </c>
      <c r="C1930" s="1">
        <f>IF(C1929+1=Protocol!$V$21,0,C1929+1)</f>
        <v>8</v>
      </c>
      <c r="D1930" s="1">
        <f t="shared" si="77"/>
        <v>3</v>
      </c>
      <c r="E1930" s="1" t="str">
        <f>INDEX(Protocol[Mark],MATCH(C1930,Protocol[Step],0))</f>
        <v>4G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69010003</v>
      </c>
      <c r="H1930" s="134">
        <f>Systematic[[#This Row],[SampleVariableLabel]]+100*Systematic[[#This Row],[State]]</f>
        <v>69010803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69</v>
      </c>
      <c r="B1931" s="1">
        <f>IF(C1931=0,IF(B1930=Protocol!$V$20,1,B1930+1),B1930)</f>
        <v>1</v>
      </c>
      <c r="C1931" s="1">
        <f>IF(C1930+1=Protocol!$V$21,0,C1930+1)</f>
        <v>9</v>
      </c>
      <c r="D1931" s="1">
        <f t="shared" si="77"/>
        <v>4</v>
      </c>
      <c r="E1931" s="1" t="str">
        <f>INDEX(Protocol[Mark],MATCH(C1931,Protocol[Step],0))</f>
        <v>5S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69010004</v>
      </c>
      <c r="H1931" s="134">
        <f>Systematic[[#This Row],[SampleVariableLabel]]+100*Systematic[[#This Row],[State]]</f>
        <v>69010904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69</v>
      </c>
      <c r="B1932" s="1">
        <f>IF(C1932=0,IF(B1931=Protocol!$V$20,1,B1931+1),B1931)</f>
        <v>1</v>
      </c>
      <c r="C1932" s="1">
        <f>IF(C1931+1=Protocol!$V$21,0,C1931+1)</f>
        <v>10</v>
      </c>
      <c r="D1932" s="1">
        <f t="shared" si="77"/>
        <v>5</v>
      </c>
      <c r="E1932" s="1" t="str">
        <f>INDEX(Protocol[Mark],MATCH(C1932,Protocol[Step],0))</f>
        <v>6Gp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69010005</v>
      </c>
      <c r="H1932" s="134">
        <f>Systematic[[#This Row],[SampleVariableLabel]]+100*Systematic[[#This Row],[State]]</f>
        <v>69011005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69</v>
      </c>
      <c r="B1933" s="1">
        <f>IF(C1933=0,IF(B1932=Protocol!$V$20,1,B1932+1),B1932)</f>
        <v>1</v>
      </c>
      <c r="C1933" s="1">
        <f>IF(C1932+1=Protocol!$V$21,0,C1932+1)</f>
        <v>11</v>
      </c>
      <c r="D1933" s="1">
        <f t="shared" si="77"/>
        <v>6</v>
      </c>
      <c r="E1933" s="1" t="str">
        <f>INDEX(Protocol[Mark],MATCH(C1933,Protocol[Step],0))</f>
        <v>7U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69010006</v>
      </c>
      <c r="H1933" s="134">
        <f>Systematic[[#This Row],[SampleVariableLabel]]+100*Systematic[[#This Row],[State]]</f>
        <v>69011106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69</v>
      </c>
      <c r="B1934" s="1">
        <f>IF(C1934=0,IF(B1933=Protocol!$V$20,1,B1933+1),B1933)</f>
        <v>1</v>
      </c>
      <c r="C1934" s="1">
        <f>IF(C1933+1=Protocol!$V$21,0,C1933+1)</f>
        <v>12</v>
      </c>
      <c r="D1934" s="1">
        <f t="shared" si="77"/>
        <v>1</v>
      </c>
      <c r="E1934" s="1" t="str">
        <f>INDEX(Protocol[Mark],MATCH(C1934,Protocol[Step],0))</f>
        <v>8Rot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69010001</v>
      </c>
      <c r="H1934" s="134">
        <f>Systematic[[#This Row],[SampleVariableLabel]]+100*Systematic[[#This Row],[State]]</f>
        <v>69011201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69</v>
      </c>
      <c r="B1935" s="1">
        <f>IF(C1935=0,IF(B1934=Protocol!$V$20,1,B1934+1),B1934)</f>
        <v>1</v>
      </c>
      <c r="C1935" s="1">
        <f>IF(C1934+1=Protocol!$V$21,0,C1934+1)</f>
        <v>13</v>
      </c>
      <c r="D1935" s="1">
        <f t="shared" si="77"/>
        <v>2</v>
      </c>
      <c r="E1935" s="1" t="str">
        <f>INDEX(Protocol[Mark],MATCH(C1935,Protocol[Step],0))</f>
        <v>9Ama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69010002</v>
      </c>
      <c r="H1935" s="134">
        <f>Systematic[[#This Row],[SampleVariableLabel]]+100*Systematic[[#This Row],[State]]</f>
        <v>69011302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69</v>
      </c>
      <c r="B1936" s="1">
        <f>IF(C1936=0,IF(B1935=Protocol!$V$20,1,B1935+1),B1935)</f>
        <v>1</v>
      </c>
      <c r="C1936" s="1">
        <f>IF(C1935+1=Protocol!$V$21,0,C1935+1)</f>
        <v>14</v>
      </c>
      <c r="D1936" s="1">
        <f t="shared" si="77"/>
        <v>3</v>
      </c>
      <c r="E1936" s="1" t="str">
        <f>INDEX(Protocol[Mark],MATCH(C1936,Protocol[Step],0))</f>
        <v>10AsTm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69010003</v>
      </c>
      <c r="H1936" s="134">
        <f>Systematic[[#This Row],[SampleVariableLabel]]+100*Systematic[[#This Row],[State]]</f>
        <v>69011403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69</v>
      </c>
      <c r="B1937" s="1">
        <f>IF(C1937=0,IF(B1936=Protocol!$V$20,1,B1936+1),B1936)</f>
        <v>1</v>
      </c>
      <c r="C1937" s="1">
        <f>IF(C1936+1=Protocol!$V$21,0,C1936+1)</f>
        <v>15</v>
      </c>
      <c r="D1937" s="1">
        <f t="shared" si="77"/>
        <v>4</v>
      </c>
      <c r="E1937" s="1" t="str">
        <f>INDEX(Protocol[Mark],MATCH(C1937,Protocol[Step],0))</f>
        <v>11Azd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69010004</v>
      </c>
      <c r="H1937" s="134">
        <f>Systematic[[#This Row],[SampleVariableLabel]]+100*Systematic[[#This Row],[State]]</f>
        <v>69011504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70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ce1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70010005</v>
      </c>
      <c r="H1938" s="134">
        <f>Systematic[[#This Row],[SampleVariableLabel]]+100*Systematic[[#This Row],[State]]</f>
        <v>70010005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70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1Dig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70010006</v>
      </c>
      <c r="H1939" s="134">
        <f>Systematic[[#This Row],[SampleVariableLabel]]+100*Systematic[[#This Row],[State]]</f>
        <v>70010106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70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1D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70010001</v>
      </c>
      <c r="H1940" s="134">
        <f>Systematic[[#This Row],[SampleVariableLabel]]+100*Systematic[[#This Row],[State]]</f>
        <v>70010201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70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1M.1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70010002</v>
      </c>
      <c r="H1941" s="134">
        <f>Systematic[[#This Row],[SampleVariableLabel]]+100*Systematic[[#This Row],[State]]</f>
        <v>70010302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70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2Oct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70010003</v>
      </c>
      <c r="H1942" s="134">
        <f>Systematic[[#This Row],[SampleVariableLabel]]+100*Systematic[[#This Row],[State]]</f>
        <v>70010403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70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2c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70010004</v>
      </c>
      <c r="H1943" s="134">
        <f>Systematic[[#This Row],[SampleVariableLabel]]+100*Systematic[[#This Row],[State]]</f>
        <v>70010504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70</v>
      </c>
      <c r="B1944" s="1">
        <f>IF(C1944=0,IF(B1943=Protocol!$V$20,1,B1943+1),B1943)</f>
        <v>1</v>
      </c>
      <c r="C1944" s="1">
        <f>IF(C1943+1=Protocol!$V$21,0,C1943+1)</f>
        <v>6</v>
      </c>
      <c r="D1944" s="1">
        <f t="shared" si="77"/>
        <v>5</v>
      </c>
      <c r="E1944" s="1" t="str">
        <f>INDEX(Protocol[Mark],MATCH(C1944,Protocol[Step],0))</f>
        <v>2M2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70010005</v>
      </c>
      <c r="H1944" s="134">
        <f>Systematic[[#This Row],[SampleVariableLabel]]+100*Systematic[[#This Row],[State]]</f>
        <v>70010605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70</v>
      </c>
      <c r="B1945" s="1">
        <f>IF(C1945=0,IF(B1944=Protocol!$V$20,1,B1944+1),B1944)</f>
        <v>1</v>
      </c>
      <c r="C1945" s="1">
        <f>IF(C1944+1=Protocol!$V$21,0,C1944+1)</f>
        <v>7</v>
      </c>
      <c r="D1945" s="1">
        <f t="shared" si="77"/>
        <v>6</v>
      </c>
      <c r="E1945" s="1" t="str">
        <f>INDEX(Protocol[Mark],MATCH(C1945,Protocol[Step],0))</f>
        <v>3P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70010006</v>
      </c>
      <c r="H1945" s="134">
        <f>Systematic[[#This Row],[SampleVariableLabel]]+100*Systematic[[#This Row],[State]]</f>
        <v>70010706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70</v>
      </c>
      <c r="B1946" s="1">
        <f>IF(C1946=0,IF(B1945=Protocol!$V$20,1,B1945+1),B1945)</f>
        <v>1</v>
      </c>
      <c r="C1946" s="1">
        <f>IF(C1945+1=Protocol!$V$21,0,C1945+1)</f>
        <v>8</v>
      </c>
      <c r="D1946" s="1">
        <f t="shared" si="77"/>
        <v>1</v>
      </c>
      <c r="E1946" s="1" t="str">
        <f>INDEX(Protocol[Mark],MATCH(C1946,Protocol[Step],0))</f>
        <v>4G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70010001</v>
      </c>
      <c r="H1946" s="134">
        <f>Systematic[[#This Row],[SampleVariableLabel]]+100*Systematic[[#This Row],[State]]</f>
        <v>70010801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70</v>
      </c>
      <c r="B1947" s="1">
        <f>IF(C1947=0,IF(B1946=Protocol!$V$20,1,B1946+1),B1946)</f>
        <v>1</v>
      </c>
      <c r="C1947" s="1">
        <f>IF(C1946+1=Protocol!$V$21,0,C1946+1)</f>
        <v>9</v>
      </c>
      <c r="D1947" s="1">
        <f t="shared" si="77"/>
        <v>2</v>
      </c>
      <c r="E1947" s="1" t="str">
        <f>INDEX(Protocol[Mark],MATCH(C1947,Protocol[Step],0))</f>
        <v>5S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70010002</v>
      </c>
      <c r="H1947" s="134">
        <f>Systematic[[#This Row],[SampleVariableLabel]]+100*Systematic[[#This Row],[State]]</f>
        <v>70010902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70</v>
      </c>
      <c r="B1948" s="1">
        <f>IF(C1948=0,IF(B1947=Protocol!$V$20,1,B1947+1),B1947)</f>
        <v>1</v>
      </c>
      <c r="C1948" s="1">
        <f>IF(C1947+1=Protocol!$V$21,0,C1947+1)</f>
        <v>10</v>
      </c>
      <c r="D1948" s="1">
        <f t="shared" si="77"/>
        <v>3</v>
      </c>
      <c r="E1948" s="1" t="str">
        <f>INDEX(Protocol[Mark],MATCH(C1948,Protocol[Step],0))</f>
        <v>6Gp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70010003</v>
      </c>
      <c r="H1948" s="134">
        <f>Systematic[[#This Row],[SampleVariableLabel]]+100*Systematic[[#This Row],[State]]</f>
        <v>70011003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70</v>
      </c>
      <c r="B1949" s="1">
        <f>IF(C1949=0,IF(B1948=Protocol!$V$20,1,B1948+1),B1948)</f>
        <v>1</v>
      </c>
      <c r="C1949" s="1">
        <f>IF(C1948+1=Protocol!$V$21,0,C1948+1)</f>
        <v>11</v>
      </c>
      <c r="D1949" s="1">
        <f t="shared" si="77"/>
        <v>4</v>
      </c>
      <c r="E1949" s="1" t="str">
        <f>INDEX(Protocol[Mark],MATCH(C1949,Protocol[Step],0))</f>
        <v>7U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70010004</v>
      </c>
      <c r="H1949" s="134">
        <f>Systematic[[#This Row],[SampleVariableLabel]]+100*Systematic[[#This Row],[State]]</f>
        <v>70011104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70</v>
      </c>
      <c r="B1950" s="1">
        <f>IF(C1950=0,IF(B1949=Protocol!$V$20,1,B1949+1),B1949)</f>
        <v>1</v>
      </c>
      <c r="C1950" s="1">
        <f>IF(C1949+1=Protocol!$V$21,0,C1949+1)</f>
        <v>12</v>
      </c>
      <c r="D1950" s="1">
        <f t="shared" si="77"/>
        <v>5</v>
      </c>
      <c r="E1950" s="1" t="str">
        <f>INDEX(Protocol[Mark],MATCH(C1950,Protocol[Step],0))</f>
        <v>8Rot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70010005</v>
      </c>
      <c r="H1950" s="134">
        <f>Systematic[[#This Row],[SampleVariableLabel]]+100*Systematic[[#This Row],[State]]</f>
        <v>70011205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70</v>
      </c>
      <c r="B1951" s="1">
        <f>IF(C1951=0,IF(B1950=Protocol!$V$20,1,B1950+1),B1950)</f>
        <v>1</v>
      </c>
      <c r="C1951" s="1">
        <f>IF(C1950+1=Protocol!$V$21,0,C1950+1)</f>
        <v>13</v>
      </c>
      <c r="D1951" s="1">
        <f t="shared" si="77"/>
        <v>6</v>
      </c>
      <c r="E1951" s="1" t="str">
        <f>INDEX(Protocol[Mark],MATCH(C1951,Protocol[Step],0))</f>
        <v>9Ama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70010006</v>
      </c>
      <c r="H1951" s="134">
        <f>Systematic[[#This Row],[SampleVariableLabel]]+100*Systematic[[#This Row],[State]]</f>
        <v>70011306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70</v>
      </c>
      <c r="B1952" s="1">
        <f>IF(C1952=0,IF(B1951=Protocol!$V$20,1,B1951+1),B1951)</f>
        <v>1</v>
      </c>
      <c r="C1952" s="1">
        <f>IF(C1951+1=Protocol!$V$21,0,C1951+1)</f>
        <v>14</v>
      </c>
      <c r="D1952" s="1">
        <f t="shared" si="77"/>
        <v>1</v>
      </c>
      <c r="E1952" s="1" t="str">
        <f>INDEX(Protocol[Mark],MATCH(C1952,Protocol[Step],0))</f>
        <v>10AsTm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70010001</v>
      </c>
      <c r="H1952" s="134">
        <f>Systematic[[#This Row],[SampleVariableLabel]]+100*Systematic[[#This Row],[State]]</f>
        <v>70011401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70</v>
      </c>
      <c r="B1953" s="1">
        <f>IF(C1953=0,IF(B1952=Protocol!$V$20,1,B1952+1),B1952)</f>
        <v>1</v>
      </c>
      <c r="C1953" s="1">
        <f>IF(C1952+1=Protocol!$V$21,0,C1952+1)</f>
        <v>15</v>
      </c>
      <c r="D1953" s="1">
        <f t="shared" si="77"/>
        <v>2</v>
      </c>
      <c r="E1953" s="1" t="str">
        <f>INDEX(Protocol[Mark],MATCH(C1953,Protocol[Step],0))</f>
        <v>11Azd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70010002</v>
      </c>
      <c r="H1953" s="134">
        <f>Systematic[[#This Row],[SampleVariableLabel]]+100*Systematic[[#This Row],[State]]</f>
        <v>70011502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ce1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71010003</v>
      </c>
      <c r="H1954" s="134">
        <f>Systematic[[#This Row],[SampleVariableLabel]]+100*Systematic[[#This Row],[State]]</f>
        <v>71010003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71010004</v>
      </c>
      <c r="H1955" s="134">
        <f>Systematic[[#This Row],[SampleVariableLabel]]+100*Systematic[[#This Row],[State]]</f>
        <v>71010104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1D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71010005</v>
      </c>
      <c r="H1956" s="134">
        <f>Systematic[[#This Row],[SampleVariableLabel]]+100*Systematic[[#This Row],[State]]</f>
        <v>71010205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1M.1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71010006</v>
      </c>
      <c r="H1957" s="134">
        <f>Systematic[[#This Row],[SampleVariableLabel]]+100*Systematic[[#This Row],[State]]</f>
        <v>71010306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2Oct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71010001</v>
      </c>
      <c r="H1958" s="134">
        <f>Systematic[[#This Row],[SampleVariableLabel]]+100*Systematic[[#This Row],[State]]</f>
        <v>71010401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2c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71010002</v>
      </c>
      <c r="H1959" s="134">
        <f>Systematic[[#This Row],[SampleVariableLabel]]+100*Systematic[[#This Row],[State]]</f>
        <v>71010502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2M2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71010003</v>
      </c>
      <c r="H1960" s="134">
        <f>Systematic[[#This Row],[SampleVariableLabel]]+100*Systematic[[#This Row],[State]]</f>
        <v>71010603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3P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71010004</v>
      </c>
      <c r="H1961" s="134">
        <f>Systematic[[#This Row],[SampleVariableLabel]]+100*Systematic[[#This Row],[State]]</f>
        <v>71010704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4G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71010005</v>
      </c>
      <c r="H1962" s="134">
        <f>Systematic[[#This Row],[SampleVariableLabel]]+100*Systematic[[#This Row],[State]]</f>
        <v>71010805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5S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71010006</v>
      </c>
      <c r="H1963" s="134">
        <f>Systematic[[#This Row],[SampleVariableLabel]]+100*Systematic[[#This Row],[State]]</f>
        <v>71010906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6Gp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71010001</v>
      </c>
      <c r="H1964" s="134">
        <f>Systematic[[#This Row],[SampleVariableLabel]]+100*Systematic[[#This Row],[State]]</f>
        <v>71011001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7U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71010002</v>
      </c>
      <c r="H1965" s="134">
        <f>Systematic[[#This Row],[SampleVariableLabel]]+100*Systematic[[#This Row],[State]]</f>
        <v>71011102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8Rot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71010003</v>
      </c>
      <c r="H1966" s="134">
        <f>Systematic[[#This Row],[SampleVariableLabel]]+100*Systematic[[#This Row],[State]]</f>
        <v>71011203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9Ama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71010004</v>
      </c>
      <c r="H1967" s="134">
        <f>Systematic[[#This Row],[SampleVariableLabel]]+100*Systematic[[#This Row],[State]]</f>
        <v>71011304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71</v>
      </c>
      <c r="B1968" s="1">
        <f>IF(C1968=0,IF(B1967=Protocol!$V$20,1,B1967+1),B1967)</f>
        <v>1</v>
      </c>
      <c r="C1968" s="1">
        <f>IF(C1967+1=Protocol!$V$21,0,C1967+1)</f>
        <v>14</v>
      </c>
      <c r="D1968" s="1">
        <f t="shared" si="77"/>
        <v>5</v>
      </c>
      <c r="E1968" s="1" t="str">
        <f>INDEX(Protocol[Mark],MATCH(C1968,Protocol[Step],0))</f>
        <v>10AsTm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71010005</v>
      </c>
      <c r="H1968" s="134">
        <f>Systematic[[#This Row],[SampleVariableLabel]]+100*Systematic[[#This Row],[State]]</f>
        <v>71011405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71</v>
      </c>
      <c r="B1969" s="1">
        <f>IF(C1969=0,IF(B1968=Protocol!$V$20,1,B1968+1),B1968)</f>
        <v>1</v>
      </c>
      <c r="C1969" s="1">
        <f>IF(C1968+1=Protocol!$V$21,0,C1968+1)</f>
        <v>15</v>
      </c>
      <c r="D1969" s="1">
        <f t="shared" si="77"/>
        <v>6</v>
      </c>
      <c r="E1969" s="1" t="str">
        <f>INDEX(Protocol[Mark],MATCH(C1969,Protocol[Step],0))</f>
        <v>11Azd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71010006</v>
      </c>
      <c r="H1969" s="134">
        <f>Systematic[[#This Row],[SampleVariableLabel]]+100*Systematic[[#This Row],[State]]</f>
        <v>71011506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72</v>
      </c>
      <c r="B1970" s="1">
        <f>IF(C1970=0,IF(B1969=Protocol!$V$20,1,B1969+1),B1969)</f>
        <v>1</v>
      </c>
      <c r="C1970" s="1">
        <f>IF(C1969+1=Protocol!$V$21,0,C1969+1)</f>
        <v>0</v>
      </c>
      <c r="D1970" s="1">
        <f t="shared" si="77"/>
        <v>1</v>
      </c>
      <c r="E1970" s="1" t="str">
        <f>INDEX(Protocol[Mark],MATCH(C1970,Protocol[Step],0))</f>
        <v>ce1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72010001</v>
      </c>
      <c r="H1970" s="134">
        <f>Systematic[[#This Row],[SampleVariableLabel]]+100*Systematic[[#This Row],[State]]</f>
        <v>72010001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72</v>
      </c>
      <c r="B1971" s="1">
        <f>IF(C1971=0,IF(B1970=Protocol!$V$20,1,B1970+1),B1970)</f>
        <v>1</v>
      </c>
      <c r="C1971" s="1">
        <f>IF(C1970+1=Protocol!$V$21,0,C1970+1)</f>
        <v>1</v>
      </c>
      <c r="D1971" s="1">
        <f t="shared" si="77"/>
        <v>2</v>
      </c>
      <c r="E1971" s="1" t="str">
        <f>INDEX(Protocol[Mark],MATCH(C1971,Protocol[Step],0))</f>
        <v>1Dig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72010002</v>
      </c>
      <c r="H1971" s="134">
        <f>Systematic[[#This Row],[SampleVariableLabel]]+100*Systematic[[#This Row],[State]]</f>
        <v>72010102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72</v>
      </c>
      <c r="B1972" s="1">
        <f>IF(C1972=0,IF(B1971=Protocol!$V$20,1,B1971+1),B1971)</f>
        <v>1</v>
      </c>
      <c r="C1972" s="1">
        <f>IF(C1971+1=Protocol!$V$21,0,C1971+1)</f>
        <v>2</v>
      </c>
      <c r="D1972" s="1">
        <f t="shared" si="77"/>
        <v>3</v>
      </c>
      <c r="E1972" s="1" t="str">
        <f>INDEX(Protocol[Mark],MATCH(C1972,Protocol[Step],0))</f>
        <v>1D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72010003</v>
      </c>
      <c r="H1972" s="134">
        <f>Systematic[[#This Row],[SampleVariableLabel]]+100*Systematic[[#This Row],[State]]</f>
        <v>72010203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72</v>
      </c>
      <c r="B1973" s="1">
        <f>IF(C1973=0,IF(B1972=Protocol!$V$20,1,B1972+1),B1972)</f>
        <v>1</v>
      </c>
      <c r="C1973" s="1">
        <f>IF(C1972+1=Protocol!$V$21,0,C1972+1)</f>
        <v>3</v>
      </c>
      <c r="D1973" s="1">
        <f t="shared" si="77"/>
        <v>4</v>
      </c>
      <c r="E1973" s="1" t="str">
        <f>INDEX(Protocol[Mark],MATCH(C1973,Protocol[Step],0))</f>
        <v>1M.1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72010004</v>
      </c>
      <c r="H1973" s="134">
        <f>Systematic[[#This Row],[SampleVariableLabel]]+100*Systematic[[#This Row],[State]]</f>
        <v>72010304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72</v>
      </c>
      <c r="B1974" s="1">
        <f>IF(C1974=0,IF(B1973=Protocol!$V$20,1,B1973+1),B1973)</f>
        <v>1</v>
      </c>
      <c r="C1974" s="1">
        <f>IF(C1973+1=Protocol!$V$21,0,C1973+1)</f>
        <v>4</v>
      </c>
      <c r="D1974" s="1">
        <f t="shared" si="77"/>
        <v>5</v>
      </c>
      <c r="E1974" s="1" t="str">
        <f>INDEX(Protocol[Mark],MATCH(C1974,Protocol[Step],0))</f>
        <v>2Oct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72010005</v>
      </c>
      <c r="H1974" s="134">
        <f>Systematic[[#This Row],[SampleVariableLabel]]+100*Systematic[[#This Row],[State]]</f>
        <v>72010405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72</v>
      </c>
      <c r="B1975" s="1">
        <f>IF(C1975=0,IF(B1974=Protocol!$V$20,1,B1974+1),B1974)</f>
        <v>1</v>
      </c>
      <c r="C1975" s="1">
        <f>IF(C1974+1=Protocol!$V$21,0,C1974+1)</f>
        <v>5</v>
      </c>
      <c r="D1975" s="1">
        <f t="shared" si="77"/>
        <v>6</v>
      </c>
      <c r="E1975" s="1" t="str">
        <f>INDEX(Protocol[Mark],MATCH(C1975,Protocol[Step],0))</f>
        <v>2c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72010006</v>
      </c>
      <c r="H1975" s="134">
        <f>Systematic[[#This Row],[SampleVariableLabel]]+100*Systematic[[#This Row],[State]]</f>
        <v>72010506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72</v>
      </c>
      <c r="B1976" s="1">
        <f>IF(C1976=0,IF(B1975=Protocol!$V$20,1,B1975+1),B1975)</f>
        <v>1</v>
      </c>
      <c r="C1976" s="1">
        <f>IF(C1975+1=Protocol!$V$21,0,C1975+1)</f>
        <v>6</v>
      </c>
      <c r="D1976" s="1">
        <f t="shared" si="77"/>
        <v>1</v>
      </c>
      <c r="E1976" s="1" t="str">
        <f>INDEX(Protocol[Mark],MATCH(C1976,Protocol[Step],0))</f>
        <v>2M2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72010001</v>
      </c>
      <c r="H1976" s="134">
        <f>Systematic[[#This Row],[SampleVariableLabel]]+100*Systematic[[#This Row],[State]]</f>
        <v>72010601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72</v>
      </c>
      <c r="B1977" s="1">
        <f>IF(C1977=0,IF(B1976=Protocol!$V$20,1,B1976+1),B1976)</f>
        <v>1</v>
      </c>
      <c r="C1977" s="1">
        <f>IF(C1976+1=Protocol!$V$21,0,C1976+1)</f>
        <v>7</v>
      </c>
      <c r="D1977" s="1">
        <f t="shared" si="77"/>
        <v>2</v>
      </c>
      <c r="E1977" s="1" t="str">
        <f>INDEX(Protocol[Mark],MATCH(C1977,Protocol[Step],0))</f>
        <v>3P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72010002</v>
      </c>
      <c r="H1977" s="134">
        <f>Systematic[[#This Row],[SampleVariableLabel]]+100*Systematic[[#This Row],[State]]</f>
        <v>72010702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72</v>
      </c>
      <c r="B1978" s="1">
        <f>IF(C1978=0,IF(B1977=Protocol!$V$20,1,B1977+1),B1977)</f>
        <v>1</v>
      </c>
      <c r="C1978" s="1">
        <f>IF(C1977+1=Protocol!$V$21,0,C1977+1)</f>
        <v>8</v>
      </c>
      <c r="D1978" s="1">
        <f t="shared" si="77"/>
        <v>3</v>
      </c>
      <c r="E1978" s="1" t="str">
        <f>INDEX(Protocol[Mark],MATCH(C1978,Protocol[Step],0))</f>
        <v>4G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72010003</v>
      </c>
      <c r="H1978" s="134">
        <f>Systematic[[#This Row],[SampleVariableLabel]]+100*Systematic[[#This Row],[State]]</f>
        <v>72010803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72</v>
      </c>
      <c r="B1979" s="1">
        <f>IF(C1979=0,IF(B1978=Protocol!$V$20,1,B1978+1),B1978)</f>
        <v>1</v>
      </c>
      <c r="C1979" s="1">
        <f>IF(C1978+1=Protocol!$V$21,0,C1978+1)</f>
        <v>9</v>
      </c>
      <c r="D1979" s="1">
        <f t="shared" si="77"/>
        <v>4</v>
      </c>
      <c r="E1979" s="1" t="str">
        <f>INDEX(Protocol[Mark],MATCH(C1979,Protocol[Step],0))</f>
        <v>5S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72010004</v>
      </c>
      <c r="H1979" s="134">
        <f>Systematic[[#This Row],[SampleVariableLabel]]+100*Systematic[[#This Row],[State]]</f>
        <v>72010904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72</v>
      </c>
      <c r="B1980" s="1">
        <f>IF(C1980=0,IF(B1979=Protocol!$V$20,1,B1979+1),B1979)</f>
        <v>1</v>
      </c>
      <c r="C1980" s="1">
        <f>IF(C1979+1=Protocol!$V$21,0,C1979+1)</f>
        <v>10</v>
      </c>
      <c r="D1980" s="1">
        <f t="shared" si="77"/>
        <v>5</v>
      </c>
      <c r="E1980" s="1" t="str">
        <f>INDEX(Protocol[Mark],MATCH(C1980,Protocol[Step],0))</f>
        <v>6Gp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72010005</v>
      </c>
      <c r="H1980" s="134">
        <f>Systematic[[#This Row],[SampleVariableLabel]]+100*Systematic[[#This Row],[State]]</f>
        <v>72011005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72</v>
      </c>
      <c r="B1981" s="1">
        <f>IF(C1981=0,IF(B1980=Protocol!$V$20,1,B1980+1),B1980)</f>
        <v>1</v>
      </c>
      <c r="C1981" s="1">
        <f>IF(C1980+1=Protocol!$V$21,0,C1980+1)</f>
        <v>11</v>
      </c>
      <c r="D1981" s="1">
        <f t="shared" si="77"/>
        <v>6</v>
      </c>
      <c r="E1981" s="1" t="str">
        <f>INDEX(Protocol[Mark],MATCH(C1981,Protocol[Step],0))</f>
        <v>7U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72010006</v>
      </c>
      <c r="H1981" s="134">
        <f>Systematic[[#This Row],[SampleVariableLabel]]+100*Systematic[[#This Row],[State]]</f>
        <v>72011106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72</v>
      </c>
      <c r="B1982" s="1">
        <f>IF(C1982=0,IF(B1981=Protocol!$V$20,1,B1981+1),B1981)</f>
        <v>1</v>
      </c>
      <c r="C1982" s="1">
        <f>IF(C1981+1=Protocol!$V$21,0,C1981+1)</f>
        <v>12</v>
      </c>
      <c r="D1982" s="1">
        <f t="shared" si="77"/>
        <v>1</v>
      </c>
      <c r="E1982" s="1" t="str">
        <f>INDEX(Protocol[Mark],MATCH(C1982,Protocol[Step],0))</f>
        <v>8Rot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72010001</v>
      </c>
      <c r="H1982" s="134">
        <f>Systematic[[#This Row],[SampleVariableLabel]]+100*Systematic[[#This Row],[State]]</f>
        <v>72011201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72</v>
      </c>
      <c r="B1983" s="1">
        <f>IF(C1983=0,IF(B1982=Protocol!$V$20,1,B1982+1),B1982)</f>
        <v>1</v>
      </c>
      <c r="C1983" s="1">
        <f>IF(C1982+1=Protocol!$V$21,0,C1982+1)</f>
        <v>13</v>
      </c>
      <c r="D1983" s="1">
        <f t="shared" si="77"/>
        <v>2</v>
      </c>
      <c r="E1983" s="1" t="str">
        <f>INDEX(Protocol[Mark],MATCH(C1983,Protocol[Step],0))</f>
        <v>9Ama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72010002</v>
      </c>
      <c r="H1983" s="134">
        <f>Systematic[[#This Row],[SampleVariableLabel]]+100*Systematic[[#This Row],[State]]</f>
        <v>72011302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72</v>
      </c>
      <c r="B1984" s="1">
        <f>IF(C1984=0,IF(B1983=Protocol!$V$20,1,B1983+1),B1983)</f>
        <v>1</v>
      </c>
      <c r="C1984" s="1">
        <f>IF(C1983+1=Protocol!$V$21,0,C1983+1)</f>
        <v>14</v>
      </c>
      <c r="D1984" s="1">
        <f t="shared" si="77"/>
        <v>3</v>
      </c>
      <c r="E1984" s="1" t="str">
        <f>INDEX(Protocol[Mark],MATCH(C1984,Protocol[Step],0))</f>
        <v>10AsTm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72010003</v>
      </c>
      <c r="H1984" s="134">
        <f>Systematic[[#This Row],[SampleVariableLabel]]+100*Systematic[[#This Row],[State]]</f>
        <v>72011403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72</v>
      </c>
      <c r="B1985" s="1">
        <f>IF(C1985=0,IF(B1984=Protocol!$V$20,1,B1984+1),B1984)</f>
        <v>1</v>
      </c>
      <c r="C1985" s="1">
        <f>IF(C1984+1=Protocol!$V$21,0,C1984+1)</f>
        <v>15</v>
      </c>
      <c r="D1985" s="1">
        <f t="shared" si="77"/>
        <v>4</v>
      </c>
      <c r="E1985" s="1" t="str">
        <f>INDEX(Protocol[Mark],MATCH(C1985,Protocol[Step],0))</f>
        <v>11Azd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72010004</v>
      </c>
      <c r="H1985" s="134">
        <f>Systematic[[#This Row],[SampleVariableLabel]]+100*Systematic[[#This Row],[State]]</f>
        <v>72011504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73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ce1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73010005</v>
      </c>
      <c r="H1986" s="134">
        <f>Systematic[[#This Row],[SampleVariableLabel]]+100*Systematic[[#This Row],[State]]</f>
        <v>73010005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73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1Dig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73010006</v>
      </c>
      <c r="H1987" s="134">
        <f>Systematic[[#This Row],[SampleVariableLabel]]+100*Systematic[[#This Row],[State]]</f>
        <v>73010106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73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1D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73010001</v>
      </c>
      <c r="H1988" s="134">
        <f>Systematic[[#This Row],[SampleVariableLabel]]+100*Systematic[[#This Row],[State]]</f>
        <v>73010201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73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1M.1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73010002</v>
      </c>
      <c r="H1989" s="134">
        <f>Systematic[[#This Row],[SampleVariableLabel]]+100*Systematic[[#This Row],[State]]</f>
        <v>73010302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73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2Oct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73010003</v>
      </c>
      <c r="H1990" s="134">
        <f>Systematic[[#This Row],[SampleVariableLabel]]+100*Systematic[[#This Row],[State]]</f>
        <v>73010403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73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2c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73010004</v>
      </c>
      <c r="H1991" s="134">
        <f>Systematic[[#This Row],[SampleVariableLabel]]+100*Systematic[[#This Row],[State]]</f>
        <v>73010504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73</v>
      </c>
      <c r="B1992" s="1">
        <f>IF(C1992=0,IF(B1991=Protocol!$V$20,1,B1991+1),B1991)</f>
        <v>1</v>
      </c>
      <c r="C1992" s="1">
        <f>IF(C1991+1=Protocol!$V$21,0,C1991+1)</f>
        <v>6</v>
      </c>
      <c r="D1992" s="1">
        <f t="shared" si="79"/>
        <v>5</v>
      </c>
      <c r="E1992" s="1" t="str">
        <f>INDEX(Protocol[Mark],MATCH(C1992,Protocol[Step],0))</f>
        <v>2M2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73010005</v>
      </c>
      <c r="H1992" s="134">
        <f>Systematic[[#This Row],[SampleVariableLabel]]+100*Systematic[[#This Row],[State]]</f>
        <v>73010605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73</v>
      </c>
      <c r="B1993" s="1">
        <f>IF(C1993=0,IF(B1992=Protocol!$V$20,1,B1992+1),B1992)</f>
        <v>1</v>
      </c>
      <c r="C1993" s="1">
        <f>IF(C1992+1=Protocol!$V$21,0,C1992+1)</f>
        <v>7</v>
      </c>
      <c r="D1993" s="1">
        <f t="shared" si="79"/>
        <v>6</v>
      </c>
      <c r="E1993" s="1" t="str">
        <f>INDEX(Protocol[Mark],MATCH(C1993,Protocol[Step],0))</f>
        <v>3P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73010006</v>
      </c>
      <c r="H1993" s="134">
        <f>Systematic[[#This Row],[SampleVariableLabel]]+100*Systematic[[#This Row],[State]]</f>
        <v>73010706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73</v>
      </c>
      <c r="B1994" s="1">
        <f>IF(C1994=0,IF(B1993=Protocol!$V$20,1,B1993+1),B1993)</f>
        <v>1</v>
      </c>
      <c r="C1994" s="1">
        <f>IF(C1993+1=Protocol!$V$21,0,C1993+1)</f>
        <v>8</v>
      </c>
      <c r="D1994" s="1">
        <f t="shared" si="79"/>
        <v>1</v>
      </c>
      <c r="E1994" s="1" t="str">
        <f>INDEX(Protocol[Mark],MATCH(C1994,Protocol[Step],0))</f>
        <v>4G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73010001</v>
      </c>
      <c r="H1994" s="134">
        <f>Systematic[[#This Row],[SampleVariableLabel]]+100*Systematic[[#This Row],[State]]</f>
        <v>73010801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73</v>
      </c>
      <c r="B1995" s="1">
        <f>IF(C1995=0,IF(B1994=Protocol!$V$20,1,B1994+1),B1994)</f>
        <v>1</v>
      </c>
      <c r="C1995" s="1">
        <f>IF(C1994+1=Protocol!$V$21,0,C1994+1)</f>
        <v>9</v>
      </c>
      <c r="D1995" s="1">
        <f t="shared" si="79"/>
        <v>2</v>
      </c>
      <c r="E1995" s="1" t="str">
        <f>INDEX(Protocol[Mark],MATCH(C1995,Protocol[Step],0))</f>
        <v>5S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73010002</v>
      </c>
      <c r="H1995" s="134">
        <f>Systematic[[#This Row],[SampleVariableLabel]]+100*Systematic[[#This Row],[State]]</f>
        <v>73010902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73</v>
      </c>
      <c r="B1996" s="1">
        <f>IF(C1996=0,IF(B1995=Protocol!$V$20,1,B1995+1),B1995)</f>
        <v>1</v>
      </c>
      <c r="C1996" s="1">
        <f>IF(C1995+1=Protocol!$V$21,0,C1995+1)</f>
        <v>10</v>
      </c>
      <c r="D1996" s="1">
        <f t="shared" si="79"/>
        <v>3</v>
      </c>
      <c r="E1996" s="1" t="str">
        <f>INDEX(Protocol[Mark],MATCH(C1996,Protocol[Step],0))</f>
        <v>6Gp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73010003</v>
      </c>
      <c r="H1996" s="134">
        <f>Systematic[[#This Row],[SampleVariableLabel]]+100*Systematic[[#This Row],[State]]</f>
        <v>73011003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73</v>
      </c>
      <c r="B1997" s="1">
        <f>IF(C1997=0,IF(B1996=Protocol!$V$20,1,B1996+1),B1996)</f>
        <v>1</v>
      </c>
      <c r="C1997" s="1">
        <f>IF(C1996+1=Protocol!$V$21,0,C1996+1)</f>
        <v>11</v>
      </c>
      <c r="D1997" s="1">
        <f t="shared" si="79"/>
        <v>4</v>
      </c>
      <c r="E1997" s="1" t="str">
        <f>INDEX(Protocol[Mark],MATCH(C1997,Protocol[Step],0))</f>
        <v>7U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73010004</v>
      </c>
      <c r="H1997" s="134">
        <f>Systematic[[#This Row],[SampleVariableLabel]]+100*Systematic[[#This Row],[State]]</f>
        <v>73011104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73</v>
      </c>
      <c r="B1998" s="1">
        <f>IF(C1998=0,IF(B1997=Protocol!$V$20,1,B1997+1),B1997)</f>
        <v>1</v>
      </c>
      <c r="C1998" s="1">
        <f>IF(C1997+1=Protocol!$V$21,0,C1997+1)</f>
        <v>12</v>
      </c>
      <c r="D1998" s="1">
        <f t="shared" si="79"/>
        <v>5</v>
      </c>
      <c r="E1998" s="1" t="str">
        <f>INDEX(Protocol[Mark],MATCH(C1998,Protocol[Step],0))</f>
        <v>8Rot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73010005</v>
      </c>
      <c r="H1998" s="134">
        <f>Systematic[[#This Row],[SampleVariableLabel]]+100*Systematic[[#This Row],[State]]</f>
        <v>73011205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73</v>
      </c>
      <c r="B1999" s="1">
        <f>IF(C1999=0,IF(B1998=Protocol!$V$20,1,B1998+1),B1998)</f>
        <v>1</v>
      </c>
      <c r="C1999" s="1">
        <f>IF(C1998+1=Protocol!$V$21,0,C1998+1)</f>
        <v>13</v>
      </c>
      <c r="D1999" s="1">
        <f t="shared" si="79"/>
        <v>6</v>
      </c>
      <c r="E1999" s="1" t="str">
        <f>INDEX(Protocol[Mark],MATCH(C1999,Protocol[Step],0))</f>
        <v>9Ama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73010006</v>
      </c>
      <c r="H1999" s="134">
        <f>Systematic[[#This Row],[SampleVariableLabel]]+100*Systematic[[#This Row],[State]]</f>
        <v>73011306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73</v>
      </c>
      <c r="B2000" s="1">
        <f>IF(C2000=0,IF(B1999=Protocol!$V$20,1,B1999+1),B1999)</f>
        <v>1</v>
      </c>
      <c r="C2000" s="1">
        <f>IF(C1999+1=Protocol!$V$21,0,C1999+1)</f>
        <v>14</v>
      </c>
      <c r="D2000" s="1">
        <f t="shared" si="79"/>
        <v>1</v>
      </c>
      <c r="E2000" s="1" t="str">
        <f>INDEX(Protocol[Mark],MATCH(C2000,Protocol[Step],0))</f>
        <v>10AsTm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73010001</v>
      </c>
      <c r="H2000" s="134">
        <f>Systematic[[#This Row],[SampleVariableLabel]]+100*Systematic[[#This Row],[State]]</f>
        <v>73011401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73</v>
      </c>
      <c r="B2001" s="1">
        <f>IF(C2001=0,IF(B2000=Protocol!$V$20,1,B2000+1),B2000)</f>
        <v>1</v>
      </c>
      <c r="C2001" s="1">
        <f>IF(C2000+1=Protocol!$V$21,0,C2000+1)</f>
        <v>15</v>
      </c>
      <c r="D2001" s="1">
        <f t="shared" si="79"/>
        <v>2</v>
      </c>
      <c r="E2001" s="1" t="str">
        <f>INDEX(Protocol[Mark],MATCH(C2001,Protocol[Step],0))</f>
        <v>11Azd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73010002</v>
      </c>
      <c r="H2001" s="134">
        <f>Systematic[[#This Row],[SampleVariableLabel]]+100*Systematic[[#This Row],[State]]</f>
        <v>73011502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74</v>
      </c>
      <c r="B2002" s="1">
        <f>IF(C2002=0,IF(B2001=Protocol!$V$20,1,B2001+1),B2001)</f>
        <v>1</v>
      </c>
      <c r="C2002" s="1">
        <f>IF(C2001+1=Protocol!$V$21,0,C2001+1)</f>
        <v>0</v>
      </c>
      <c r="D2002" s="1">
        <f t="shared" si="79"/>
        <v>3</v>
      </c>
      <c r="E2002" s="1" t="str">
        <f>INDEX(Protocol[Mark],MATCH(C2002,Protocol[Step],0))</f>
        <v>ce1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74010003</v>
      </c>
      <c r="H2002" s="134">
        <f>Systematic[[#This Row],[SampleVariableLabel]]+100*Systematic[[#This Row],[State]]</f>
        <v>74010003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74</v>
      </c>
      <c r="B2003" s="1">
        <f>IF(C2003=0,IF(B2002=Protocol!$V$20,1,B2002+1),B2002)</f>
        <v>1</v>
      </c>
      <c r="C2003" s="1">
        <f>IF(C2002+1=Protocol!$V$21,0,C2002+1)</f>
        <v>1</v>
      </c>
      <c r="D2003" s="1">
        <f t="shared" si="79"/>
        <v>4</v>
      </c>
      <c r="E2003" s="1" t="str">
        <f>INDEX(Protocol[Mark],MATCH(C2003,Protocol[Step],0))</f>
        <v>1Dig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74010004</v>
      </c>
      <c r="H2003" s="134">
        <f>Systematic[[#This Row],[SampleVariableLabel]]+100*Systematic[[#This Row],[State]]</f>
        <v>74010104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74</v>
      </c>
      <c r="B2004" s="1">
        <f>IF(C2004=0,IF(B2003=Protocol!$V$20,1,B2003+1),B2003)</f>
        <v>1</v>
      </c>
      <c r="C2004" s="1">
        <f>IF(C2003+1=Protocol!$V$21,0,C2003+1)</f>
        <v>2</v>
      </c>
      <c r="D2004" s="1">
        <f t="shared" si="79"/>
        <v>5</v>
      </c>
      <c r="E2004" s="1" t="str">
        <f>INDEX(Protocol[Mark],MATCH(C2004,Protocol[Step],0))</f>
        <v>1D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74010005</v>
      </c>
      <c r="H2004" s="134">
        <f>Systematic[[#This Row],[SampleVariableLabel]]+100*Systematic[[#This Row],[State]]</f>
        <v>74010205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74</v>
      </c>
      <c r="B2005" s="1">
        <f>IF(C2005=0,IF(B2004=Protocol!$V$20,1,B2004+1),B2004)</f>
        <v>1</v>
      </c>
      <c r="C2005" s="1">
        <f>IF(C2004+1=Protocol!$V$21,0,C2004+1)</f>
        <v>3</v>
      </c>
      <c r="D2005" s="1">
        <f t="shared" si="79"/>
        <v>6</v>
      </c>
      <c r="E2005" s="1" t="str">
        <f>INDEX(Protocol[Mark],MATCH(C2005,Protocol[Step],0))</f>
        <v>1M.1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74010006</v>
      </c>
      <c r="H2005" s="134">
        <f>Systematic[[#This Row],[SampleVariableLabel]]+100*Systematic[[#This Row],[State]]</f>
        <v>74010306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74</v>
      </c>
      <c r="B2006" s="1">
        <f>IF(C2006=0,IF(B2005=Protocol!$V$20,1,B2005+1),B2005)</f>
        <v>1</v>
      </c>
      <c r="C2006" s="1">
        <f>IF(C2005+1=Protocol!$V$21,0,C2005+1)</f>
        <v>4</v>
      </c>
      <c r="D2006" s="1">
        <f t="shared" si="79"/>
        <v>1</v>
      </c>
      <c r="E2006" s="1" t="str">
        <f>INDEX(Protocol[Mark],MATCH(C2006,Protocol[Step],0))</f>
        <v>2Oct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74010001</v>
      </c>
      <c r="H2006" s="134">
        <f>Systematic[[#This Row],[SampleVariableLabel]]+100*Systematic[[#This Row],[State]]</f>
        <v>74010401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74</v>
      </c>
      <c r="B2007" s="1">
        <f>IF(C2007=0,IF(B2006=Protocol!$V$20,1,B2006+1),B2006)</f>
        <v>1</v>
      </c>
      <c r="C2007" s="1">
        <f>IF(C2006+1=Protocol!$V$21,0,C2006+1)</f>
        <v>5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74010002</v>
      </c>
      <c r="H2007" s="134">
        <f>Systematic[[#This Row],[SampleVariableLabel]]+100*Systematic[[#This Row],[State]]</f>
        <v>74010502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74</v>
      </c>
      <c r="B2008" s="1">
        <f>IF(C2008=0,IF(B2007=Protocol!$V$20,1,B2007+1),B2007)</f>
        <v>1</v>
      </c>
      <c r="C2008" s="1">
        <f>IF(C2007+1=Protocol!$V$21,0,C2007+1)</f>
        <v>6</v>
      </c>
      <c r="D2008" s="1">
        <f t="shared" si="79"/>
        <v>3</v>
      </c>
      <c r="E2008" s="1" t="str">
        <f>INDEX(Protocol[Mark],MATCH(C2008,Protocol[Step],0))</f>
        <v>2M2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74010003</v>
      </c>
      <c r="H2008" s="134">
        <f>Systematic[[#This Row],[SampleVariableLabel]]+100*Systematic[[#This Row],[State]]</f>
        <v>74010603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74</v>
      </c>
      <c r="B2009" s="1">
        <f>IF(C2009=0,IF(B2008=Protocol!$V$20,1,B2008+1),B2008)</f>
        <v>1</v>
      </c>
      <c r="C2009" s="1">
        <f>IF(C2008+1=Protocol!$V$21,0,C2008+1)</f>
        <v>7</v>
      </c>
      <c r="D2009" s="1">
        <f t="shared" si="79"/>
        <v>4</v>
      </c>
      <c r="E2009" s="1" t="str">
        <f>INDEX(Protocol[Mark],MATCH(C2009,Protocol[Step],0))</f>
        <v>3P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74010004</v>
      </c>
      <c r="H2009" s="134">
        <f>Systematic[[#This Row],[SampleVariableLabel]]+100*Systematic[[#This Row],[State]]</f>
        <v>74010704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74</v>
      </c>
      <c r="B2010" s="1">
        <f>IF(C2010=0,IF(B2009=Protocol!$V$20,1,B2009+1),B2009)</f>
        <v>1</v>
      </c>
      <c r="C2010" s="1">
        <f>IF(C2009+1=Protocol!$V$21,0,C2009+1)</f>
        <v>8</v>
      </c>
      <c r="D2010" s="1">
        <f t="shared" si="79"/>
        <v>5</v>
      </c>
      <c r="E2010" s="1" t="str">
        <f>INDEX(Protocol[Mark],MATCH(C2010,Protocol[Step],0))</f>
        <v>4G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74010005</v>
      </c>
      <c r="H2010" s="134">
        <f>Systematic[[#This Row],[SampleVariableLabel]]+100*Systematic[[#This Row],[State]]</f>
        <v>74010805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74</v>
      </c>
      <c r="B2011" s="1">
        <f>IF(C2011=0,IF(B2010=Protocol!$V$20,1,B2010+1),B2010)</f>
        <v>1</v>
      </c>
      <c r="C2011" s="1">
        <f>IF(C2010+1=Protocol!$V$21,0,C2010+1)</f>
        <v>9</v>
      </c>
      <c r="D2011" s="1">
        <f t="shared" si="79"/>
        <v>6</v>
      </c>
      <c r="E2011" s="1" t="str">
        <f>INDEX(Protocol[Mark],MATCH(C2011,Protocol[Step],0))</f>
        <v>5S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74010006</v>
      </c>
      <c r="H2011" s="134">
        <f>Systematic[[#This Row],[SampleVariableLabel]]+100*Systematic[[#This Row],[State]]</f>
        <v>74010906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74</v>
      </c>
      <c r="B2012" s="1">
        <f>IF(C2012=0,IF(B2011=Protocol!$V$20,1,B2011+1),B2011)</f>
        <v>1</v>
      </c>
      <c r="C2012" s="1">
        <f>IF(C2011+1=Protocol!$V$21,0,C2011+1)</f>
        <v>10</v>
      </c>
      <c r="D2012" s="1">
        <f t="shared" si="79"/>
        <v>1</v>
      </c>
      <c r="E2012" s="1" t="str">
        <f>INDEX(Protocol[Mark],MATCH(C2012,Protocol[Step],0))</f>
        <v>6Gp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74010001</v>
      </c>
      <c r="H2012" s="134">
        <f>Systematic[[#This Row],[SampleVariableLabel]]+100*Systematic[[#This Row],[State]]</f>
        <v>74011001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74</v>
      </c>
      <c r="B2013" s="1">
        <f>IF(C2013=0,IF(B2012=Protocol!$V$20,1,B2012+1),B2012)</f>
        <v>1</v>
      </c>
      <c r="C2013" s="1">
        <f>IF(C2012+1=Protocol!$V$21,0,C2012+1)</f>
        <v>11</v>
      </c>
      <c r="D2013" s="1">
        <f t="shared" si="79"/>
        <v>2</v>
      </c>
      <c r="E2013" s="1" t="str">
        <f>INDEX(Protocol[Mark],MATCH(C2013,Protocol[Step],0))</f>
        <v>7U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74010002</v>
      </c>
      <c r="H2013" s="134">
        <f>Systematic[[#This Row],[SampleVariableLabel]]+100*Systematic[[#This Row],[State]]</f>
        <v>74011102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74</v>
      </c>
      <c r="B2014" s="1">
        <f>IF(C2014=0,IF(B2013=Protocol!$V$20,1,B2013+1),B2013)</f>
        <v>1</v>
      </c>
      <c r="C2014" s="1">
        <f>IF(C2013+1=Protocol!$V$21,0,C2013+1)</f>
        <v>12</v>
      </c>
      <c r="D2014" s="1">
        <f t="shared" si="79"/>
        <v>3</v>
      </c>
      <c r="E2014" s="1" t="str">
        <f>INDEX(Protocol[Mark],MATCH(C2014,Protocol[Step],0))</f>
        <v>8Rot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74010003</v>
      </c>
      <c r="H2014" s="134">
        <f>Systematic[[#This Row],[SampleVariableLabel]]+100*Systematic[[#This Row],[State]]</f>
        <v>74011203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74</v>
      </c>
      <c r="B2015" s="1">
        <f>IF(C2015=0,IF(B2014=Protocol!$V$20,1,B2014+1),B2014)</f>
        <v>1</v>
      </c>
      <c r="C2015" s="1">
        <f>IF(C2014+1=Protocol!$V$21,0,C2014+1)</f>
        <v>13</v>
      </c>
      <c r="D2015" s="1">
        <f t="shared" si="79"/>
        <v>4</v>
      </c>
      <c r="E2015" s="1" t="str">
        <f>INDEX(Protocol[Mark],MATCH(C2015,Protocol[Step],0))</f>
        <v>9Ama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74010004</v>
      </c>
      <c r="H2015" s="134">
        <f>Systematic[[#This Row],[SampleVariableLabel]]+100*Systematic[[#This Row],[State]]</f>
        <v>74011304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74</v>
      </c>
      <c r="B2016" s="1">
        <f>IF(C2016=0,IF(B2015=Protocol!$V$20,1,B2015+1),B2015)</f>
        <v>1</v>
      </c>
      <c r="C2016" s="1">
        <f>IF(C2015+1=Protocol!$V$21,0,C2015+1)</f>
        <v>14</v>
      </c>
      <c r="D2016" s="1">
        <f t="shared" si="79"/>
        <v>5</v>
      </c>
      <c r="E2016" s="1" t="str">
        <f>INDEX(Protocol[Mark],MATCH(C2016,Protocol[Step],0))</f>
        <v>10AsTm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74010005</v>
      </c>
      <c r="H2016" s="134">
        <f>Systematic[[#This Row],[SampleVariableLabel]]+100*Systematic[[#This Row],[State]]</f>
        <v>74011405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74</v>
      </c>
      <c r="B2017" s="1">
        <f>IF(C2017=0,IF(B2016=Protocol!$V$20,1,B2016+1),B2016)</f>
        <v>1</v>
      </c>
      <c r="C2017" s="1">
        <f>IF(C2016+1=Protocol!$V$21,0,C2016+1)</f>
        <v>15</v>
      </c>
      <c r="D2017" s="1">
        <f t="shared" si="79"/>
        <v>6</v>
      </c>
      <c r="E2017" s="1" t="str">
        <f>INDEX(Protocol[Mark],MATCH(C2017,Protocol[Step],0))</f>
        <v>11Azd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74010006</v>
      </c>
      <c r="H2017" s="134">
        <f>Systematic[[#This Row],[SampleVariableLabel]]+100*Systematic[[#This Row],[State]]</f>
        <v>74011506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75</v>
      </c>
      <c r="B2018" s="1">
        <f>IF(C2018=0,IF(B2017=Protocol!$V$20,1,B2017+1),B2017)</f>
        <v>1</v>
      </c>
      <c r="C2018" s="1">
        <f>IF(C2017+1=Protocol!$V$21,0,C2017+1)</f>
        <v>0</v>
      </c>
      <c r="D2018" s="1">
        <f t="shared" si="79"/>
        <v>1</v>
      </c>
      <c r="E2018" s="1" t="str">
        <f>INDEX(Protocol[Mark],MATCH(C2018,Protocol[Step],0))</f>
        <v>ce1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75010001</v>
      </c>
      <c r="H2018" s="134">
        <f>Systematic[[#This Row],[SampleVariableLabel]]+100*Systematic[[#This Row],[State]]</f>
        <v>75010001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75</v>
      </c>
      <c r="B2019" s="1">
        <f>IF(C2019=0,IF(B2018=Protocol!$V$20,1,B2018+1),B2018)</f>
        <v>1</v>
      </c>
      <c r="C2019" s="1">
        <f>IF(C2018+1=Protocol!$V$21,0,C2018+1)</f>
        <v>1</v>
      </c>
      <c r="D2019" s="1">
        <f t="shared" si="79"/>
        <v>2</v>
      </c>
      <c r="E2019" s="1" t="str">
        <f>INDEX(Protocol[Mark],MATCH(C2019,Protocol[Step],0))</f>
        <v>1Dig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75010002</v>
      </c>
      <c r="H2019" s="134">
        <f>Systematic[[#This Row],[SampleVariableLabel]]+100*Systematic[[#This Row],[State]]</f>
        <v>75010102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75</v>
      </c>
      <c r="B2020" s="1">
        <f>IF(C2020=0,IF(B2019=Protocol!$V$20,1,B2019+1),B2019)</f>
        <v>1</v>
      </c>
      <c r="C2020" s="1">
        <f>IF(C2019+1=Protocol!$V$21,0,C2019+1)</f>
        <v>2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75010003</v>
      </c>
      <c r="H2020" s="134">
        <f>Systematic[[#This Row],[SampleVariableLabel]]+100*Systematic[[#This Row],[State]]</f>
        <v>75010203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75</v>
      </c>
      <c r="B2021" s="1">
        <f>IF(C2021=0,IF(B2020=Protocol!$V$20,1,B2020+1),B2020)</f>
        <v>1</v>
      </c>
      <c r="C2021" s="1">
        <f>IF(C2020+1=Protocol!$V$21,0,C2020+1)</f>
        <v>3</v>
      </c>
      <c r="D2021" s="1">
        <f t="shared" si="79"/>
        <v>4</v>
      </c>
      <c r="E2021" s="1" t="str">
        <f>INDEX(Protocol[Mark],MATCH(C2021,Protocol[Step],0))</f>
        <v>1M.1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75010004</v>
      </c>
      <c r="H2021" s="134">
        <f>Systematic[[#This Row],[SampleVariableLabel]]+100*Systematic[[#This Row],[State]]</f>
        <v>75010304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75</v>
      </c>
      <c r="B2022" s="1">
        <f>IF(C2022=0,IF(B2021=Protocol!$V$20,1,B2021+1),B2021)</f>
        <v>1</v>
      </c>
      <c r="C2022" s="1">
        <f>IF(C2021+1=Protocol!$V$21,0,C2021+1)</f>
        <v>4</v>
      </c>
      <c r="D2022" s="1">
        <f t="shared" si="79"/>
        <v>5</v>
      </c>
      <c r="E2022" s="1" t="str">
        <f>INDEX(Protocol[Mark],MATCH(C2022,Protocol[Step],0))</f>
        <v>2Oct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75010005</v>
      </c>
      <c r="H2022" s="134">
        <f>Systematic[[#This Row],[SampleVariableLabel]]+100*Systematic[[#This Row],[State]]</f>
        <v>75010405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75</v>
      </c>
      <c r="B2023" s="1">
        <f>IF(C2023=0,IF(B2022=Protocol!$V$20,1,B2022+1),B2022)</f>
        <v>1</v>
      </c>
      <c r="C2023" s="1">
        <f>IF(C2022+1=Protocol!$V$21,0,C2022+1)</f>
        <v>5</v>
      </c>
      <c r="D2023" s="1">
        <f t="shared" si="79"/>
        <v>6</v>
      </c>
      <c r="E2023" s="1" t="str">
        <f>INDEX(Protocol[Mark],MATCH(C2023,Protocol[Step],0))</f>
        <v>2c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75010006</v>
      </c>
      <c r="H2023" s="134">
        <f>Systematic[[#This Row],[SampleVariableLabel]]+100*Systematic[[#This Row],[State]]</f>
        <v>75010506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75</v>
      </c>
      <c r="B2024" s="1">
        <f>IF(C2024=0,IF(B2023=Protocol!$V$20,1,B2023+1),B2023)</f>
        <v>1</v>
      </c>
      <c r="C2024" s="1">
        <f>IF(C2023+1=Protocol!$V$21,0,C2023+1)</f>
        <v>6</v>
      </c>
      <c r="D2024" s="1">
        <f t="shared" si="79"/>
        <v>1</v>
      </c>
      <c r="E2024" s="1" t="str">
        <f>INDEX(Protocol[Mark],MATCH(C2024,Protocol[Step],0))</f>
        <v>2M2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75010001</v>
      </c>
      <c r="H2024" s="134">
        <f>Systematic[[#This Row],[SampleVariableLabel]]+100*Systematic[[#This Row],[State]]</f>
        <v>75010601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75</v>
      </c>
      <c r="B2025" s="1">
        <f>IF(C2025=0,IF(B2024=Protocol!$V$20,1,B2024+1),B2024)</f>
        <v>1</v>
      </c>
      <c r="C2025" s="1">
        <f>IF(C2024+1=Protocol!$V$21,0,C2024+1)</f>
        <v>7</v>
      </c>
      <c r="D2025" s="1">
        <f t="shared" si="79"/>
        <v>2</v>
      </c>
      <c r="E2025" s="1" t="str">
        <f>INDEX(Protocol[Mark],MATCH(C2025,Protocol[Step],0))</f>
        <v>3P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75010002</v>
      </c>
      <c r="H2025" s="134">
        <f>Systematic[[#This Row],[SampleVariableLabel]]+100*Systematic[[#This Row],[State]]</f>
        <v>75010702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75</v>
      </c>
      <c r="B2026" s="1">
        <f>IF(C2026=0,IF(B2025=Protocol!$V$20,1,B2025+1),B2025)</f>
        <v>1</v>
      </c>
      <c r="C2026" s="1">
        <f>IF(C2025+1=Protocol!$V$21,0,C2025+1)</f>
        <v>8</v>
      </c>
      <c r="D2026" s="1">
        <f t="shared" si="79"/>
        <v>3</v>
      </c>
      <c r="E2026" s="1" t="str">
        <f>INDEX(Protocol[Mark],MATCH(C2026,Protocol[Step],0))</f>
        <v>4G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75010003</v>
      </c>
      <c r="H2026" s="134">
        <f>Systematic[[#This Row],[SampleVariableLabel]]+100*Systematic[[#This Row],[State]]</f>
        <v>75010803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75</v>
      </c>
      <c r="B2027" s="1">
        <f>IF(C2027=0,IF(B2026=Protocol!$V$20,1,B2026+1),B2026)</f>
        <v>1</v>
      </c>
      <c r="C2027" s="1">
        <f>IF(C2026+1=Protocol!$V$21,0,C2026+1)</f>
        <v>9</v>
      </c>
      <c r="D2027" s="1">
        <f t="shared" si="79"/>
        <v>4</v>
      </c>
      <c r="E2027" s="1" t="str">
        <f>INDEX(Protocol[Mark],MATCH(C2027,Protocol[Step],0))</f>
        <v>5S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75010004</v>
      </c>
      <c r="H2027" s="134">
        <f>Systematic[[#This Row],[SampleVariableLabel]]+100*Systematic[[#This Row],[State]]</f>
        <v>75010904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75</v>
      </c>
      <c r="B2028" s="1">
        <f>IF(C2028=0,IF(B2027=Protocol!$V$20,1,B2027+1),B2027)</f>
        <v>1</v>
      </c>
      <c r="C2028" s="1">
        <f>IF(C2027+1=Protocol!$V$21,0,C2027+1)</f>
        <v>10</v>
      </c>
      <c r="D2028" s="1">
        <f t="shared" si="79"/>
        <v>5</v>
      </c>
      <c r="E2028" s="1" t="str">
        <f>INDEX(Protocol[Mark],MATCH(C2028,Protocol[Step],0))</f>
        <v>6Gp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75010005</v>
      </c>
      <c r="H2028" s="134">
        <f>Systematic[[#This Row],[SampleVariableLabel]]+100*Systematic[[#This Row],[State]]</f>
        <v>75011005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75</v>
      </c>
      <c r="B2029" s="1">
        <f>IF(C2029=0,IF(B2028=Protocol!$V$20,1,B2028+1),B2028)</f>
        <v>1</v>
      </c>
      <c r="C2029" s="1">
        <f>IF(C2028+1=Protocol!$V$21,0,C2028+1)</f>
        <v>11</v>
      </c>
      <c r="D2029" s="1">
        <f t="shared" si="79"/>
        <v>6</v>
      </c>
      <c r="E2029" s="1" t="str">
        <f>INDEX(Protocol[Mark],MATCH(C2029,Protocol[Step],0))</f>
        <v>7U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75010006</v>
      </c>
      <c r="H2029" s="134">
        <f>Systematic[[#This Row],[SampleVariableLabel]]+100*Systematic[[#This Row],[State]]</f>
        <v>75011106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75</v>
      </c>
      <c r="B2030" s="1">
        <f>IF(C2030=0,IF(B2029=Protocol!$V$20,1,B2029+1),B2029)</f>
        <v>1</v>
      </c>
      <c r="C2030" s="1">
        <f>IF(C2029+1=Protocol!$V$21,0,C2029+1)</f>
        <v>12</v>
      </c>
      <c r="D2030" s="1">
        <f t="shared" si="79"/>
        <v>1</v>
      </c>
      <c r="E2030" s="1" t="str">
        <f>INDEX(Protocol[Mark],MATCH(C2030,Protocol[Step],0))</f>
        <v>8Rot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75010001</v>
      </c>
      <c r="H2030" s="134">
        <f>Systematic[[#This Row],[SampleVariableLabel]]+100*Systematic[[#This Row],[State]]</f>
        <v>75011201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75</v>
      </c>
      <c r="B2031" s="1">
        <f>IF(C2031=0,IF(B2030=Protocol!$V$20,1,B2030+1),B2030)</f>
        <v>1</v>
      </c>
      <c r="C2031" s="1">
        <f>IF(C2030+1=Protocol!$V$21,0,C2030+1)</f>
        <v>13</v>
      </c>
      <c r="D2031" s="1">
        <f t="shared" si="79"/>
        <v>2</v>
      </c>
      <c r="E2031" s="1" t="str">
        <f>INDEX(Protocol[Mark],MATCH(C2031,Protocol[Step],0))</f>
        <v>9Ama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75010002</v>
      </c>
      <c r="H2031" s="134">
        <f>Systematic[[#This Row],[SampleVariableLabel]]+100*Systematic[[#This Row],[State]]</f>
        <v>75011302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75</v>
      </c>
      <c r="B2032" s="1">
        <f>IF(C2032=0,IF(B2031=Protocol!$V$20,1,B2031+1),B2031)</f>
        <v>1</v>
      </c>
      <c r="C2032" s="1">
        <f>IF(C2031+1=Protocol!$V$21,0,C2031+1)</f>
        <v>14</v>
      </c>
      <c r="D2032" s="1">
        <f t="shared" si="79"/>
        <v>3</v>
      </c>
      <c r="E2032" s="1" t="str">
        <f>INDEX(Protocol[Mark],MATCH(C2032,Protocol[Step],0))</f>
        <v>10AsTm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75010003</v>
      </c>
      <c r="H2032" s="134">
        <f>Systematic[[#This Row],[SampleVariableLabel]]+100*Systematic[[#This Row],[State]]</f>
        <v>75011403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75</v>
      </c>
      <c r="B2033" s="1">
        <f>IF(C2033=0,IF(B2032=Protocol!$V$20,1,B2032+1),B2032)</f>
        <v>1</v>
      </c>
      <c r="C2033" s="1">
        <f>IF(C2032+1=Protocol!$V$21,0,C2032+1)</f>
        <v>15</v>
      </c>
      <c r="D2033" s="1">
        <f t="shared" si="79"/>
        <v>4</v>
      </c>
      <c r="E2033" s="1" t="str">
        <f>INDEX(Protocol[Mark],MATCH(C2033,Protocol[Step],0))</f>
        <v>11Azd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75010004</v>
      </c>
      <c r="H2033" s="134">
        <f>Systematic[[#This Row],[SampleVariableLabel]]+100*Systematic[[#This Row],[State]]</f>
        <v>75011504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76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ce1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76010005</v>
      </c>
      <c r="H2034" s="134">
        <f>Systematic[[#This Row],[SampleVariableLabel]]+100*Systematic[[#This Row],[State]]</f>
        <v>76010005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76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1Dig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76010006</v>
      </c>
      <c r="H2035" s="134">
        <f>Systematic[[#This Row],[SampleVariableLabel]]+100*Systematic[[#This Row],[State]]</f>
        <v>76010106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76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1D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76010001</v>
      </c>
      <c r="H2036" s="134">
        <f>Systematic[[#This Row],[SampleVariableLabel]]+100*Systematic[[#This Row],[State]]</f>
        <v>76010201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76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1M.1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76010002</v>
      </c>
      <c r="H2037" s="134">
        <f>Systematic[[#This Row],[SampleVariableLabel]]+100*Systematic[[#This Row],[State]]</f>
        <v>76010302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76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2Oct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76010003</v>
      </c>
      <c r="H2038" s="134">
        <f>Systematic[[#This Row],[SampleVariableLabel]]+100*Systematic[[#This Row],[State]]</f>
        <v>76010403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76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2c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76010004</v>
      </c>
      <c r="H2039" s="134">
        <f>Systematic[[#This Row],[SampleVariableLabel]]+100*Systematic[[#This Row],[State]]</f>
        <v>76010504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76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2M2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76010005</v>
      </c>
      <c r="H2040" s="134">
        <f>Systematic[[#This Row],[SampleVariableLabel]]+100*Systematic[[#This Row],[State]]</f>
        <v>76010605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76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3P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76010006</v>
      </c>
      <c r="H2041" s="134">
        <f>Systematic[[#This Row],[SampleVariableLabel]]+100*Systematic[[#This Row],[State]]</f>
        <v>76010706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76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4G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76010001</v>
      </c>
      <c r="H2042" s="134">
        <f>Systematic[[#This Row],[SampleVariableLabel]]+100*Systematic[[#This Row],[State]]</f>
        <v>76010801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76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5S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76010002</v>
      </c>
      <c r="H2043" s="134">
        <f>Systematic[[#This Row],[SampleVariableLabel]]+100*Systematic[[#This Row],[State]]</f>
        <v>76010902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76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6Gp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76010003</v>
      </c>
      <c r="H2044" s="134">
        <f>Systematic[[#This Row],[SampleVariableLabel]]+100*Systematic[[#This Row],[State]]</f>
        <v>76011003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76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7U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76010004</v>
      </c>
      <c r="H2045" s="134">
        <f>Systematic[[#This Row],[SampleVariableLabel]]+100*Systematic[[#This Row],[State]]</f>
        <v>76011104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76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8Rot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76010005</v>
      </c>
      <c r="H2046" s="134">
        <f>Systematic[[#This Row],[SampleVariableLabel]]+100*Systematic[[#This Row],[State]]</f>
        <v>76011205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76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9Ama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76010006</v>
      </c>
      <c r="H2047" s="134">
        <f>Systematic[[#This Row],[SampleVariableLabel]]+100*Systematic[[#This Row],[State]]</f>
        <v>76011306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76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10AsTm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76010001</v>
      </c>
      <c r="H2048" s="134">
        <f>Systematic[[#This Row],[SampleVariableLabel]]+100*Systematic[[#This Row],[State]]</f>
        <v>76011401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76</v>
      </c>
      <c r="B2049" s="1">
        <f>IF(C2049=0,IF(B2048=Protocol!$V$20,1,B2048+1),B2048)</f>
        <v>1</v>
      </c>
      <c r="C2049" s="1">
        <f>IF(C2048+1=Protocol!$V$21,0,C2048+1)</f>
        <v>15</v>
      </c>
      <c r="D2049" s="1">
        <f t="shared" si="79"/>
        <v>2</v>
      </c>
      <c r="E2049" s="1" t="str">
        <f>INDEX(Protocol[Mark],MATCH(C2049,Protocol[Step],0))</f>
        <v>11Azd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76010002</v>
      </c>
      <c r="H2049" s="134">
        <f>Systematic[[#This Row],[SampleVariableLabel]]+100*Systematic[[#This Row],[State]]</f>
        <v>76011502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77</v>
      </c>
      <c r="B2050" s="1">
        <f>IF(C2050=0,IF(B2049=Protocol!$V$20,1,B2049+1),B2049)</f>
        <v>1</v>
      </c>
      <c r="C2050" s="1">
        <f>IF(C2049+1=Protocol!$V$21,0,C2049+1)</f>
        <v>0</v>
      </c>
      <c r="D2050" s="1">
        <f t="shared" si="79"/>
        <v>3</v>
      </c>
      <c r="E2050" s="1" t="str">
        <f>INDEX(Protocol[Mark],MATCH(C2050,Protocol[Step],0))</f>
        <v>ce1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77010003</v>
      </c>
      <c r="H2050" s="134">
        <f>Systematic[[#This Row],[SampleVariableLabel]]+100*Systematic[[#This Row],[State]]</f>
        <v>77010003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77</v>
      </c>
      <c r="B2051" s="1">
        <f>IF(C2051=0,IF(B2050=Protocol!$V$20,1,B2050+1),B2050)</f>
        <v>1</v>
      </c>
      <c r="C2051" s="1">
        <f>IF(C2050+1=Protocol!$V$21,0,C2050+1)</f>
        <v>1</v>
      </c>
      <c r="D2051" s="1">
        <f t="shared" ref="D2051:D2114" si="81">IF(D2050=nVariables,1,D2050+1)</f>
        <v>4</v>
      </c>
      <c r="E2051" s="1" t="str">
        <f>INDEX(Protocol[Mark],MATCH(C2051,Protocol[Step],0))</f>
        <v>1Dig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77010004</v>
      </c>
      <c r="H2051" s="134">
        <f>Systematic[[#This Row],[SampleVariableLabel]]+100*Systematic[[#This Row],[State]]</f>
        <v>77010104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77</v>
      </c>
      <c r="B2052" s="1">
        <f>IF(C2052=0,IF(B2051=Protocol!$V$20,1,B2051+1),B2051)</f>
        <v>1</v>
      </c>
      <c r="C2052" s="1">
        <f>IF(C2051+1=Protocol!$V$21,0,C2051+1)</f>
        <v>2</v>
      </c>
      <c r="D2052" s="1">
        <f t="shared" si="81"/>
        <v>5</v>
      </c>
      <c r="E2052" s="1" t="str">
        <f>INDEX(Protocol[Mark],MATCH(C2052,Protocol[Step],0))</f>
        <v>1D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77010005</v>
      </c>
      <c r="H2052" s="134">
        <f>Systematic[[#This Row],[SampleVariableLabel]]+100*Systematic[[#This Row],[State]]</f>
        <v>77010205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77</v>
      </c>
      <c r="B2053" s="1">
        <f>IF(C2053=0,IF(B2052=Protocol!$V$20,1,B2052+1),B2052)</f>
        <v>1</v>
      </c>
      <c r="C2053" s="1">
        <f>IF(C2052+1=Protocol!$V$21,0,C2052+1)</f>
        <v>3</v>
      </c>
      <c r="D2053" s="1">
        <f t="shared" si="81"/>
        <v>6</v>
      </c>
      <c r="E2053" s="1" t="str">
        <f>INDEX(Protocol[Mark],MATCH(C2053,Protocol[Step],0))</f>
        <v>1M.1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77010006</v>
      </c>
      <c r="H2053" s="134">
        <f>Systematic[[#This Row],[SampleVariableLabel]]+100*Systematic[[#This Row],[State]]</f>
        <v>77010306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77</v>
      </c>
      <c r="B2054" s="1">
        <f>IF(C2054=0,IF(B2053=Protocol!$V$20,1,B2053+1),B2053)</f>
        <v>1</v>
      </c>
      <c r="C2054" s="1">
        <f>IF(C2053+1=Protocol!$V$21,0,C2053+1)</f>
        <v>4</v>
      </c>
      <c r="D2054" s="1">
        <f t="shared" si="81"/>
        <v>1</v>
      </c>
      <c r="E2054" s="1" t="str">
        <f>INDEX(Protocol[Mark],MATCH(C2054,Protocol[Step],0))</f>
        <v>2Oct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77010001</v>
      </c>
      <c r="H2054" s="134">
        <f>Systematic[[#This Row],[SampleVariableLabel]]+100*Systematic[[#This Row],[State]]</f>
        <v>77010401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77</v>
      </c>
      <c r="B2055" s="1">
        <f>IF(C2055=0,IF(B2054=Protocol!$V$20,1,B2054+1),B2054)</f>
        <v>1</v>
      </c>
      <c r="C2055" s="1">
        <f>IF(C2054+1=Protocol!$V$21,0,C2054+1)</f>
        <v>5</v>
      </c>
      <c r="D2055" s="1">
        <f t="shared" si="81"/>
        <v>2</v>
      </c>
      <c r="E2055" s="1" t="str">
        <f>INDEX(Protocol[Mark],MATCH(C2055,Protocol[Step],0))</f>
        <v>2c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77010002</v>
      </c>
      <c r="H2055" s="134">
        <f>Systematic[[#This Row],[SampleVariableLabel]]+100*Systematic[[#This Row],[State]]</f>
        <v>77010502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77</v>
      </c>
      <c r="B2056" s="1">
        <f>IF(C2056=0,IF(B2055=Protocol!$V$20,1,B2055+1),B2055)</f>
        <v>1</v>
      </c>
      <c r="C2056" s="1">
        <f>IF(C2055+1=Protocol!$V$21,0,C2055+1)</f>
        <v>6</v>
      </c>
      <c r="D2056" s="1">
        <f t="shared" si="81"/>
        <v>3</v>
      </c>
      <c r="E2056" s="1" t="str">
        <f>INDEX(Protocol[Mark],MATCH(C2056,Protocol[Step],0))</f>
        <v>2M2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77010003</v>
      </c>
      <c r="H2056" s="134">
        <f>Systematic[[#This Row],[SampleVariableLabel]]+100*Systematic[[#This Row],[State]]</f>
        <v>77010603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77</v>
      </c>
      <c r="B2057" s="1">
        <f>IF(C2057=0,IF(B2056=Protocol!$V$20,1,B2056+1),B2056)</f>
        <v>1</v>
      </c>
      <c r="C2057" s="1">
        <f>IF(C2056+1=Protocol!$V$21,0,C2056+1)</f>
        <v>7</v>
      </c>
      <c r="D2057" s="1">
        <f t="shared" si="81"/>
        <v>4</v>
      </c>
      <c r="E2057" s="1" t="str">
        <f>INDEX(Protocol[Mark],MATCH(C2057,Protocol[Step],0))</f>
        <v>3P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77010004</v>
      </c>
      <c r="H2057" s="134">
        <f>Systematic[[#This Row],[SampleVariableLabel]]+100*Systematic[[#This Row],[State]]</f>
        <v>77010704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77</v>
      </c>
      <c r="B2058" s="1">
        <f>IF(C2058=0,IF(B2057=Protocol!$V$20,1,B2057+1),B2057)</f>
        <v>1</v>
      </c>
      <c r="C2058" s="1">
        <f>IF(C2057+1=Protocol!$V$21,0,C2057+1)</f>
        <v>8</v>
      </c>
      <c r="D2058" s="1">
        <f t="shared" si="81"/>
        <v>5</v>
      </c>
      <c r="E2058" s="1" t="str">
        <f>INDEX(Protocol[Mark],MATCH(C2058,Protocol[Step],0))</f>
        <v>4G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77010005</v>
      </c>
      <c r="H2058" s="134">
        <f>Systematic[[#This Row],[SampleVariableLabel]]+100*Systematic[[#This Row],[State]]</f>
        <v>77010805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77</v>
      </c>
      <c r="B2059" s="1">
        <f>IF(C2059=0,IF(B2058=Protocol!$V$20,1,B2058+1),B2058)</f>
        <v>1</v>
      </c>
      <c r="C2059" s="1">
        <f>IF(C2058+1=Protocol!$V$21,0,C2058+1)</f>
        <v>9</v>
      </c>
      <c r="D2059" s="1">
        <f t="shared" si="81"/>
        <v>6</v>
      </c>
      <c r="E2059" s="1" t="str">
        <f>INDEX(Protocol[Mark],MATCH(C2059,Protocol[Step],0))</f>
        <v>5S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77010006</v>
      </c>
      <c r="H2059" s="134">
        <f>Systematic[[#This Row],[SampleVariableLabel]]+100*Systematic[[#This Row],[State]]</f>
        <v>77010906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77</v>
      </c>
      <c r="B2060" s="1">
        <f>IF(C2060=0,IF(B2059=Protocol!$V$20,1,B2059+1),B2059)</f>
        <v>1</v>
      </c>
      <c r="C2060" s="1">
        <f>IF(C2059+1=Protocol!$V$21,0,C2059+1)</f>
        <v>10</v>
      </c>
      <c r="D2060" s="1">
        <f t="shared" si="81"/>
        <v>1</v>
      </c>
      <c r="E2060" s="1" t="str">
        <f>INDEX(Protocol[Mark],MATCH(C2060,Protocol[Step],0))</f>
        <v>6Gp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77010001</v>
      </c>
      <c r="H2060" s="134">
        <f>Systematic[[#This Row],[SampleVariableLabel]]+100*Systematic[[#This Row],[State]]</f>
        <v>77011001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77</v>
      </c>
      <c r="B2061" s="1">
        <f>IF(C2061=0,IF(B2060=Protocol!$V$20,1,B2060+1),B2060)</f>
        <v>1</v>
      </c>
      <c r="C2061" s="1">
        <f>IF(C2060+1=Protocol!$V$21,0,C2060+1)</f>
        <v>11</v>
      </c>
      <c r="D2061" s="1">
        <f t="shared" si="81"/>
        <v>2</v>
      </c>
      <c r="E2061" s="1" t="str">
        <f>INDEX(Protocol[Mark],MATCH(C2061,Protocol[Step],0))</f>
        <v>7U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77010002</v>
      </c>
      <c r="H2061" s="134">
        <f>Systematic[[#This Row],[SampleVariableLabel]]+100*Systematic[[#This Row],[State]]</f>
        <v>77011102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77</v>
      </c>
      <c r="B2062" s="1">
        <f>IF(C2062=0,IF(B2061=Protocol!$V$20,1,B2061+1),B2061)</f>
        <v>1</v>
      </c>
      <c r="C2062" s="1">
        <f>IF(C2061+1=Protocol!$V$21,0,C2061+1)</f>
        <v>12</v>
      </c>
      <c r="D2062" s="1">
        <f t="shared" si="81"/>
        <v>3</v>
      </c>
      <c r="E2062" s="1" t="str">
        <f>INDEX(Protocol[Mark],MATCH(C2062,Protocol[Step],0))</f>
        <v>8Rot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77010003</v>
      </c>
      <c r="H2062" s="134">
        <f>Systematic[[#This Row],[SampleVariableLabel]]+100*Systematic[[#This Row],[State]]</f>
        <v>77011203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77</v>
      </c>
      <c r="B2063" s="1">
        <f>IF(C2063=0,IF(B2062=Protocol!$V$20,1,B2062+1),B2062)</f>
        <v>1</v>
      </c>
      <c r="C2063" s="1">
        <f>IF(C2062+1=Protocol!$V$21,0,C2062+1)</f>
        <v>13</v>
      </c>
      <c r="D2063" s="1">
        <f t="shared" si="81"/>
        <v>4</v>
      </c>
      <c r="E2063" s="1" t="str">
        <f>INDEX(Protocol[Mark],MATCH(C2063,Protocol[Step],0))</f>
        <v>9Ama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77010004</v>
      </c>
      <c r="H2063" s="134">
        <f>Systematic[[#This Row],[SampleVariableLabel]]+100*Systematic[[#This Row],[State]]</f>
        <v>77011304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77</v>
      </c>
      <c r="B2064" s="1">
        <f>IF(C2064=0,IF(B2063=Protocol!$V$20,1,B2063+1),B2063)</f>
        <v>1</v>
      </c>
      <c r="C2064" s="1">
        <f>IF(C2063+1=Protocol!$V$21,0,C2063+1)</f>
        <v>14</v>
      </c>
      <c r="D2064" s="1">
        <f t="shared" si="81"/>
        <v>5</v>
      </c>
      <c r="E2064" s="1" t="str">
        <f>INDEX(Protocol[Mark],MATCH(C2064,Protocol[Step],0))</f>
        <v>10AsTm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77010005</v>
      </c>
      <c r="H2064" s="134">
        <f>Systematic[[#This Row],[SampleVariableLabel]]+100*Systematic[[#This Row],[State]]</f>
        <v>77011405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77</v>
      </c>
      <c r="B2065" s="1">
        <f>IF(C2065=0,IF(B2064=Protocol!$V$20,1,B2064+1),B2064)</f>
        <v>1</v>
      </c>
      <c r="C2065" s="1">
        <f>IF(C2064+1=Protocol!$V$21,0,C2064+1)</f>
        <v>15</v>
      </c>
      <c r="D2065" s="1">
        <f t="shared" si="81"/>
        <v>6</v>
      </c>
      <c r="E2065" s="1" t="str">
        <f>INDEX(Protocol[Mark],MATCH(C2065,Protocol[Step],0))</f>
        <v>11Azd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77010006</v>
      </c>
      <c r="H2065" s="134">
        <f>Systematic[[#This Row],[SampleVariableLabel]]+100*Systematic[[#This Row],[State]]</f>
        <v>77011506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78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ce1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78010001</v>
      </c>
      <c r="H2066" s="134">
        <f>Systematic[[#This Row],[SampleVariableLabel]]+100*Systematic[[#This Row],[State]]</f>
        <v>78010001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78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78010002</v>
      </c>
      <c r="H2067" s="134">
        <f>Systematic[[#This Row],[SampleVariableLabel]]+100*Systematic[[#This Row],[State]]</f>
        <v>78010102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78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78010003</v>
      </c>
      <c r="H2068" s="134">
        <f>Systematic[[#This Row],[SampleVariableLabel]]+100*Systematic[[#This Row],[State]]</f>
        <v>78010203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78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1M.1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78010004</v>
      </c>
      <c r="H2069" s="134">
        <f>Systematic[[#This Row],[SampleVariableLabel]]+100*Systematic[[#This Row],[State]]</f>
        <v>78010304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78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2Oct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78010005</v>
      </c>
      <c r="H2070" s="134">
        <f>Systematic[[#This Row],[SampleVariableLabel]]+100*Systematic[[#This Row],[State]]</f>
        <v>78010405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78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2c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78010006</v>
      </c>
      <c r="H2071" s="134">
        <f>Systematic[[#This Row],[SampleVariableLabel]]+100*Systematic[[#This Row],[State]]</f>
        <v>78010506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78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2M2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78010001</v>
      </c>
      <c r="H2072" s="134">
        <f>Systematic[[#This Row],[SampleVariableLabel]]+100*Systematic[[#This Row],[State]]</f>
        <v>78010601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78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3P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78010002</v>
      </c>
      <c r="H2073" s="134">
        <f>Systematic[[#This Row],[SampleVariableLabel]]+100*Systematic[[#This Row],[State]]</f>
        <v>78010702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78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78010003</v>
      </c>
      <c r="H2074" s="134">
        <f>Systematic[[#This Row],[SampleVariableLabel]]+100*Systematic[[#This Row],[State]]</f>
        <v>78010803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78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78010004</v>
      </c>
      <c r="H2075" s="134">
        <f>Systematic[[#This Row],[SampleVariableLabel]]+100*Systematic[[#This Row],[State]]</f>
        <v>78010904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78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6Gp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78010005</v>
      </c>
      <c r="H2076" s="134">
        <f>Systematic[[#This Row],[SampleVariableLabel]]+100*Systematic[[#This Row],[State]]</f>
        <v>78011005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78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7U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78010006</v>
      </c>
      <c r="H2077" s="134">
        <f>Systematic[[#This Row],[SampleVariableLabel]]+100*Systematic[[#This Row],[State]]</f>
        <v>78011106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78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8Rot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78010001</v>
      </c>
      <c r="H2078" s="134">
        <f>Systematic[[#This Row],[SampleVariableLabel]]+100*Systematic[[#This Row],[State]]</f>
        <v>78011201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78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78010002</v>
      </c>
      <c r="H2079" s="134">
        <f>Systematic[[#This Row],[SampleVariableLabel]]+100*Systematic[[#This Row],[State]]</f>
        <v>78011302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78</v>
      </c>
      <c r="B2080" s="1">
        <f>IF(C2080=0,IF(B2079=Protocol!$V$20,1,B2079+1),B2079)</f>
        <v>1</v>
      </c>
      <c r="C2080" s="1">
        <f>IF(C2079+1=Protocol!$V$21,0,C2079+1)</f>
        <v>14</v>
      </c>
      <c r="D2080" s="1">
        <f t="shared" si="81"/>
        <v>3</v>
      </c>
      <c r="E2080" s="1" t="str">
        <f>INDEX(Protocol[Mark],MATCH(C2080,Protocol[Step],0))</f>
        <v>10AsTm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78010003</v>
      </c>
      <c r="H2080" s="134">
        <f>Systematic[[#This Row],[SampleVariableLabel]]+100*Systematic[[#This Row],[State]]</f>
        <v>78011403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78</v>
      </c>
      <c r="B2081" s="1">
        <f>IF(C2081=0,IF(B2080=Protocol!$V$20,1,B2080+1),B2080)</f>
        <v>1</v>
      </c>
      <c r="C2081" s="1">
        <f>IF(C2080+1=Protocol!$V$21,0,C2080+1)</f>
        <v>15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78010004</v>
      </c>
      <c r="H2081" s="134">
        <f>Systematic[[#This Row],[SampleVariableLabel]]+100*Systematic[[#This Row],[State]]</f>
        <v>78011504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79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ce1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79010005</v>
      </c>
      <c r="H2082" s="134">
        <f>Systematic[[#This Row],[SampleVariableLabel]]+100*Systematic[[#This Row],[State]]</f>
        <v>79010005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79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1Dig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79010006</v>
      </c>
      <c r="H2083" s="134">
        <f>Systematic[[#This Row],[SampleVariableLabel]]+100*Systematic[[#This Row],[State]]</f>
        <v>79010106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79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1D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79010001</v>
      </c>
      <c r="H2084" s="134">
        <f>Systematic[[#This Row],[SampleVariableLabel]]+100*Systematic[[#This Row],[State]]</f>
        <v>79010201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79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1M.1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79010002</v>
      </c>
      <c r="H2085" s="134">
        <f>Systematic[[#This Row],[SampleVariableLabel]]+100*Systematic[[#This Row],[State]]</f>
        <v>79010302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79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2Oct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79010003</v>
      </c>
      <c r="H2086" s="134">
        <f>Systematic[[#This Row],[SampleVariableLabel]]+100*Systematic[[#This Row],[State]]</f>
        <v>79010403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79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2c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79010004</v>
      </c>
      <c r="H2087" s="134">
        <f>Systematic[[#This Row],[SampleVariableLabel]]+100*Systematic[[#This Row],[State]]</f>
        <v>79010504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79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2M2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79010005</v>
      </c>
      <c r="H2088" s="134">
        <f>Systematic[[#This Row],[SampleVariableLabel]]+100*Systematic[[#This Row],[State]]</f>
        <v>79010605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79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3P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79010006</v>
      </c>
      <c r="H2089" s="134">
        <f>Systematic[[#This Row],[SampleVariableLabel]]+100*Systematic[[#This Row],[State]]</f>
        <v>79010706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79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4G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79010001</v>
      </c>
      <c r="H2090" s="134">
        <f>Systematic[[#This Row],[SampleVariableLabel]]+100*Systematic[[#This Row],[State]]</f>
        <v>79010801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79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5S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79010002</v>
      </c>
      <c r="H2091" s="134">
        <f>Systematic[[#This Row],[SampleVariableLabel]]+100*Systematic[[#This Row],[State]]</f>
        <v>79010902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79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6Gp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79010003</v>
      </c>
      <c r="H2092" s="134">
        <f>Systematic[[#This Row],[SampleVariableLabel]]+100*Systematic[[#This Row],[State]]</f>
        <v>79011003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79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7U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79010004</v>
      </c>
      <c r="H2093" s="134">
        <f>Systematic[[#This Row],[SampleVariableLabel]]+100*Systematic[[#This Row],[State]]</f>
        <v>79011104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79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8Rot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79010005</v>
      </c>
      <c r="H2094" s="134">
        <f>Systematic[[#This Row],[SampleVariableLabel]]+100*Systematic[[#This Row],[State]]</f>
        <v>79011205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79</v>
      </c>
      <c r="B2095" s="1">
        <f>IF(C2095=0,IF(B2094=Protocol!$V$20,1,B2094+1),B2094)</f>
        <v>1</v>
      </c>
      <c r="C2095" s="1">
        <f>IF(C2094+1=Protocol!$V$21,0,C2094+1)</f>
        <v>13</v>
      </c>
      <c r="D2095" s="1">
        <f t="shared" si="81"/>
        <v>6</v>
      </c>
      <c r="E2095" s="1" t="str">
        <f>INDEX(Protocol[Mark],MATCH(C2095,Protocol[Step],0))</f>
        <v>9Ama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79010006</v>
      </c>
      <c r="H2095" s="134">
        <f>Systematic[[#This Row],[SampleVariableLabel]]+100*Systematic[[#This Row],[State]]</f>
        <v>79011306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79</v>
      </c>
      <c r="B2096" s="1">
        <f>IF(C2096=0,IF(B2095=Protocol!$V$20,1,B2095+1),B2095)</f>
        <v>1</v>
      </c>
      <c r="C2096" s="1">
        <f>IF(C2095+1=Protocol!$V$21,0,C2095+1)</f>
        <v>14</v>
      </c>
      <c r="D2096" s="1">
        <f t="shared" si="81"/>
        <v>1</v>
      </c>
      <c r="E2096" s="1" t="str">
        <f>INDEX(Protocol[Mark],MATCH(C2096,Protocol[Step],0))</f>
        <v>10AsTm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79010001</v>
      </c>
      <c r="H2096" s="134">
        <f>Systematic[[#This Row],[SampleVariableLabel]]+100*Systematic[[#This Row],[State]]</f>
        <v>79011401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79</v>
      </c>
      <c r="B2097" s="1">
        <f>IF(C2097=0,IF(B2096=Protocol!$V$20,1,B2096+1),B2096)</f>
        <v>1</v>
      </c>
      <c r="C2097" s="1">
        <f>IF(C2096+1=Protocol!$V$21,0,C2096+1)</f>
        <v>15</v>
      </c>
      <c r="D2097" s="1">
        <f t="shared" si="81"/>
        <v>2</v>
      </c>
      <c r="E2097" s="1" t="str">
        <f>INDEX(Protocol[Mark],MATCH(C2097,Protocol[Step],0))</f>
        <v>11Azd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79010002</v>
      </c>
      <c r="H2097" s="134">
        <f>Systematic[[#This Row],[SampleVariableLabel]]+100*Systematic[[#This Row],[State]]</f>
        <v>79011502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80</v>
      </c>
      <c r="B2098" s="1">
        <f>IF(C2098=0,IF(B2097=Protocol!$V$20,1,B2097+1),B2097)</f>
        <v>1</v>
      </c>
      <c r="C2098" s="1">
        <f>IF(C2097+1=Protocol!$V$21,0,C2097+1)</f>
        <v>0</v>
      </c>
      <c r="D2098" s="1">
        <f t="shared" si="81"/>
        <v>3</v>
      </c>
      <c r="E2098" s="1" t="str">
        <f>INDEX(Protocol[Mark],MATCH(C2098,Protocol[Step],0))</f>
        <v>ce1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80010003</v>
      </c>
      <c r="H2098" s="134">
        <f>Systematic[[#This Row],[SampleVariableLabel]]+100*Systematic[[#This Row],[State]]</f>
        <v>80010003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80</v>
      </c>
      <c r="B2099" s="1">
        <f>IF(C2099=0,IF(B2098=Protocol!$V$20,1,B2098+1),B2098)</f>
        <v>1</v>
      </c>
      <c r="C2099" s="1">
        <f>IF(C2098+1=Protocol!$V$21,0,C2098+1)</f>
        <v>1</v>
      </c>
      <c r="D2099" s="1">
        <f t="shared" si="81"/>
        <v>4</v>
      </c>
      <c r="E2099" s="1" t="str">
        <f>INDEX(Protocol[Mark],MATCH(C2099,Protocol[Step],0))</f>
        <v>1Dig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80010004</v>
      </c>
      <c r="H2099" s="134">
        <f>Systematic[[#This Row],[SampleVariableLabel]]+100*Systematic[[#This Row],[State]]</f>
        <v>80010104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80</v>
      </c>
      <c r="B2100" s="1">
        <f>IF(C2100=0,IF(B2099=Protocol!$V$20,1,B2099+1),B2099)</f>
        <v>1</v>
      </c>
      <c r="C2100" s="1">
        <f>IF(C2099+1=Protocol!$V$21,0,C2099+1)</f>
        <v>2</v>
      </c>
      <c r="D2100" s="1">
        <f t="shared" si="81"/>
        <v>5</v>
      </c>
      <c r="E2100" s="1" t="str">
        <f>INDEX(Protocol[Mark],MATCH(C2100,Protocol[Step],0))</f>
        <v>1D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80010005</v>
      </c>
      <c r="H2100" s="134">
        <f>Systematic[[#This Row],[SampleVariableLabel]]+100*Systematic[[#This Row],[State]]</f>
        <v>80010205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80</v>
      </c>
      <c r="B2101" s="1">
        <f>IF(C2101=0,IF(B2100=Protocol!$V$20,1,B2100+1),B2100)</f>
        <v>1</v>
      </c>
      <c r="C2101" s="1">
        <f>IF(C2100+1=Protocol!$V$21,0,C2100+1)</f>
        <v>3</v>
      </c>
      <c r="D2101" s="1">
        <f t="shared" si="81"/>
        <v>6</v>
      </c>
      <c r="E2101" s="1" t="str">
        <f>INDEX(Protocol[Mark],MATCH(C2101,Protocol[Step],0))</f>
        <v>1M.1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80010006</v>
      </c>
      <c r="H2101" s="134">
        <f>Systematic[[#This Row],[SampleVariableLabel]]+100*Systematic[[#This Row],[State]]</f>
        <v>80010306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80</v>
      </c>
      <c r="B2102" s="1">
        <f>IF(C2102=0,IF(B2101=Protocol!$V$20,1,B2101+1),B2101)</f>
        <v>1</v>
      </c>
      <c r="C2102" s="1">
        <f>IF(C2101+1=Protocol!$V$21,0,C2101+1)</f>
        <v>4</v>
      </c>
      <c r="D2102" s="1">
        <f t="shared" si="81"/>
        <v>1</v>
      </c>
      <c r="E2102" s="1" t="str">
        <f>INDEX(Protocol[Mark],MATCH(C2102,Protocol[Step],0))</f>
        <v>2Oct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80010001</v>
      </c>
      <c r="H2102" s="134">
        <f>Systematic[[#This Row],[SampleVariableLabel]]+100*Systematic[[#This Row],[State]]</f>
        <v>80010401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80</v>
      </c>
      <c r="B2103" s="1">
        <f>IF(C2103=0,IF(B2102=Protocol!$V$20,1,B2102+1),B2102)</f>
        <v>1</v>
      </c>
      <c r="C2103" s="1">
        <f>IF(C2102+1=Protocol!$V$21,0,C2102+1)</f>
        <v>5</v>
      </c>
      <c r="D2103" s="1">
        <f t="shared" si="81"/>
        <v>2</v>
      </c>
      <c r="E2103" s="1" t="str">
        <f>INDEX(Protocol[Mark],MATCH(C2103,Protocol[Step],0))</f>
        <v>2c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80010002</v>
      </c>
      <c r="H2103" s="134">
        <f>Systematic[[#This Row],[SampleVariableLabel]]+100*Systematic[[#This Row],[State]]</f>
        <v>80010502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80</v>
      </c>
      <c r="B2104" s="1">
        <f>IF(C2104=0,IF(B2103=Protocol!$V$20,1,B2103+1),B2103)</f>
        <v>1</v>
      </c>
      <c r="C2104" s="1">
        <f>IF(C2103+1=Protocol!$V$21,0,C2103+1)</f>
        <v>6</v>
      </c>
      <c r="D2104" s="1">
        <f t="shared" si="81"/>
        <v>3</v>
      </c>
      <c r="E2104" s="1" t="str">
        <f>INDEX(Protocol[Mark],MATCH(C2104,Protocol[Step],0))</f>
        <v>2M2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80010003</v>
      </c>
      <c r="H2104" s="134">
        <f>Systematic[[#This Row],[SampleVariableLabel]]+100*Systematic[[#This Row],[State]]</f>
        <v>80010603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80</v>
      </c>
      <c r="B2105" s="1">
        <f>IF(C2105=0,IF(B2104=Protocol!$V$20,1,B2104+1),B2104)</f>
        <v>1</v>
      </c>
      <c r="C2105" s="1">
        <f>IF(C2104+1=Protocol!$V$21,0,C2104+1)</f>
        <v>7</v>
      </c>
      <c r="D2105" s="1">
        <f t="shared" si="81"/>
        <v>4</v>
      </c>
      <c r="E2105" s="1" t="str">
        <f>INDEX(Protocol[Mark],MATCH(C2105,Protocol[Step],0))</f>
        <v>3P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80010004</v>
      </c>
      <c r="H2105" s="134">
        <f>Systematic[[#This Row],[SampleVariableLabel]]+100*Systematic[[#This Row],[State]]</f>
        <v>80010704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80</v>
      </c>
      <c r="B2106" s="1">
        <f>IF(C2106=0,IF(B2105=Protocol!$V$20,1,B2105+1),B2105)</f>
        <v>1</v>
      </c>
      <c r="C2106" s="1">
        <f>IF(C2105+1=Protocol!$V$21,0,C2105+1)</f>
        <v>8</v>
      </c>
      <c r="D2106" s="1">
        <f t="shared" si="81"/>
        <v>5</v>
      </c>
      <c r="E2106" s="1" t="str">
        <f>INDEX(Protocol[Mark],MATCH(C2106,Protocol[Step],0))</f>
        <v>4G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80010005</v>
      </c>
      <c r="H2106" s="134">
        <f>Systematic[[#This Row],[SampleVariableLabel]]+100*Systematic[[#This Row],[State]]</f>
        <v>80010805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80</v>
      </c>
      <c r="B2107" s="1">
        <f>IF(C2107=0,IF(B2106=Protocol!$V$20,1,B2106+1),B2106)</f>
        <v>1</v>
      </c>
      <c r="C2107" s="1">
        <f>IF(C2106+1=Protocol!$V$21,0,C2106+1)</f>
        <v>9</v>
      </c>
      <c r="D2107" s="1">
        <f t="shared" si="81"/>
        <v>6</v>
      </c>
      <c r="E2107" s="1" t="str">
        <f>INDEX(Protocol[Mark],MATCH(C2107,Protocol[Step],0))</f>
        <v>5S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80010006</v>
      </c>
      <c r="H2107" s="134">
        <f>Systematic[[#This Row],[SampleVariableLabel]]+100*Systematic[[#This Row],[State]]</f>
        <v>80010906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80</v>
      </c>
      <c r="B2108" s="1">
        <f>IF(C2108=0,IF(B2107=Protocol!$V$20,1,B2107+1),B2107)</f>
        <v>1</v>
      </c>
      <c r="C2108" s="1">
        <f>IF(C2107+1=Protocol!$V$21,0,C2107+1)</f>
        <v>10</v>
      </c>
      <c r="D2108" s="1">
        <f t="shared" si="81"/>
        <v>1</v>
      </c>
      <c r="E2108" s="1" t="str">
        <f>INDEX(Protocol[Mark],MATCH(C2108,Protocol[Step],0))</f>
        <v>6Gp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80010001</v>
      </c>
      <c r="H2108" s="134">
        <f>Systematic[[#This Row],[SampleVariableLabel]]+100*Systematic[[#This Row],[State]]</f>
        <v>80011001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80</v>
      </c>
      <c r="B2109" s="1">
        <f>IF(C2109=0,IF(B2108=Protocol!$V$20,1,B2108+1),B2108)</f>
        <v>1</v>
      </c>
      <c r="C2109" s="1">
        <f>IF(C2108+1=Protocol!$V$21,0,C2108+1)</f>
        <v>11</v>
      </c>
      <c r="D2109" s="1">
        <f t="shared" si="81"/>
        <v>2</v>
      </c>
      <c r="E2109" s="1" t="str">
        <f>INDEX(Protocol[Mark],MATCH(C2109,Protocol[Step],0))</f>
        <v>7U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80010002</v>
      </c>
      <c r="H2109" s="134">
        <f>Systematic[[#This Row],[SampleVariableLabel]]+100*Systematic[[#This Row],[State]]</f>
        <v>80011102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80</v>
      </c>
      <c r="B2110" s="1">
        <f>IF(C2110=0,IF(B2109=Protocol!$V$20,1,B2109+1),B2109)</f>
        <v>1</v>
      </c>
      <c r="C2110" s="1">
        <f>IF(C2109+1=Protocol!$V$21,0,C2109+1)</f>
        <v>12</v>
      </c>
      <c r="D2110" s="1">
        <f t="shared" si="81"/>
        <v>3</v>
      </c>
      <c r="E2110" s="1" t="str">
        <f>INDEX(Protocol[Mark],MATCH(C2110,Protocol[Step],0))</f>
        <v>8Rot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80010003</v>
      </c>
      <c r="H2110" s="134">
        <f>Systematic[[#This Row],[SampleVariableLabel]]+100*Systematic[[#This Row],[State]]</f>
        <v>80011203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80</v>
      </c>
      <c r="B2111" s="1">
        <f>IF(C2111=0,IF(B2110=Protocol!$V$20,1,B2110+1),B2110)</f>
        <v>1</v>
      </c>
      <c r="C2111" s="1">
        <f>IF(C2110+1=Protocol!$V$21,0,C2110+1)</f>
        <v>13</v>
      </c>
      <c r="D2111" s="1">
        <f t="shared" si="81"/>
        <v>4</v>
      </c>
      <c r="E2111" s="1" t="str">
        <f>INDEX(Protocol[Mark],MATCH(C2111,Protocol[Step],0))</f>
        <v>9Ama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80010004</v>
      </c>
      <c r="H2111" s="134">
        <f>Systematic[[#This Row],[SampleVariableLabel]]+100*Systematic[[#This Row],[State]]</f>
        <v>80011304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80</v>
      </c>
      <c r="B2112" s="1">
        <f>IF(C2112=0,IF(B2111=Protocol!$V$20,1,B2111+1),B2111)</f>
        <v>1</v>
      </c>
      <c r="C2112" s="1">
        <f>IF(C2111+1=Protocol!$V$21,0,C2111+1)</f>
        <v>14</v>
      </c>
      <c r="D2112" s="1">
        <f t="shared" si="81"/>
        <v>5</v>
      </c>
      <c r="E2112" s="1" t="str">
        <f>INDEX(Protocol[Mark],MATCH(C2112,Protocol[Step],0))</f>
        <v>10AsTm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80010005</v>
      </c>
      <c r="H2112" s="134">
        <f>Systematic[[#This Row],[SampleVariableLabel]]+100*Systematic[[#This Row],[State]]</f>
        <v>80011405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80</v>
      </c>
      <c r="B2113" s="1">
        <f>IF(C2113=0,IF(B2112=Protocol!$V$20,1,B2112+1),B2112)</f>
        <v>1</v>
      </c>
      <c r="C2113" s="1">
        <f>IF(C2112+1=Protocol!$V$21,0,C2112+1)</f>
        <v>15</v>
      </c>
      <c r="D2113" s="1">
        <f t="shared" si="81"/>
        <v>6</v>
      </c>
      <c r="E2113" s="1" t="str">
        <f>INDEX(Protocol[Mark],MATCH(C2113,Protocol[Step],0))</f>
        <v>11Azd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80010006</v>
      </c>
      <c r="H2113" s="134">
        <f>Systematic[[#This Row],[SampleVariableLabel]]+100*Systematic[[#This Row],[State]]</f>
        <v>80011506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81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ce1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81010001</v>
      </c>
      <c r="H2114" s="134">
        <f>Systematic[[#This Row],[SampleVariableLabel]]+100*Systematic[[#This Row],[State]]</f>
        <v>81010001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81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1Dig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81010002</v>
      </c>
      <c r="H2115" s="134">
        <f>Systematic[[#This Row],[SampleVariableLabel]]+100*Systematic[[#This Row],[State]]</f>
        <v>81010102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81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1D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81010003</v>
      </c>
      <c r="H2116" s="134">
        <f>Systematic[[#This Row],[SampleVariableLabel]]+100*Systematic[[#This Row],[State]]</f>
        <v>81010203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81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1M.1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81010004</v>
      </c>
      <c r="H2117" s="134">
        <f>Systematic[[#This Row],[SampleVariableLabel]]+100*Systematic[[#This Row],[State]]</f>
        <v>81010304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81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2Oct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81010005</v>
      </c>
      <c r="H2118" s="134">
        <f>Systematic[[#This Row],[SampleVariableLabel]]+100*Systematic[[#This Row],[State]]</f>
        <v>81010405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81</v>
      </c>
      <c r="B2119" s="1">
        <f>IF(C2119=0,IF(B2118=Protocol!$V$20,1,B2118+1),B2118)</f>
        <v>1</v>
      </c>
      <c r="C2119" s="1">
        <f>IF(C2118+1=Protocol!$V$21,0,C2118+1)</f>
        <v>5</v>
      </c>
      <c r="D2119" s="1">
        <f t="shared" si="83"/>
        <v>6</v>
      </c>
      <c r="E2119" s="1" t="str">
        <f>INDEX(Protocol[Mark],MATCH(C2119,Protocol[Step],0))</f>
        <v>2c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81010006</v>
      </c>
      <c r="H2119" s="134">
        <f>Systematic[[#This Row],[SampleVariableLabel]]+100*Systematic[[#This Row],[State]]</f>
        <v>81010506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81</v>
      </c>
      <c r="B2120" s="1">
        <f>IF(C2120=0,IF(B2119=Protocol!$V$20,1,B2119+1),B2119)</f>
        <v>1</v>
      </c>
      <c r="C2120" s="1">
        <f>IF(C2119+1=Protocol!$V$21,0,C2119+1)</f>
        <v>6</v>
      </c>
      <c r="D2120" s="1">
        <f t="shared" si="83"/>
        <v>1</v>
      </c>
      <c r="E2120" s="1" t="str">
        <f>INDEX(Protocol[Mark],MATCH(C2120,Protocol[Step],0))</f>
        <v>2M2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81010001</v>
      </c>
      <c r="H2120" s="134">
        <f>Systematic[[#This Row],[SampleVariableLabel]]+100*Systematic[[#This Row],[State]]</f>
        <v>81010601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81</v>
      </c>
      <c r="B2121" s="1">
        <f>IF(C2121=0,IF(B2120=Protocol!$V$20,1,B2120+1),B2120)</f>
        <v>1</v>
      </c>
      <c r="C2121" s="1">
        <f>IF(C2120+1=Protocol!$V$21,0,C2120+1)</f>
        <v>7</v>
      </c>
      <c r="D2121" s="1">
        <f t="shared" si="83"/>
        <v>2</v>
      </c>
      <c r="E2121" s="1" t="str">
        <f>INDEX(Protocol[Mark],MATCH(C2121,Protocol[Step],0))</f>
        <v>3P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81010002</v>
      </c>
      <c r="H2121" s="134">
        <f>Systematic[[#This Row],[SampleVariableLabel]]+100*Systematic[[#This Row],[State]]</f>
        <v>81010702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81</v>
      </c>
      <c r="B2122" s="1">
        <f>IF(C2122=0,IF(B2121=Protocol!$V$20,1,B2121+1),B2121)</f>
        <v>1</v>
      </c>
      <c r="C2122" s="1">
        <f>IF(C2121+1=Protocol!$V$21,0,C2121+1)</f>
        <v>8</v>
      </c>
      <c r="D2122" s="1">
        <f t="shared" si="83"/>
        <v>3</v>
      </c>
      <c r="E2122" s="1" t="str">
        <f>INDEX(Protocol[Mark],MATCH(C2122,Protocol[Step],0))</f>
        <v>4G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81010003</v>
      </c>
      <c r="H2122" s="134">
        <f>Systematic[[#This Row],[SampleVariableLabel]]+100*Systematic[[#This Row],[State]]</f>
        <v>81010803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81</v>
      </c>
      <c r="B2123" s="1">
        <f>IF(C2123=0,IF(B2122=Protocol!$V$20,1,B2122+1),B2122)</f>
        <v>1</v>
      </c>
      <c r="C2123" s="1">
        <f>IF(C2122+1=Protocol!$V$21,0,C2122+1)</f>
        <v>9</v>
      </c>
      <c r="D2123" s="1">
        <f t="shared" si="83"/>
        <v>4</v>
      </c>
      <c r="E2123" s="1" t="str">
        <f>INDEX(Protocol[Mark],MATCH(C2123,Protocol[Step],0))</f>
        <v>5S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81010004</v>
      </c>
      <c r="H2123" s="134">
        <f>Systematic[[#This Row],[SampleVariableLabel]]+100*Systematic[[#This Row],[State]]</f>
        <v>81010904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81</v>
      </c>
      <c r="B2124" s="1">
        <f>IF(C2124=0,IF(B2123=Protocol!$V$20,1,B2123+1),B2123)</f>
        <v>1</v>
      </c>
      <c r="C2124" s="1">
        <f>IF(C2123+1=Protocol!$V$21,0,C2123+1)</f>
        <v>10</v>
      </c>
      <c r="D2124" s="1">
        <f t="shared" si="83"/>
        <v>5</v>
      </c>
      <c r="E2124" s="1" t="str">
        <f>INDEX(Protocol[Mark],MATCH(C2124,Protocol[Step],0))</f>
        <v>6Gp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81010005</v>
      </c>
      <c r="H2124" s="134">
        <f>Systematic[[#This Row],[SampleVariableLabel]]+100*Systematic[[#This Row],[State]]</f>
        <v>81011005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81</v>
      </c>
      <c r="B2125" s="1">
        <f>IF(C2125=0,IF(B2124=Protocol!$V$20,1,B2124+1),B2124)</f>
        <v>1</v>
      </c>
      <c r="C2125" s="1">
        <f>IF(C2124+1=Protocol!$V$21,0,C2124+1)</f>
        <v>11</v>
      </c>
      <c r="D2125" s="1">
        <f t="shared" si="83"/>
        <v>6</v>
      </c>
      <c r="E2125" s="1" t="str">
        <f>INDEX(Protocol[Mark],MATCH(C2125,Protocol[Step],0))</f>
        <v>7U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81010006</v>
      </c>
      <c r="H2125" s="134">
        <f>Systematic[[#This Row],[SampleVariableLabel]]+100*Systematic[[#This Row],[State]]</f>
        <v>81011106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81</v>
      </c>
      <c r="B2126" s="1">
        <f>IF(C2126=0,IF(B2125=Protocol!$V$20,1,B2125+1),B2125)</f>
        <v>1</v>
      </c>
      <c r="C2126" s="1">
        <f>IF(C2125+1=Protocol!$V$21,0,C2125+1)</f>
        <v>12</v>
      </c>
      <c r="D2126" s="1">
        <f t="shared" si="83"/>
        <v>1</v>
      </c>
      <c r="E2126" s="1" t="str">
        <f>INDEX(Protocol[Mark],MATCH(C2126,Protocol[Step],0))</f>
        <v>8Rot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81010001</v>
      </c>
      <c r="H2126" s="134">
        <f>Systematic[[#This Row],[SampleVariableLabel]]+100*Systematic[[#This Row],[State]]</f>
        <v>81011201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81</v>
      </c>
      <c r="B2127" s="1">
        <f>IF(C2127=0,IF(B2126=Protocol!$V$20,1,B2126+1),B2126)</f>
        <v>1</v>
      </c>
      <c r="C2127" s="1">
        <f>IF(C2126+1=Protocol!$V$21,0,C2126+1)</f>
        <v>13</v>
      </c>
      <c r="D2127" s="1">
        <f t="shared" si="83"/>
        <v>2</v>
      </c>
      <c r="E2127" s="1" t="str">
        <f>INDEX(Protocol[Mark],MATCH(C2127,Protocol[Step],0))</f>
        <v>9Ama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81010002</v>
      </c>
      <c r="H2127" s="134">
        <f>Systematic[[#This Row],[SampleVariableLabel]]+100*Systematic[[#This Row],[State]]</f>
        <v>81011302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81</v>
      </c>
      <c r="B2128" s="1">
        <f>IF(C2128=0,IF(B2127=Protocol!$V$20,1,B2127+1),B2127)</f>
        <v>1</v>
      </c>
      <c r="C2128" s="1">
        <f>IF(C2127+1=Protocol!$V$21,0,C2127+1)</f>
        <v>14</v>
      </c>
      <c r="D2128" s="1">
        <f t="shared" si="83"/>
        <v>3</v>
      </c>
      <c r="E2128" s="1" t="str">
        <f>INDEX(Protocol[Mark],MATCH(C2128,Protocol[Step],0))</f>
        <v>10AsTm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81010003</v>
      </c>
      <c r="H2128" s="134">
        <f>Systematic[[#This Row],[SampleVariableLabel]]+100*Systematic[[#This Row],[State]]</f>
        <v>81011403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81</v>
      </c>
      <c r="B2129" s="1">
        <f>IF(C2129=0,IF(B2128=Protocol!$V$20,1,B2128+1),B2128)</f>
        <v>1</v>
      </c>
      <c r="C2129" s="1">
        <f>IF(C2128+1=Protocol!$V$21,0,C2128+1)</f>
        <v>15</v>
      </c>
      <c r="D2129" s="1">
        <f t="shared" si="83"/>
        <v>4</v>
      </c>
      <c r="E2129" s="1" t="str">
        <f>INDEX(Protocol[Mark],MATCH(C2129,Protocol[Step],0))</f>
        <v>11Azd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81010004</v>
      </c>
      <c r="H2129" s="134">
        <f>Systematic[[#This Row],[SampleVariableLabel]]+100*Systematic[[#This Row],[State]]</f>
        <v>81011504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82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ce1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82010005</v>
      </c>
      <c r="H2130" s="134">
        <f>Systematic[[#This Row],[SampleVariableLabel]]+100*Systematic[[#This Row],[State]]</f>
        <v>82010005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82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1Dig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82010006</v>
      </c>
      <c r="H2131" s="134">
        <f>Systematic[[#This Row],[SampleVariableLabel]]+100*Systematic[[#This Row],[State]]</f>
        <v>82010106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82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1D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82010001</v>
      </c>
      <c r="H2132" s="134">
        <f>Systematic[[#This Row],[SampleVariableLabel]]+100*Systematic[[#This Row],[State]]</f>
        <v>82010201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82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1M.1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82010002</v>
      </c>
      <c r="H2133" s="134">
        <f>Systematic[[#This Row],[SampleVariableLabel]]+100*Systematic[[#This Row],[State]]</f>
        <v>82010302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82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2Oct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82010003</v>
      </c>
      <c r="H2134" s="134">
        <f>Systematic[[#This Row],[SampleVariableLabel]]+100*Systematic[[#This Row],[State]]</f>
        <v>82010403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82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2c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82010004</v>
      </c>
      <c r="H2135" s="134">
        <f>Systematic[[#This Row],[SampleVariableLabel]]+100*Systematic[[#This Row],[State]]</f>
        <v>82010504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82</v>
      </c>
      <c r="B2136" s="1">
        <f>IF(C2136=0,IF(B2135=Protocol!$V$20,1,B2135+1),B2135)</f>
        <v>1</v>
      </c>
      <c r="C2136" s="1">
        <f>IF(C2135+1=Protocol!$V$21,0,C2135+1)</f>
        <v>6</v>
      </c>
      <c r="D2136" s="1">
        <f t="shared" si="83"/>
        <v>5</v>
      </c>
      <c r="E2136" s="1" t="str">
        <f>INDEX(Protocol[Mark],MATCH(C2136,Protocol[Step],0))</f>
        <v>2M2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82010005</v>
      </c>
      <c r="H2136" s="134">
        <f>Systematic[[#This Row],[SampleVariableLabel]]+100*Systematic[[#This Row],[State]]</f>
        <v>82010605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82</v>
      </c>
      <c r="B2137" s="1">
        <f>IF(C2137=0,IF(B2136=Protocol!$V$20,1,B2136+1),B2136)</f>
        <v>1</v>
      </c>
      <c r="C2137" s="1">
        <f>IF(C2136+1=Protocol!$V$21,0,C2136+1)</f>
        <v>7</v>
      </c>
      <c r="D2137" s="1">
        <f t="shared" si="83"/>
        <v>6</v>
      </c>
      <c r="E2137" s="1" t="str">
        <f>INDEX(Protocol[Mark],MATCH(C2137,Protocol[Step],0))</f>
        <v>3P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82010006</v>
      </c>
      <c r="H2137" s="134">
        <f>Systematic[[#This Row],[SampleVariableLabel]]+100*Systematic[[#This Row],[State]]</f>
        <v>82010706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82</v>
      </c>
      <c r="B2138" s="1">
        <f>IF(C2138=0,IF(B2137=Protocol!$V$20,1,B2137+1),B2137)</f>
        <v>1</v>
      </c>
      <c r="C2138" s="1">
        <f>IF(C2137+1=Protocol!$V$21,0,C2137+1)</f>
        <v>8</v>
      </c>
      <c r="D2138" s="1">
        <f t="shared" si="83"/>
        <v>1</v>
      </c>
      <c r="E2138" s="1" t="str">
        <f>INDEX(Protocol[Mark],MATCH(C2138,Protocol[Step],0))</f>
        <v>4G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82010001</v>
      </c>
      <c r="H2138" s="134">
        <f>Systematic[[#This Row],[SampleVariableLabel]]+100*Systematic[[#This Row],[State]]</f>
        <v>82010801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82</v>
      </c>
      <c r="B2139" s="1">
        <f>IF(C2139=0,IF(B2138=Protocol!$V$20,1,B2138+1),B2138)</f>
        <v>1</v>
      </c>
      <c r="C2139" s="1">
        <f>IF(C2138+1=Protocol!$V$21,0,C2138+1)</f>
        <v>9</v>
      </c>
      <c r="D2139" s="1">
        <f t="shared" si="83"/>
        <v>2</v>
      </c>
      <c r="E2139" s="1" t="str">
        <f>INDEX(Protocol[Mark],MATCH(C2139,Protocol[Step],0))</f>
        <v>5S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82010002</v>
      </c>
      <c r="H2139" s="134">
        <f>Systematic[[#This Row],[SampleVariableLabel]]+100*Systematic[[#This Row],[State]]</f>
        <v>82010902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82</v>
      </c>
      <c r="B2140" s="1">
        <f>IF(C2140=0,IF(B2139=Protocol!$V$20,1,B2139+1),B2139)</f>
        <v>1</v>
      </c>
      <c r="C2140" s="1">
        <f>IF(C2139+1=Protocol!$V$21,0,C2139+1)</f>
        <v>10</v>
      </c>
      <c r="D2140" s="1">
        <f t="shared" si="83"/>
        <v>3</v>
      </c>
      <c r="E2140" s="1" t="str">
        <f>INDEX(Protocol[Mark],MATCH(C2140,Protocol[Step],0))</f>
        <v>6Gp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82010003</v>
      </c>
      <c r="H2140" s="134">
        <f>Systematic[[#This Row],[SampleVariableLabel]]+100*Systematic[[#This Row],[State]]</f>
        <v>82011003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82</v>
      </c>
      <c r="B2141" s="1">
        <f>IF(C2141=0,IF(B2140=Protocol!$V$20,1,B2140+1),B2140)</f>
        <v>1</v>
      </c>
      <c r="C2141" s="1">
        <f>IF(C2140+1=Protocol!$V$21,0,C2140+1)</f>
        <v>11</v>
      </c>
      <c r="D2141" s="1">
        <f t="shared" si="83"/>
        <v>4</v>
      </c>
      <c r="E2141" s="1" t="str">
        <f>INDEX(Protocol[Mark],MATCH(C2141,Protocol[Step],0))</f>
        <v>7U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82010004</v>
      </c>
      <c r="H2141" s="134">
        <f>Systematic[[#This Row],[SampleVariableLabel]]+100*Systematic[[#This Row],[State]]</f>
        <v>82011104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82</v>
      </c>
      <c r="B2142" s="1">
        <f>IF(C2142=0,IF(B2141=Protocol!$V$20,1,B2141+1),B2141)</f>
        <v>1</v>
      </c>
      <c r="C2142" s="1">
        <f>IF(C2141+1=Protocol!$V$21,0,C2141+1)</f>
        <v>12</v>
      </c>
      <c r="D2142" s="1">
        <f t="shared" si="83"/>
        <v>5</v>
      </c>
      <c r="E2142" s="1" t="str">
        <f>INDEX(Protocol[Mark],MATCH(C2142,Protocol[Step],0))</f>
        <v>8Rot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82010005</v>
      </c>
      <c r="H2142" s="134">
        <f>Systematic[[#This Row],[SampleVariableLabel]]+100*Systematic[[#This Row],[State]]</f>
        <v>82011205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82</v>
      </c>
      <c r="B2143" s="1">
        <f>IF(C2143=0,IF(B2142=Protocol!$V$20,1,B2142+1),B2142)</f>
        <v>1</v>
      </c>
      <c r="C2143" s="1">
        <f>IF(C2142+1=Protocol!$V$21,0,C2142+1)</f>
        <v>13</v>
      </c>
      <c r="D2143" s="1">
        <f t="shared" si="83"/>
        <v>6</v>
      </c>
      <c r="E2143" s="1" t="str">
        <f>INDEX(Protocol[Mark],MATCH(C2143,Protocol[Step],0))</f>
        <v>9Ama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82010006</v>
      </c>
      <c r="H2143" s="134">
        <f>Systematic[[#This Row],[SampleVariableLabel]]+100*Systematic[[#This Row],[State]]</f>
        <v>82011306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82</v>
      </c>
      <c r="B2144" s="1">
        <f>IF(C2144=0,IF(B2143=Protocol!$V$20,1,B2143+1),B2143)</f>
        <v>1</v>
      </c>
      <c r="C2144" s="1">
        <f>IF(C2143+1=Protocol!$V$21,0,C2143+1)</f>
        <v>14</v>
      </c>
      <c r="D2144" s="1">
        <f t="shared" si="83"/>
        <v>1</v>
      </c>
      <c r="E2144" s="1" t="str">
        <f>INDEX(Protocol[Mark],MATCH(C2144,Protocol[Step],0))</f>
        <v>10AsTm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82010001</v>
      </c>
      <c r="H2144" s="134">
        <f>Systematic[[#This Row],[SampleVariableLabel]]+100*Systematic[[#This Row],[State]]</f>
        <v>82011401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82</v>
      </c>
      <c r="B2145" s="1">
        <f>IF(C2145=0,IF(B2144=Protocol!$V$20,1,B2144+1),B2144)</f>
        <v>1</v>
      </c>
      <c r="C2145" s="1">
        <f>IF(C2144+1=Protocol!$V$21,0,C2144+1)</f>
        <v>15</v>
      </c>
      <c r="D2145" s="1">
        <f t="shared" si="83"/>
        <v>2</v>
      </c>
      <c r="E2145" s="1" t="str">
        <f>INDEX(Protocol[Mark],MATCH(C2145,Protocol[Step],0))</f>
        <v>11Azd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82010002</v>
      </c>
      <c r="H2145" s="134">
        <f>Systematic[[#This Row],[SampleVariableLabel]]+100*Systematic[[#This Row],[State]]</f>
        <v>82011502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83</v>
      </c>
      <c r="B2146" s="1">
        <f>IF(C2146=0,IF(B2145=Protocol!$V$20,1,B2145+1),B2145)</f>
        <v>1</v>
      </c>
      <c r="C2146" s="1">
        <f>IF(C2145+1=Protocol!$V$21,0,C2145+1)</f>
        <v>0</v>
      </c>
      <c r="D2146" s="1">
        <f t="shared" si="83"/>
        <v>3</v>
      </c>
      <c r="E2146" s="1" t="str">
        <f>INDEX(Protocol[Mark],MATCH(C2146,Protocol[Step],0))</f>
        <v>ce1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83010003</v>
      </c>
      <c r="H2146" s="134">
        <f>Systematic[[#This Row],[SampleVariableLabel]]+100*Systematic[[#This Row],[State]]</f>
        <v>83010003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83</v>
      </c>
      <c r="B2147" s="1">
        <f>IF(C2147=0,IF(B2146=Protocol!$V$20,1,B2146+1),B2146)</f>
        <v>1</v>
      </c>
      <c r="C2147" s="1">
        <f>IF(C2146+1=Protocol!$V$21,0,C2146+1)</f>
        <v>1</v>
      </c>
      <c r="D2147" s="1">
        <f t="shared" si="83"/>
        <v>4</v>
      </c>
      <c r="E2147" s="1" t="str">
        <f>INDEX(Protocol[Mark],MATCH(C2147,Protocol[Step],0))</f>
        <v>1Dig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83010004</v>
      </c>
      <c r="H2147" s="134">
        <f>Systematic[[#This Row],[SampleVariableLabel]]+100*Systematic[[#This Row],[State]]</f>
        <v>83010104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83</v>
      </c>
      <c r="B2148" s="1">
        <f>IF(C2148=0,IF(B2147=Protocol!$V$20,1,B2147+1),B2147)</f>
        <v>1</v>
      </c>
      <c r="C2148" s="1">
        <f>IF(C2147+1=Protocol!$V$21,0,C2147+1)</f>
        <v>2</v>
      </c>
      <c r="D2148" s="1">
        <f t="shared" si="83"/>
        <v>5</v>
      </c>
      <c r="E2148" s="1" t="str">
        <f>INDEX(Protocol[Mark],MATCH(C2148,Protocol[Step],0))</f>
        <v>1D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83010005</v>
      </c>
      <c r="H2148" s="134">
        <f>Systematic[[#This Row],[SampleVariableLabel]]+100*Systematic[[#This Row],[State]]</f>
        <v>83010205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83</v>
      </c>
      <c r="B2149" s="1">
        <f>IF(C2149=0,IF(B2148=Protocol!$V$20,1,B2148+1),B2148)</f>
        <v>1</v>
      </c>
      <c r="C2149" s="1">
        <f>IF(C2148+1=Protocol!$V$21,0,C2148+1)</f>
        <v>3</v>
      </c>
      <c r="D2149" s="1">
        <f t="shared" si="83"/>
        <v>6</v>
      </c>
      <c r="E2149" s="1" t="str">
        <f>INDEX(Protocol[Mark],MATCH(C2149,Protocol[Step],0))</f>
        <v>1M.1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83010006</v>
      </c>
      <c r="H2149" s="134">
        <f>Systematic[[#This Row],[SampleVariableLabel]]+100*Systematic[[#This Row],[State]]</f>
        <v>83010306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83</v>
      </c>
      <c r="B2150" s="1">
        <f>IF(C2150=0,IF(B2149=Protocol!$V$20,1,B2149+1),B2149)</f>
        <v>1</v>
      </c>
      <c r="C2150" s="1">
        <f>IF(C2149+1=Protocol!$V$21,0,C2149+1)</f>
        <v>4</v>
      </c>
      <c r="D2150" s="1">
        <f t="shared" si="83"/>
        <v>1</v>
      </c>
      <c r="E2150" s="1" t="str">
        <f>INDEX(Protocol[Mark],MATCH(C2150,Protocol[Step],0))</f>
        <v>2Oct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83010001</v>
      </c>
      <c r="H2150" s="134">
        <f>Systematic[[#This Row],[SampleVariableLabel]]+100*Systematic[[#This Row],[State]]</f>
        <v>83010401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83</v>
      </c>
      <c r="B2151" s="1">
        <f>IF(C2151=0,IF(B2150=Protocol!$V$20,1,B2150+1),B2150)</f>
        <v>1</v>
      </c>
      <c r="C2151" s="1">
        <f>IF(C2150+1=Protocol!$V$21,0,C2150+1)</f>
        <v>5</v>
      </c>
      <c r="D2151" s="1">
        <f t="shared" si="83"/>
        <v>2</v>
      </c>
      <c r="E2151" s="1" t="str">
        <f>INDEX(Protocol[Mark],MATCH(C2151,Protocol[Step],0))</f>
        <v>2c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83010002</v>
      </c>
      <c r="H2151" s="134">
        <f>Systematic[[#This Row],[SampleVariableLabel]]+100*Systematic[[#This Row],[State]]</f>
        <v>83010502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83</v>
      </c>
      <c r="B2152" s="1">
        <f>IF(C2152=0,IF(B2151=Protocol!$V$20,1,B2151+1),B2151)</f>
        <v>1</v>
      </c>
      <c r="C2152" s="1">
        <f>IF(C2151+1=Protocol!$V$21,0,C2151+1)</f>
        <v>6</v>
      </c>
      <c r="D2152" s="1">
        <f t="shared" si="83"/>
        <v>3</v>
      </c>
      <c r="E2152" s="1" t="str">
        <f>INDEX(Protocol[Mark],MATCH(C2152,Protocol[Step],0))</f>
        <v>2M2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83010003</v>
      </c>
      <c r="H2152" s="134">
        <f>Systematic[[#This Row],[SampleVariableLabel]]+100*Systematic[[#This Row],[State]]</f>
        <v>83010603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83</v>
      </c>
      <c r="B2153" s="1">
        <f>IF(C2153=0,IF(B2152=Protocol!$V$20,1,B2152+1),B2152)</f>
        <v>1</v>
      </c>
      <c r="C2153" s="1">
        <f>IF(C2152+1=Protocol!$V$21,0,C2152+1)</f>
        <v>7</v>
      </c>
      <c r="D2153" s="1">
        <f t="shared" si="83"/>
        <v>4</v>
      </c>
      <c r="E2153" s="1" t="str">
        <f>INDEX(Protocol[Mark],MATCH(C2153,Protocol[Step],0))</f>
        <v>3P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83010004</v>
      </c>
      <c r="H2153" s="134">
        <f>Systematic[[#This Row],[SampleVariableLabel]]+100*Systematic[[#This Row],[State]]</f>
        <v>83010704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83</v>
      </c>
      <c r="B2154" s="1">
        <f>IF(C2154=0,IF(B2153=Protocol!$V$20,1,B2153+1),B2153)</f>
        <v>1</v>
      </c>
      <c r="C2154" s="1">
        <f>IF(C2153+1=Protocol!$V$21,0,C2153+1)</f>
        <v>8</v>
      </c>
      <c r="D2154" s="1">
        <f t="shared" si="83"/>
        <v>5</v>
      </c>
      <c r="E2154" s="1" t="str">
        <f>INDEX(Protocol[Mark],MATCH(C2154,Protocol[Step],0))</f>
        <v>4G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83010005</v>
      </c>
      <c r="H2154" s="134">
        <f>Systematic[[#This Row],[SampleVariableLabel]]+100*Systematic[[#This Row],[State]]</f>
        <v>83010805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83</v>
      </c>
      <c r="B2155" s="1">
        <f>IF(C2155=0,IF(B2154=Protocol!$V$20,1,B2154+1),B2154)</f>
        <v>1</v>
      </c>
      <c r="C2155" s="1">
        <f>IF(C2154+1=Protocol!$V$21,0,C2154+1)</f>
        <v>9</v>
      </c>
      <c r="D2155" s="1">
        <f t="shared" si="83"/>
        <v>6</v>
      </c>
      <c r="E2155" s="1" t="str">
        <f>INDEX(Protocol[Mark],MATCH(C2155,Protocol[Step],0))</f>
        <v>5S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83010006</v>
      </c>
      <c r="H2155" s="134">
        <f>Systematic[[#This Row],[SampleVariableLabel]]+100*Systematic[[#This Row],[State]]</f>
        <v>83010906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83</v>
      </c>
      <c r="B2156" s="1">
        <f>IF(C2156=0,IF(B2155=Protocol!$V$20,1,B2155+1),B2155)</f>
        <v>1</v>
      </c>
      <c r="C2156" s="1">
        <f>IF(C2155+1=Protocol!$V$21,0,C2155+1)</f>
        <v>10</v>
      </c>
      <c r="D2156" s="1">
        <f t="shared" si="83"/>
        <v>1</v>
      </c>
      <c r="E2156" s="1" t="str">
        <f>INDEX(Protocol[Mark],MATCH(C2156,Protocol[Step],0))</f>
        <v>6Gp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83010001</v>
      </c>
      <c r="H2156" s="134">
        <f>Systematic[[#This Row],[SampleVariableLabel]]+100*Systematic[[#This Row],[State]]</f>
        <v>83011001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83</v>
      </c>
      <c r="B2157" s="1">
        <f>IF(C2157=0,IF(B2156=Protocol!$V$20,1,B2156+1),B2156)</f>
        <v>1</v>
      </c>
      <c r="C2157" s="1">
        <f>IF(C2156+1=Protocol!$V$21,0,C2156+1)</f>
        <v>11</v>
      </c>
      <c r="D2157" s="1">
        <f t="shared" si="83"/>
        <v>2</v>
      </c>
      <c r="E2157" s="1" t="str">
        <f>INDEX(Protocol[Mark],MATCH(C2157,Protocol[Step],0))</f>
        <v>7U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83010002</v>
      </c>
      <c r="H2157" s="134">
        <f>Systematic[[#This Row],[SampleVariableLabel]]+100*Systematic[[#This Row],[State]]</f>
        <v>83011102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83</v>
      </c>
      <c r="B2158" s="1">
        <f>IF(C2158=0,IF(B2157=Protocol!$V$20,1,B2157+1),B2157)</f>
        <v>1</v>
      </c>
      <c r="C2158" s="1">
        <f>IF(C2157+1=Protocol!$V$21,0,C2157+1)</f>
        <v>12</v>
      </c>
      <c r="D2158" s="1">
        <f t="shared" si="83"/>
        <v>3</v>
      </c>
      <c r="E2158" s="1" t="str">
        <f>INDEX(Protocol[Mark],MATCH(C2158,Protocol[Step],0))</f>
        <v>8Rot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83010003</v>
      </c>
      <c r="H2158" s="134">
        <f>Systematic[[#This Row],[SampleVariableLabel]]+100*Systematic[[#This Row],[State]]</f>
        <v>83011203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83</v>
      </c>
      <c r="B2159" s="1">
        <f>IF(C2159=0,IF(B2158=Protocol!$V$20,1,B2158+1),B2158)</f>
        <v>1</v>
      </c>
      <c r="C2159" s="1">
        <f>IF(C2158+1=Protocol!$V$21,0,C2158+1)</f>
        <v>13</v>
      </c>
      <c r="D2159" s="1">
        <f t="shared" si="83"/>
        <v>4</v>
      </c>
      <c r="E2159" s="1" t="str">
        <f>INDEX(Protocol[Mark],MATCH(C2159,Protocol[Step],0))</f>
        <v>9Ama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83010004</v>
      </c>
      <c r="H2159" s="134">
        <f>Systematic[[#This Row],[SampleVariableLabel]]+100*Systematic[[#This Row],[State]]</f>
        <v>83011304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83</v>
      </c>
      <c r="B2160" s="1">
        <f>IF(C2160=0,IF(B2159=Protocol!$V$20,1,B2159+1),B2159)</f>
        <v>1</v>
      </c>
      <c r="C2160" s="1">
        <f>IF(C2159+1=Protocol!$V$21,0,C2159+1)</f>
        <v>14</v>
      </c>
      <c r="D2160" s="1">
        <f t="shared" si="83"/>
        <v>5</v>
      </c>
      <c r="E2160" s="1" t="str">
        <f>INDEX(Protocol[Mark],MATCH(C2160,Protocol[Step],0))</f>
        <v>10AsTm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83010005</v>
      </c>
      <c r="H2160" s="134">
        <f>Systematic[[#This Row],[SampleVariableLabel]]+100*Systematic[[#This Row],[State]]</f>
        <v>83011405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83</v>
      </c>
      <c r="B2161" s="1">
        <f>IF(C2161=0,IF(B2160=Protocol!$V$20,1,B2160+1),B2160)</f>
        <v>1</v>
      </c>
      <c r="C2161" s="1">
        <f>IF(C2160+1=Protocol!$V$21,0,C2160+1)</f>
        <v>15</v>
      </c>
      <c r="D2161" s="1">
        <f t="shared" si="83"/>
        <v>6</v>
      </c>
      <c r="E2161" s="1" t="str">
        <f>INDEX(Protocol[Mark],MATCH(C2161,Protocol[Step],0))</f>
        <v>11Azd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83010006</v>
      </c>
      <c r="H2161" s="134">
        <f>Systematic[[#This Row],[SampleVariableLabel]]+100*Systematic[[#This Row],[State]]</f>
        <v>83011506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84</v>
      </c>
      <c r="B2162" s="1">
        <f>IF(C2162=0,IF(B2161=Protocol!$V$20,1,B2161+1),B2161)</f>
        <v>1</v>
      </c>
      <c r="C2162" s="1">
        <f>IF(C2161+1=Protocol!$V$21,0,C2161+1)</f>
        <v>0</v>
      </c>
      <c r="D2162" s="1">
        <f t="shared" si="83"/>
        <v>1</v>
      </c>
      <c r="E2162" s="1" t="str">
        <f>INDEX(Protocol[Mark],MATCH(C2162,Protocol[Step],0))</f>
        <v>ce1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84010001</v>
      </c>
      <c r="H2162" s="134">
        <f>Systematic[[#This Row],[SampleVariableLabel]]+100*Systematic[[#This Row],[State]]</f>
        <v>84010001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84</v>
      </c>
      <c r="B2163" s="1">
        <f>IF(C2163=0,IF(B2162=Protocol!$V$20,1,B2162+1),B2162)</f>
        <v>1</v>
      </c>
      <c r="C2163" s="1">
        <f>IF(C2162+1=Protocol!$V$21,0,C2162+1)</f>
        <v>1</v>
      </c>
      <c r="D2163" s="1">
        <f t="shared" si="83"/>
        <v>2</v>
      </c>
      <c r="E2163" s="1" t="str">
        <f>INDEX(Protocol[Mark],MATCH(C2163,Protocol[Step],0))</f>
        <v>1Dig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84010002</v>
      </c>
      <c r="H2163" s="134">
        <f>Systematic[[#This Row],[SampleVariableLabel]]+100*Systematic[[#This Row],[State]]</f>
        <v>84010102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84</v>
      </c>
      <c r="B2164" s="1">
        <f>IF(C2164=0,IF(B2163=Protocol!$V$20,1,B2163+1),B2163)</f>
        <v>1</v>
      </c>
      <c r="C2164" s="1">
        <f>IF(C2163+1=Protocol!$V$21,0,C2163+1)</f>
        <v>2</v>
      </c>
      <c r="D2164" s="1">
        <f t="shared" si="83"/>
        <v>3</v>
      </c>
      <c r="E2164" s="1" t="str">
        <f>INDEX(Protocol[Mark],MATCH(C2164,Protocol[Step],0))</f>
        <v>1D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84010003</v>
      </c>
      <c r="H2164" s="134">
        <f>Systematic[[#This Row],[SampleVariableLabel]]+100*Systematic[[#This Row],[State]]</f>
        <v>84010203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84</v>
      </c>
      <c r="B2165" s="1">
        <f>IF(C2165=0,IF(B2164=Protocol!$V$20,1,B2164+1),B2164)</f>
        <v>1</v>
      </c>
      <c r="C2165" s="1">
        <f>IF(C2164+1=Protocol!$V$21,0,C2164+1)</f>
        <v>3</v>
      </c>
      <c r="D2165" s="1">
        <f t="shared" si="83"/>
        <v>4</v>
      </c>
      <c r="E2165" s="1" t="str">
        <f>INDEX(Protocol[Mark],MATCH(C2165,Protocol[Step],0))</f>
        <v>1M.1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84010004</v>
      </c>
      <c r="H2165" s="134">
        <f>Systematic[[#This Row],[SampleVariableLabel]]+100*Systematic[[#This Row],[State]]</f>
        <v>84010304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84</v>
      </c>
      <c r="B2166" s="1">
        <f>IF(C2166=0,IF(B2165=Protocol!$V$20,1,B2165+1),B2165)</f>
        <v>1</v>
      </c>
      <c r="C2166" s="1">
        <f>IF(C2165+1=Protocol!$V$21,0,C2165+1)</f>
        <v>4</v>
      </c>
      <c r="D2166" s="1">
        <f t="shared" si="83"/>
        <v>5</v>
      </c>
      <c r="E2166" s="1" t="str">
        <f>INDEX(Protocol[Mark],MATCH(C2166,Protocol[Step],0))</f>
        <v>2Oct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84010005</v>
      </c>
      <c r="H2166" s="134">
        <f>Systematic[[#This Row],[SampleVariableLabel]]+100*Systematic[[#This Row],[State]]</f>
        <v>84010405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84</v>
      </c>
      <c r="B2167" s="1">
        <f>IF(C2167=0,IF(B2166=Protocol!$V$20,1,B2166+1),B2166)</f>
        <v>1</v>
      </c>
      <c r="C2167" s="1">
        <f>IF(C2166+1=Protocol!$V$21,0,C2166+1)</f>
        <v>5</v>
      </c>
      <c r="D2167" s="1">
        <f t="shared" si="83"/>
        <v>6</v>
      </c>
      <c r="E2167" s="1" t="str">
        <f>INDEX(Protocol[Mark],MATCH(C2167,Protocol[Step],0))</f>
        <v>2c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84010006</v>
      </c>
      <c r="H2167" s="134">
        <f>Systematic[[#This Row],[SampleVariableLabel]]+100*Systematic[[#This Row],[State]]</f>
        <v>84010506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84</v>
      </c>
      <c r="B2168" s="1">
        <f>IF(C2168=0,IF(B2167=Protocol!$V$20,1,B2167+1),B2167)</f>
        <v>1</v>
      </c>
      <c r="C2168" s="1">
        <f>IF(C2167+1=Protocol!$V$21,0,C2167+1)</f>
        <v>6</v>
      </c>
      <c r="D2168" s="1">
        <f t="shared" si="83"/>
        <v>1</v>
      </c>
      <c r="E2168" s="1" t="str">
        <f>INDEX(Protocol[Mark],MATCH(C2168,Protocol[Step],0))</f>
        <v>2M2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84010001</v>
      </c>
      <c r="H2168" s="134">
        <f>Systematic[[#This Row],[SampleVariableLabel]]+100*Systematic[[#This Row],[State]]</f>
        <v>84010601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84</v>
      </c>
      <c r="B2169" s="1">
        <f>IF(C2169=0,IF(B2168=Protocol!$V$20,1,B2168+1),B2168)</f>
        <v>1</v>
      </c>
      <c r="C2169" s="1">
        <f>IF(C2168+1=Protocol!$V$21,0,C2168+1)</f>
        <v>7</v>
      </c>
      <c r="D2169" s="1">
        <f t="shared" si="83"/>
        <v>2</v>
      </c>
      <c r="E2169" s="1" t="str">
        <f>INDEX(Protocol[Mark],MATCH(C2169,Protocol[Step],0))</f>
        <v>3P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84010002</v>
      </c>
      <c r="H2169" s="134">
        <f>Systematic[[#This Row],[SampleVariableLabel]]+100*Systematic[[#This Row],[State]]</f>
        <v>84010702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84</v>
      </c>
      <c r="B2170" s="1">
        <f>IF(C2170=0,IF(B2169=Protocol!$V$20,1,B2169+1),B2169)</f>
        <v>1</v>
      </c>
      <c r="C2170" s="1">
        <f>IF(C2169+1=Protocol!$V$21,0,C2169+1)</f>
        <v>8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84010003</v>
      </c>
      <c r="H2170" s="134">
        <f>Systematic[[#This Row],[SampleVariableLabel]]+100*Systematic[[#This Row],[State]]</f>
        <v>84010803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84</v>
      </c>
      <c r="B2171" s="1">
        <f>IF(C2171=0,IF(B2170=Protocol!$V$20,1,B2170+1),B2170)</f>
        <v>1</v>
      </c>
      <c r="C2171" s="1">
        <f>IF(C2170+1=Protocol!$V$21,0,C2170+1)</f>
        <v>9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84010004</v>
      </c>
      <c r="H2171" s="134">
        <f>Systematic[[#This Row],[SampleVariableLabel]]+100*Systematic[[#This Row],[State]]</f>
        <v>84010904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84</v>
      </c>
      <c r="B2172" s="1">
        <f>IF(C2172=0,IF(B2171=Protocol!$V$20,1,B2171+1),B2171)</f>
        <v>1</v>
      </c>
      <c r="C2172" s="1">
        <f>IF(C2171+1=Protocol!$V$21,0,C2171+1)</f>
        <v>10</v>
      </c>
      <c r="D2172" s="1">
        <f t="shared" si="83"/>
        <v>5</v>
      </c>
      <c r="E2172" s="1" t="str">
        <f>INDEX(Protocol[Mark],MATCH(C2172,Protocol[Step],0))</f>
        <v>6Gp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84010005</v>
      </c>
      <c r="H2172" s="134">
        <f>Systematic[[#This Row],[SampleVariableLabel]]+100*Systematic[[#This Row],[State]]</f>
        <v>84011005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84</v>
      </c>
      <c r="B2173" s="1">
        <f>IF(C2173=0,IF(B2172=Protocol!$V$20,1,B2172+1),B2172)</f>
        <v>1</v>
      </c>
      <c r="C2173" s="1">
        <f>IF(C2172+1=Protocol!$V$21,0,C2172+1)</f>
        <v>11</v>
      </c>
      <c r="D2173" s="1">
        <f t="shared" si="83"/>
        <v>6</v>
      </c>
      <c r="E2173" s="1" t="str">
        <f>INDEX(Protocol[Mark],MATCH(C2173,Protocol[Step],0))</f>
        <v>7U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84010006</v>
      </c>
      <c r="H2173" s="134">
        <f>Systematic[[#This Row],[SampleVariableLabel]]+100*Systematic[[#This Row],[State]]</f>
        <v>84011106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84</v>
      </c>
      <c r="B2174" s="1">
        <f>IF(C2174=0,IF(B2173=Protocol!$V$20,1,B2173+1),B2173)</f>
        <v>1</v>
      </c>
      <c r="C2174" s="1">
        <f>IF(C2173+1=Protocol!$V$21,0,C2173+1)</f>
        <v>12</v>
      </c>
      <c r="D2174" s="1">
        <f t="shared" si="83"/>
        <v>1</v>
      </c>
      <c r="E2174" s="1" t="str">
        <f>INDEX(Protocol[Mark],MATCH(C2174,Protocol[Step],0))</f>
        <v>8Rot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84010001</v>
      </c>
      <c r="H2174" s="134">
        <f>Systematic[[#This Row],[SampleVariableLabel]]+100*Systematic[[#This Row],[State]]</f>
        <v>84011201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84</v>
      </c>
      <c r="B2175" s="1">
        <f>IF(C2175=0,IF(B2174=Protocol!$V$20,1,B2174+1),B2174)</f>
        <v>1</v>
      </c>
      <c r="C2175" s="1">
        <f>IF(C2174+1=Protocol!$V$21,0,C2174+1)</f>
        <v>13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84010002</v>
      </c>
      <c r="H2175" s="134">
        <f>Systematic[[#This Row],[SampleVariableLabel]]+100*Systematic[[#This Row],[State]]</f>
        <v>84011302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84</v>
      </c>
      <c r="B2176" s="1">
        <f>IF(C2176=0,IF(B2175=Protocol!$V$20,1,B2175+1),B2175)</f>
        <v>1</v>
      </c>
      <c r="C2176" s="1">
        <f>IF(C2175+1=Protocol!$V$21,0,C2175+1)</f>
        <v>14</v>
      </c>
      <c r="D2176" s="1">
        <f t="shared" si="83"/>
        <v>3</v>
      </c>
      <c r="E2176" s="1" t="str">
        <f>INDEX(Protocol[Mark],MATCH(C2176,Protocol[Step],0))</f>
        <v>10AsTm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84010003</v>
      </c>
      <c r="H2176" s="134">
        <f>Systematic[[#This Row],[SampleVariableLabel]]+100*Systematic[[#This Row],[State]]</f>
        <v>84011403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84</v>
      </c>
      <c r="B2177" s="1">
        <f>IF(C2177=0,IF(B2176=Protocol!$V$20,1,B2176+1),B2176)</f>
        <v>1</v>
      </c>
      <c r="C2177" s="1">
        <f>IF(C2176+1=Protocol!$V$21,0,C2176+1)</f>
        <v>15</v>
      </c>
      <c r="D2177" s="1">
        <f t="shared" si="83"/>
        <v>4</v>
      </c>
      <c r="E2177" s="1" t="str">
        <f>INDEX(Protocol[Mark],MATCH(C2177,Protocol[Step],0))</f>
        <v>11Azd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84010004</v>
      </c>
      <c r="H2177" s="134">
        <f>Systematic[[#This Row],[SampleVariableLabel]]+100*Systematic[[#This Row],[State]]</f>
        <v>84011504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85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ce1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85010005</v>
      </c>
      <c r="H2178" s="134">
        <f>Systematic[[#This Row],[SampleVariableLabel]]+100*Systematic[[#This Row],[State]]</f>
        <v>85010005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85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85010006</v>
      </c>
      <c r="H2179" s="134">
        <f>Systematic[[#This Row],[SampleVariableLabel]]+100*Systematic[[#This Row],[State]]</f>
        <v>85010106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85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85010001</v>
      </c>
      <c r="H2180" s="134">
        <f>Systematic[[#This Row],[SampleVariableLabel]]+100*Systematic[[#This Row],[State]]</f>
        <v>85010201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85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1M.1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85010002</v>
      </c>
      <c r="H2181" s="134">
        <f>Systematic[[#This Row],[SampleVariableLabel]]+100*Systematic[[#This Row],[State]]</f>
        <v>85010302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85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2Oct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85010003</v>
      </c>
      <c r="H2182" s="134">
        <f>Systematic[[#This Row],[SampleVariableLabel]]+100*Systematic[[#This Row],[State]]</f>
        <v>85010403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85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2c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85010004</v>
      </c>
      <c r="H2183" s="134">
        <f>Systematic[[#This Row],[SampleVariableLabel]]+100*Systematic[[#This Row],[State]]</f>
        <v>85010504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85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2M2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85010005</v>
      </c>
      <c r="H2184" s="134">
        <f>Systematic[[#This Row],[SampleVariableLabel]]+100*Systematic[[#This Row],[State]]</f>
        <v>85010605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85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3P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85010006</v>
      </c>
      <c r="H2185" s="134">
        <f>Systematic[[#This Row],[SampleVariableLabel]]+100*Systematic[[#This Row],[State]]</f>
        <v>85010706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85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4G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85010001</v>
      </c>
      <c r="H2186" s="134">
        <f>Systematic[[#This Row],[SampleVariableLabel]]+100*Systematic[[#This Row],[State]]</f>
        <v>85010801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85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5S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85010002</v>
      </c>
      <c r="H2187" s="134">
        <f>Systematic[[#This Row],[SampleVariableLabel]]+100*Systematic[[#This Row],[State]]</f>
        <v>85010902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85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6Gp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85010003</v>
      </c>
      <c r="H2188" s="134">
        <f>Systematic[[#This Row],[SampleVariableLabel]]+100*Systematic[[#This Row],[State]]</f>
        <v>85011003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85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7U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85010004</v>
      </c>
      <c r="H2189" s="134">
        <f>Systematic[[#This Row],[SampleVariableLabel]]+100*Systematic[[#This Row],[State]]</f>
        <v>85011104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85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8Rot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85010005</v>
      </c>
      <c r="H2190" s="134">
        <f>Systematic[[#This Row],[SampleVariableLabel]]+100*Systematic[[#This Row],[State]]</f>
        <v>85011205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85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9Ama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85010006</v>
      </c>
      <c r="H2191" s="134">
        <f>Systematic[[#This Row],[SampleVariableLabel]]+100*Systematic[[#This Row],[State]]</f>
        <v>85011306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85</v>
      </c>
      <c r="B2192" s="1">
        <f>IF(C2192=0,IF(B2191=Protocol!$V$20,1,B2191+1),B2191)</f>
        <v>1</v>
      </c>
      <c r="C2192" s="1">
        <f>IF(C2191+1=Protocol!$V$21,0,C2191+1)</f>
        <v>14</v>
      </c>
      <c r="D2192" s="1">
        <f t="shared" si="85"/>
        <v>1</v>
      </c>
      <c r="E2192" s="1" t="str">
        <f>INDEX(Protocol[Mark],MATCH(C2192,Protocol[Step],0))</f>
        <v>10AsTm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85010001</v>
      </c>
      <c r="H2192" s="134">
        <f>Systematic[[#This Row],[SampleVariableLabel]]+100*Systematic[[#This Row],[State]]</f>
        <v>85011401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85</v>
      </c>
      <c r="B2193" s="1">
        <f>IF(C2193=0,IF(B2192=Protocol!$V$20,1,B2192+1),B2192)</f>
        <v>1</v>
      </c>
      <c r="C2193" s="1">
        <f>IF(C2192+1=Protocol!$V$21,0,C2192+1)</f>
        <v>15</v>
      </c>
      <c r="D2193" s="1">
        <f t="shared" si="85"/>
        <v>2</v>
      </c>
      <c r="E2193" s="1" t="str">
        <f>INDEX(Protocol[Mark],MATCH(C2193,Protocol[Step],0))</f>
        <v>11Azd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85010002</v>
      </c>
      <c r="H2193" s="134">
        <f>Systematic[[#This Row],[SampleVariableLabel]]+100*Systematic[[#This Row],[State]]</f>
        <v>85011502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86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ce1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86010003</v>
      </c>
      <c r="H2194" s="134">
        <f>Systematic[[#This Row],[SampleVariableLabel]]+100*Systematic[[#This Row],[State]]</f>
        <v>86010003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86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1Dig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86010004</v>
      </c>
      <c r="H2195" s="134">
        <f>Systematic[[#This Row],[SampleVariableLabel]]+100*Systematic[[#This Row],[State]]</f>
        <v>86010104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86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1D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86010005</v>
      </c>
      <c r="H2196" s="134">
        <f>Systematic[[#This Row],[SampleVariableLabel]]+100*Systematic[[#This Row],[State]]</f>
        <v>86010205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86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1M.1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86010006</v>
      </c>
      <c r="H2197" s="134">
        <f>Systematic[[#This Row],[SampleVariableLabel]]+100*Systematic[[#This Row],[State]]</f>
        <v>86010306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86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2Oct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86010001</v>
      </c>
      <c r="H2198" s="134">
        <f>Systematic[[#This Row],[SampleVariableLabel]]+100*Systematic[[#This Row],[State]]</f>
        <v>86010401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86</v>
      </c>
      <c r="B2199" s="1">
        <f>IF(C2199=0,IF(B2198=Protocol!$V$20,1,B2198+1),B2198)</f>
        <v>1</v>
      </c>
      <c r="C2199" s="1">
        <f>IF(C2198+1=Protocol!$V$21,0,C2198+1)</f>
        <v>5</v>
      </c>
      <c r="D2199" s="1">
        <f t="shared" si="85"/>
        <v>2</v>
      </c>
      <c r="E2199" s="1" t="str">
        <f>INDEX(Protocol[Mark],MATCH(C2199,Protocol[Step],0))</f>
        <v>2c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86010002</v>
      </c>
      <c r="H2199" s="134">
        <f>Systematic[[#This Row],[SampleVariableLabel]]+100*Systematic[[#This Row],[State]]</f>
        <v>86010502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86</v>
      </c>
      <c r="B2200" s="1">
        <f>IF(C2200=0,IF(B2199=Protocol!$V$20,1,B2199+1),B2199)</f>
        <v>1</v>
      </c>
      <c r="C2200" s="1">
        <f>IF(C2199+1=Protocol!$V$21,0,C2199+1)</f>
        <v>6</v>
      </c>
      <c r="D2200" s="1">
        <f t="shared" si="85"/>
        <v>3</v>
      </c>
      <c r="E2200" s="1" t="str">
        <f>INDEX(Protocol[Mark],MATCH(C2200,Protocol[Step],0))</f>
        <v>2M2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86010003</v>
      </c>
      <c r="H2200" s="134">
        <f>Systematic[[#This Row],[SampleVariableLabel]]+100*Systematic[[#This Row],[State]]</f>
        <v>86010603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86</v>
      </c>
      <c r="B2201" s="1">
        <f>IF(C2201=0,IF(B2200=Protocol!$V$20,1,B2200+1),B2200)</f>
        <v>1</v>
      </c>
      <c r="C2201" s="1">
        <f>IF(C2200+1=Protocol!$V$21,0,C2200+1)</f>
        <v>7</v>
      </c>
      <c r="D2201" s="1">
        <f t="shared" si="85"/>
        <v>4</v>
      </c>
      <c r="E2201" s="1" t="str">
        <f>INDEX(Protocol[Mark],MATCH(C2201,Protocol[Step],0))</f>
        <v>3P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86010004</v>
      </c>
      <c r="H2201" s="134">
        <f>Systematic[[#This Row],[SampleVariableLabel]]+100*Systematic[[#This Row],[State]]</f>
        <v>86010704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86</v>
      </c>
      <c r="B2202" s="1">
        <f>IF(C2202=0,IF(B2201=Protocol!$V$20,1,B2201+1),B2201)</f>
        <v>1</v>
      </c>
      <c r="C2202" s="1">
        <f>IF(C2201+1=Protocol!$V$21,0,C2201+1)</f>
        <v>8</v>
      </c>
      <c r="D2202" s="1">
        <f t="shared" si="85"/>
        <v>5</v>
      </c>
      <c r="E2202" s="1" t="str">
        <f>INDEX(Protocol[Mark],MATCH(C2202,Protocol[Step],0))</f>
        <v>4G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86010005</v>
      </c>
      <c r="H2202" s="134">
        <f>Systematic[[#This Row],[SampleVariableLabel]]+100*Systematic[[#This Row],[State]]</f>
        <v>86010805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86</v>
      </c>
      <c r="B2203" s="1">
        <f>IF(C2203=0,IF(B2202=Protocol!$V$20,1,B2202+1),B2202)</f>
        <v>1</v>
      </c>
      <c r="C2203" s="1">
        <f>IF(C2202+1=Protocol!$V$21,0,C2202+1)</f>
        <v>9</v>
      </c>
      <c r="D2203" s="1">
        <f t="shared" si="85"/>
        <v>6</v>
      </c>
      <c r="E2203" s="1" t="str">
        <f>INDEX(Protocol[Mark],MATCH(C2203,Protocol[Step],0))</f>
        <v>5S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86010006</v>
      </c>
      <c r="H2203" s="134">
        <f>Systematic[[#This Row],[SampleVariableLabel]]+100*Systematic[[#This Row],[State]]</f>
        <v>86010906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86</v>
      </c>
      <c r="B2204" s="1">
        <f>IF(C2204=0,IF(B2203=Protocol!$V$20,1,B2203+1),B2203)</f>
        <v>1</v>
      </c>
      <c r="C2204" s="1">
        <f>IF(C2203+1=Protocol!$V$21,0,C2203+1)</f>
        <v>10</v>
      </c>
      <c r="D2204" s="1">
        <f t="shared" si="85"/>
        <v>1</v>
      </c>
      <c r="E2204" s="1" t="str">
        <f>INDEX(Protocol[Mark],MATCH(C2204,Protocol[Step],0))</f>
        <v>6Gp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86010001</v>
      </c>
      <c r="H2204" s="134">
        <f>Systematic[[#This Row],[SampleVariableLabel]]+100*Systematic[[#This Row],[State]]</f>
        <v>86011001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86</v>
      </c>
      <c r="B2205" s="1">
        <f>IF(C2205=0,IF(B2204=Protocol!$V$20,1,B2204+1),B2204)</f>
        <v>1</v>
      </c>
      <c r="C2205" s="1">
        <f>IF(C2204+1=Protocol!$V$21,0,C2204+1)</f>
        <v>11</v>
      </c>
      <c r="D2205" s="1">
        <f t="shared" si="85"/>
        <v>2</v>
      </c>
      <c r="E2205" s="1" t="str">
        <f>INDEX(Protocol[Mark],MATCH(C2205,Protocol[Step],0))</f>
        <v>7U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86010002</v>
      </c>
      <c r="H2205" s="134">
        <f>Systematic[[#This Row],[SampleVariableLabel]]+100*Systematic[[#This Row],[State]]</f>
        <v>86011102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86</v>
      </c>
      <c r="B2206" s="1">
        <f>IF(C2206=0,IF(B2205=Protocol!$V$20,1,B2205+1),B2205)</f>
        <v>1</v>
      </c>
      <c r="C2206" s="1">
        <f>IF(C2205+1=Protocol!$V$21,0,C2205+1)</f>
        <v>12</v>
      </c>
      <c r="D2206" s="1">
        <f t="shared" si="85"/>
        <v>3</v>
      </c>
      <c r="E2206" s="1" t="str">
        <f>INDEX(Protocol[Mark],MATCH(C2206,Protocol[Step],0))</f>
        <v>8Rot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86010003</v>
      </c>
      <c r="H2206" s="134">
        <f>Systematic[[#This Row],[SampleVariableLabel]]+100*Systematic[[#This Row],[State]]</f>
        <v>86011203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86</v>
      </c>
      <c r="B2207" s="1">
        <f>IF(C2207=0,IF(B2206=Protocol!$V$20,1,B2206+1),B2206)</f>
        <v>1</v>
      </c>
      <c r="C2207" s="1">
        <f>IF(C2206+1=Protocol!$V$21,0,C2206+1)</f>
        <v>13</v>
      </c>
      <c r="D2207" s="1">
        <f t="shared" si="85"/>
        <v>4</v>
      </c>
      <c r="E2207" s="1" t="str">
        <f>INDEX(Protocol[Mark],MATCH(C2207,Protocol[Step],0))</f>
        <v>9Ama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86010004</v>
      </c>
      <c r="H2207" s="134">
        <f>Systematic[[#This Row],[SampleVariableLabel]]+100*Systematic[[#This Row],[State]]</f>
        <v>86011304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86</v>
      </c>
      <c r="B2208" s="1">
        <f>IF(C2208=0,IF(B2207=Protocol!$V$20,1,B2207+1),B2207)</f>
        <v>1</v>
      </c>
      <c r="C2208" s="1">
        <f>IF(C2207+1=Protocol!$V$21,0,C2207+1)</f>
        <v>14</v>
      </c>
      <c r="D2208" s="1">
        <f t="shared" si="85"/>
        <v>5</v>
      </c>
      <c r="E2208" s="1" t="str">
        <f>INDEX(Protocol[Mark],MATCH(C2208,Protocol[Step],0))</f>
        <v>10AsTm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86010005</v>
      </c>
      <c r="H2208" s="134">
        <f>Systematic[[#This Row],[SampleVariableLabel]]+100*Systematic[[#This Row],[State]]</f>
        <v>86011405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86</v>
      </c>
      <c r="B2209" s="1">
        <f>IF(C2209=0,IF(B2208=Protocol!$V$20,1,B2208+1),B2208)</f>
        <v>1</v>
      </c>
      <c r="C2209" s="1">
        <f>IF(C2208+1=Protocol!$V$21,0,C2208+1)</f>
        <v>15</v>
      </c>
      <c r="D2209" s="1">
        <f t="shared" si="85"/>
        <v>6</v>
      </c>
      <c r="E2209" s="1" t="str">
        <f>INDEX(Protocol[Mark],MATCH(C2209,Protocol[Step],0))</f>
        <v>11Azd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86010006</v>
      </c>
      <c r="H2209" s="134">
        <f>Systematic[[#This Row],[SampleVariableLabel]]+100*Systematic[[#This Row],[State]]</f>
        <v>86011506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87</v>
      </c>
      <c r="B2210" s="1">
        <f>IF(C2210=0,IF(B2209=Protocol!$V$20,1,B2209+1),B2209)</f>
        <v>1</v>
      </c>
      <c r="C2210" s="1">
        <f>IF(C2209+1=Protocol!$V$21,0,C2209+1)</f>
        <v>0</v>
      </c>
      <c r="D2210" s="1">
        <f t="shared" si="85"/>
        <v>1</v>
      </c>
      <c r="E2210" s="1" t="str">
        <f>INDEX(Protocol[Mark],MATCH(C2210,Protocol[Step],0))</f>
        <v>ce1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87010001</v>
      </c>
      <c r="H2210" s="134">
        <f>Systematic[[#This Row],[SampleVariableLabel]]+100*Systematic[[#This Row],[State]]</f>
        <v>87010001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87</v>
      </c>
      <c r="B2211" s="1">
        <f>IF(C2211=0,IF(B2210=Protocol!$V$20,1,B2210+1),B2210)</f>
        <v>1</v>
      </c>
      <c r="C2211" s="1">
        <f>IF(C2210+1=Protocol!$V$21,0,C2210+1)</f>
        <v>1</v>
      </c>
      <c r="D2211" s="1">
        <f t="shared" si="85"/>
        <v>2</v>
      </c>
      <c r="E2211" s="1" t="str">
        <f>INDEX(Protocol[Mark],MATCH(C2211,Protocol[Step],0))</f>
        <v>1Dig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87010002</v>
      </c>
      <c r="H2211" s="134">
        <f>Systematic[[#This Row],[SampleVariableLabel]]+100*Systematic[[#This Row],[State]]</f>
        <v>87010102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87</v>
      </c>
      <c r="B2212" s="1">
        <f>IF(C2212=0,IF(B2211=Protocol!$V$20,1,B2211+1),B2211)</f>
        <v>1</v>
      </c>
      <c r="C2212" s="1">
        <f>IF(C2211+1=Protocol!$V$21,0,C2211+1)</f>
        <v>2</v>
      </c>
      <c r="D2212" s="1">
        <f t="shared" si="85"/>
        <v>3</v>
      </c>
      <c r="E2212" s="1" t="str">
        <f>INDEX(Protocol[Mark],MATCH(C2212,Protocol[Step],0))</f>
        <v>1D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87010003</v>
      </c>
      <c r="H2212" s="134">
        <f>Systematic[[#This Row],[SampleVariableLabel]]+100*Systematic[[#This Row],[State]]</f>
        <v>87010203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87</v>
      </c>
      <c r="B2213" s="1">
        <f>IF(C2213=0,IF(B2212=Protocol!$V$20,1,B2212+1),B2212)</f>
        <v>1</v>
      </c>
      <c r="C2213" s="1">
        <f>IF(C2212+1=Protocol!$V$21,0,C2212+1)</f>
        <v>3</v>
      </c>
      <c r="D2213" s="1">
        <f t="shared" si="85"/>
        <v>4</v>
      </c>
      <c r="E2213" s="1" t="str">
        <f>INDEX(Protocol[Mark],MATCH(C2213,Protocol[Step],0))</f>
        <v>1M.1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87010004</v>
      </c>
      <c r="H2213" s="134">
        <f>Systematic[[#This Row],[SampleVariableLabel]]+100*Systematic[[#This Row],[State]]</f>
        <v>87010304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87</v>
      </c>
      <c r="B2214" s="1">
        <f>IF(C2214=0,IF(B2213=Protocol!$V$20,1,B2213+1),B2213)</f>
        <v>1</v>
      </c>
      <c r="C2214" s="1">
        <f>IF(C2213+1=Protocol!$V$21,0,C2213+1)</f>
        <v>4</v>
      </c>
      <c r="D2214" s="1">
        <f t="shared" si="85"/>
        <v>5</v>
      </c>
      <c r="E2214" s="1" t="str">
        <f>INDEX(Protocol[Mark],MATCH(C2214,Protocol[Step],0))</f>
        <v>2Oct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87010005</v>
      </c>
      <c r="H2214" s="134">
        <f>Systematic[[#This Row],[SampleVariableLabel]]+100*Systematic[[#This Row],[State]]</f>
        <v>87010405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87</v>
      </c>
      <c r="B2215" s="1">
        <f>IF(C2215=0,IF(B2214=Protocol!$V$20,1,B2214+1),B2214)</f>
        <v>1</v>
      </c>
      <c r="C2215" s="1">
        <f>IF(C2214+1=Protocol!$V$21,0,C2214+1)</f>
        <v>5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87010006</v>
      </c>
      <c r="H2215" s="134">
        <f>Systematic[[#This Row],[SampleVariableLabel]]+100*Systematic[[#This Row],[State]]</f>
        <v>87010506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87</v>
      </c>
      <c r="B2216" s="1">
        <f>IF(C2216=0,IF(B2215=Protocol!$V$20,1,B2215+1),B2215)</f>
        <v>1</v>
      </c>
      <c r="C2216" s="1">
        <f>IF(C2215+1=Protocol!$V$21,0,C2215+1)</f>
        <v>6</v>
      </c>
      <c r="D2216" s="1">
        <f t="shared" si="85"/>
        <v>1</v>
      </c>
      <c r="E2216" s="1" t="str">
        <f>INDEX(Protocol[Mark],MATCH(C2216,Protocol[Step],0))</f>
        <v>2M2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87010001</v>
      </c>
      <c r="H2216" s="134">
        <f>Systematic[[#This Row],[SampleVariableLabel]]+100*Systematic[[#This Row],[State]]</f>
        <v>87010601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87</v>
      </c>
      <c r="B2217" s="1">
        <f>IF(C2217=0,IF(B2216=Protocol!$V$20,1,B2216+1),B2216)</f>
        <v>1</v>
      </c>
      <c r="C2217" s="1">
        <f>IF(C2216+1=Protocol!$V$21,0,C2216+1)</f>
        <v>7</v>
      </c>
      <c r="D2217" s="1">
        <f t="shared" si="85"/>
        <v>2</v>
      </c>
      <c r="E2217" s="1" t="str">
        <f>INDEX(Protocol[Mark],MATCH(C2217,Protocol[Step],0))</f>
        <v>3P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87010002</v>
      </c>
      <c r="H2217" s="134">
        <f>Systematic[[#This Row],[SampleVariableLabel]]+100*Systematic[[#This Row],[State]]</f>
        <v>87010702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87</v>
      </c>
      <c r="B2218" s="1">
        <f>IF(C2218=0,IF(B2217=Protocol!$V$20,1,B2217+1),B2217)</f>
        <v>1</v>
      </c>
      <c r="C2218" s="1">
        <f>IF(C2217+1=Protocol!$V$21,0,C2217+1)</f>
        <v>8</v>
      </c>
      <c r="D2218" s="1">
        <f t="shared" si="85"/>
        <v>3</v>
      </c>
      <c r="E2218" s="1" t="str">
        <f>INDEX(Protocol[Mark],MATCH(C2218,Protocol[Step],0))</f>
        <v>4G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87010003</v>
      </c>
      <c r="H2218" s="134">
        <f>Systematic[[#This Row],[SampleVariableLabel]]+100*Systematic[[#This Row],[State]]</f>
        <v>87010803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87</v>
      </c>
      <c r="B2219" s="1">
        <f>IF(C2219=0,IF(B2218=Protocol!$V$20,1,B2218+1),B2218)</f>
        <v>1</v>
      </c>
      <c r="C2219" s="1">
        <f>IF(C2218+1=Protocol!$V$21,0,C2218+1)</f>
        <v>9</v>
      </c>
      <c r="D2219" s="1">
        <f t="shared" si="85"/>
        <v>4</v>
      </c>
      <c r="E2219" s="1" t="str">
        <f>INDEX(Protocol[Mark],MATCH(C2219,Protocol[Step],0))</f>
        <v>5S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87010004</v>
      </c>
      <c r="H2219" s="134">
        <f>Systematic[[#This Row],[SampleVariableLabel]]+100*Systematic[[#This Row],[State]]</f>
        <v>87010904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87</v>
      </c>
      <c r="B2220" s="1">
        <f>IF(C2220=0,IF(B2219=Protocol!$V$20,1,B2219+1),B2219)</f>
        <v>1</v>
      </c>
      <c r="C2220" s="1">
        <f>IF(C2219+1=Protocol!$V$21,0,C2219+1)</f>
        <v>10</v>
      </c>
      <c r="D2220" s="1">
        <f t="shared" si="85"/>
        <v>5</v>
      </c>
      <c r="E2220" s="1" t="str">
        <f>INDEX(Protocol[Mark],MATCH(C2220,Protocol[Step],0))</f>
        <v>6Gp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87010005</v>
      </c>
      <c r="H2220" s="134">
        <f>Systematic[[#This Row],[SampleVariableLabel]]+100*Systematic[[#This Row],[State]]</f>
        <v>87011005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87</v>
      </c>
      <c r="B2221" s="1">
        <f>IF(C2221=0,IF(B2220=Protocol!$V$20,1,B2220+1),B2220)</f>
        <v>1</v>
      </c>
      <c r="C2221" s="1">
        <f>IF(C2220+1=Protocol!$V$21,0,C2220+1)</f>
        <v>11</v>
      </c>
      <c r="D2221" s="1">
        <f t="shared" si="85"/>
        <v>6</v>
      </c>
      <c r="E2221" s="1" t="str">
        <f>INDEX(Protocol[Mark],MATCH(C2221,Protocol[Step],0))</f>
        <v>7U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87010006</v>
      </c>
      <c r="H2221" s="134">
        <f>Systematic[[#This Row],[SampleVariableLabel]]+100*Systematic[[#This Row],[State]]</f>
        <v>87011106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87</v>
      </c>
      <c r="B2222" s="1">
        <f>IF(C2222=0,IF(B2221=Protocol!$V$20,1,B2221+1),B2221)</f>
        <v>1</v>
      </c>
      <c r="C2222" s="1">
        <f>IF(C2221+1=Protocol!$V$21,0,C2221+1)</f>
        <v>12</v>
      </c>
      <c r="D2222" s="1">
        <f t="shared" si="85"/>
        <v>1</v>
      </c>
      <c r="E2222" s="1" t="str">
        <f>INDEX(Protocol[Mark],MATCH(C2222,Protocol[Step],0))</f>
        <v>8Rot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87010001</v>
      </c>
      <c r="H2222" s="134">
        <f>Systematic[[#This Row],[SampleVariableLabel]]+100*Systematic[[#This Row],[State]]</f>
        <v>87011201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87</v>
      </c>
      <c r="B2223" s="1">
        <f>IF(C2223=0,IF(B2222=Protocol!$V$20,1,B2222+1),B2222)</f>
        <v>1</v>
      </c>
      <c r="C2223" s="1">
        <f>IF(C2222+1=Protocol!$V$21,0,C2222+1)</f>
        <v>13</v>
      </c>
      <c r="D2223" s="1">
        <f t="shared" si="85"/>
        <v>2</v>
      </c>
      <c r="E2223" s="1" t="str">
        <f>INDEX(Protocol[Mark],MATCH(C2223,Protocol[Step],0))</f>
        <v>9Ama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87010002</v>
      </c>
      <c r="H2223" s="134">
        <f>Systematic[[#This Row],[SampleVariableLabel]]+100*Systematic[[#This Row],[State]]</f>
        <v>87011302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87</v>
      </c>
      <c r="B2224" s="1">
        <f>IF(C2224=0,IF(B2223=Protocol!$V$20,1,B2223+1),B2223)</f>
        <v>1</v>
      </c>
      <c r="C2224" s="1">
        <f>IF(C2223+1=Protocol!$V$21,0,C2223+1)</f>
        <v>14</v>
      </c>
      <c r="D2224" s="1">
        <f t="shared" si="85"/>
        <v>3</v>
      </c>
      <c r="E2224" s="1" t="str">
        <f>INDEX(Protocol[Mark],MATCH(C2224,Protocol[Step],0))</f>
        <v>10AsTm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87010003</v>
      </c>
      <c r="H2224" s="134">
        <f>Systematic[[#This Row],[SampleVariableLabel]]+100*Systematic[[#This Row],[State]]</f>
        <v>87011403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87</v>
      </c>
      <c r="B2225" s="1">
        <f>IF(C2225=0,IF(B2224=Protocol!$V$20,1,B2224+1),B2224)</f>
        <v>1</v>
      </c>
      <c r="C2225" s="1">
        <f>IF(C2224+1=Protocol!$V$21,0,C2224+1)</f>
        <v>15</v>
      </c>
      <c r="D2225" s="1">
        <f t="shared" si="85"/>
        <v>4</v>
      </c>
      <c r="E2225" s="1" t="str">
        <f>INDEX(Protocol[Mark],MATCH(C2225,Protocol[Step],0))</f>
        <v>11Azd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87010004</v>
      </c>
      <c r="H2225" s="134">
        <f>Systematic[[#This Row],[SampleVariableLabel]]+100*Systematic[[#This Row],[State]]</f>
        <v>87011504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88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ce1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88010005</v>
      </c>
      <c r="H2226" s="134">
        <f>Systematic[[#This Row],[SampleVariableLabel]]+100*Systematic[[#This Row],[State]]</f>
        <v>88010005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88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1Dig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88010006</v>
      </c>
      <c r="H2227" s="134">
        <f>Systematic[[#This Row],[SampleVariableLabel]]+100*Systematic[[#This Row],[State]]</f>
        <v>88010106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88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1D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88010001</v>
      </c>
      <c r="H2228" s="134">
        <f>Systematic[[#This Row],[SampleVariableLabel]]+100*Systematic[[#This Row],[State]]</f>
        <v>88010201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88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1M.1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88010002</v>
      </c>
      <c r="H2229" s="134">
        <f>Systematic[[#This Row],[SampleVariableLabel]]+100*Systematic[[#This Row],[State]]</f>
        <v>88010302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88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2Oct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88010003</v>
      </c>
      <c r="H2230" s="134">
        <f>Systematic[[#This Row],[SampleVariableLabel]]+100*Systematic[[#This Row],[State]]</f>
        <v>88010403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88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2c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88010004</v>
      </c>
      <c r="H2231" s="134">
        <f>Systematic[[#This Row],[SampleVariableLabel]]+100*Systematic[[#This Row],[State]]</f>
        <v>88010504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88</v>
      </c>
      <c r="B2232" s="1">
        <f>IF(C2232=0,IF(B2231=Protocol!$V$20,1,B2231+1),B2231)</f>
        <v>1</v>
      </c>
      <c r="C2232" s="1">
        <f>IF(C2231+1=Protocol!$V$21,0,C2231+1)</f>
        <v>6</v>
      </c>
      <c r="D2232" s="1">
        <f t="shared" si="85"/>
        <v>5</v>
      </c>
      <c r="E2232" s="1" t="str">
        <f>INDEX(Protocol[Mark],MATCH(C2232,Protocol[Step],0))</f>
        <v>2M2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88010005</v>
      </c>
      <c r="H2232" s="134">
        <f>Systematic[[#This Row],[SampleVariableLabel]]+100*Systematic[[#This Row],[State]]</f>
        <v>88010605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88</v>
      </c>
      <c r="B2233" s="1">
        <f>IF(C2233=0,IF(B2232=Protocol!$V$20,1,B2232+1),B2232)</f>
        <v>1</v>
      </c>
      <c r="C2233" s="1">
        <f>IF(C2232+1=Protocol!$V$21,0,C2232+1)</f>
        <v>7</v>
      </c>
      <c r="D2233" s="1">
        <f t="shared" si="85"/>
        <v>6</v>
      </c>
      <c r="E2233" s="1" t="str">
        <f>INDEX(Protocol[Mark],MATCH(C2233,Protocol[Step],0))</f>
        <v>3P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88010006</v>
      </c>
      <c r="H2233" s="134">
        <f>Systematic[[#This Row],[SampleVariableLabel]]+100*Systematic[[#This Row],[State]]</f>
        <v>88010706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88</v>
      </c>
      <c r="B2234" s="1">
        <f>IF(C2234=0,IF(B2233=Protocol!$V$20,1,B2233+1),B2233)</f>
        <v>1</v>
      </c>
      <c r="C2234" s="1">
        <f>IF(C2233+1=Protocol!$V$21,0,C2233+1)</f>
        <v>8</v>
      </c>
      <c r="D2234" s="1">
        <f t="shared" si="85"/>
        <v>1</v>
      </c>
      <c r="E2234" s="1" t="str">
        <f>INDEX(Protocol[Mark],MATCH(C2234,Protocol[Step],0))</f>
        <v>4G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88010001</v>
      </c>
      <c r="H2234" s="134">
        <f>Systematic[[#This Row],[SampleVariableLabel]]+100*Systematic[[#This Row],[State]]</f>
        <v>88010801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88</v>
      </c>
      <c r="B2235" s="1">
        <f>IF(C2235=0,IF(B2234=Protocol!$V$20,1,B2234+1),B2234)</f>
        <v>1</v>
      </c>
      <c r="C2235" s="1">
        <f>IF(C2234+1=Protocol!$V$21,0,C2234+1)</f>
        <v>9</v>
      </c>
      <c r="D2235" s="1">
        <f t="shared" si="85"/>
        <v>2</v>
      </c>
      <c r="E2235" s="1" t="str">
        <f>INDEX(Protocol[Mark],MATCH(C2235,Protocol[Step],0))</f>
        <v>5S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88010002</v>
      </c>
      <c r="H2235" s="134">
        <f>Systematic[[#This Row],[SampleVariableLabel]]+100*Systematic[[#This Row],[State]]</f>
        <v>88010902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88</v>
      </c>
      <c r="B2236" s="1">
        <f>IF(C2236=0,IF(B2235=Protocol!$V$20,1,B2235+1),B2235)</f>
        <v>1</v>
      </c>
      <c r="C2236" s="1">
        <f>IF(C2235+1=Protocol!$V$21,0,C2235+1)</f>
        <v>10</v>
      </c>
      <c r="D2236" s="1">
        <f t="shared" si="85"/>
        <v>3</v>
      </c>
      <c r="E2236" s="1" t="str">
        <f>INDEX(Protocol[Mark],MATCH(C2236,Protocol[Step],0))</f>
        <v>6Gp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88010003</v>
      </c>
      <c r="H2236" s="134">
        <f>Systematic[[#This Row],[SampleVariableLabel]]+100*Systematic[[#This Row],[State]]</f>
        <v>88011003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88</v>
      </c>
      <c r="B2237" s="1">
        <f>IF(C2237=0,IF(B2236=Protocol!$V$20,1,B2236+1),B2236)</f>
        <v>1</v>
      </c>
      <c r="C2237" s="1">
        <f>IF(C2236+1=Protocol!$V$21,0,C2236+1)</f>
        <v>11</v>
      </c>
      <c r="D2237" s="1">
        <f t="shared" si="85"/>
        <v>4</v>
      </c>
      <c r="E2237" s="1" t="str">
        <f>INDEX(Protocol[Mark],MATCH(C2237,Protocol[Step],0))</f>
        <v>7U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88010004</v>
      </c>
      <c r="H2237" s="134">
        <f>Systematic[[#This Row],[SampleVariableLabel]]+100*Systematic[[#This Row],[State]]</f>
        <v>88011104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88</v>
      </c>
      <c r="B2238" s="1">
        <f>IF(C2238=0,IF(B2237=Protocol!$V$20,1,B2237+1),B2237)</f>
        <v>1</v>
      </c>
      <c r="C2238" s="1">
        <f>IF(C2237+1=Protocol!$V$21,0,C2237+1)</f>
        <v>12</v>
      </c>
      <c r="D2238" s="1">
        <f t="shared" si="85"/>
        <v>5</v>
      </c>
      <c r="E2238" s="1" t="str">
        <f>INDEX(Protocol[Mark],MATCH(C2238,Protocol[Step],0))</f>
        <v>8Rot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88010005</v>
      </c>
      <c r="H2238" s="134">
        <f>Systematic[[#This Row],[SampleVariableLabel]]+100*Systematic[[#This Row],[State]]</f>
        <v>88011205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88</v>
      </c>
      <c r="B2239" s="1">
        <f>IF(C2239=0,IF(B2238=Protocol!$V$20,1,B2238+1),B2238)</f>
        <v>1</v>
      </c>
      <c r="C2239" s="1">
        <f>IF(C2238+1=Protocol!$V$21,0,C2238+1)</f>
        <v>13</v>
      </c>
      <c r="D2239" s="1">
        <f t="shared" si="85"/>
        <v>6</v>
      </c>
      <c r="E2239" s="1" t="str">
        <f>INDEX(Protocol[Mark],MATCH(C2239,Protocol[Step],0))</f>
        <v>9Ama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88010006</v>
      </c>
      <c r="H2239" s="134">
        <f>Systematic[[#This Row],[SampleVariableLabel]]+100*Systematic[[#This Row],[State]]</f>
        <v>88011306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88</v>
      </c>
      <c r="B2240" s="1">
        <f>IF(C2240=0,IF(B2239=Protocol!$V$20,1,B2239+1),B2239)</f>
        <v>1</v>
      </c>
      <c r="C2240" s="1">
        <f>IF(C2239+1=Protocol!$V$21,0,C2239+1)</f>
        <v>14</v>
      </c>
      <c r="D2240" s="1">
        <f t="shared" si="85"/>
        <v>1</v>
      </c>
      <c r="E2240" s="1" t="str">
        <f>INDEX(Protocol[Mark],MATCH(C2240,Protocol[Step],0))</f>
        <v>10AsTm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88010001</v>
      </c>
      <c r="H2240" s="134">
        <f>Systematic[[#This Row],[SampleVariableLabel]]+100*Systematic[[#This Row],[State]]</f>
        <v>88011401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88</v>
      </c>
      <c r="B2241" s="1">
        <f>IF(C2241=0,IF(B2240=Protocol!$V$20,1,B2240+1),B2240)</f>
        <v>1</v>
      </c>
      <c r="C2241" s="1">
        <f>IF(C2240+1=Protocol!$V$21,0,C2240+1)</f>
        <v>15</v>
      </c>
      <c r="D2241" s="1">
        <f t="shared" si="85"/>
        <v>2</v>
      </c>
      <c r="E2241" s="1" t="str">
        <f>INDEX(Protocol[Mark],MATCH(C2241,Protocol[Step],0))</f>
        <v>11Azd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88010002</v>
      </c>
      <c r="H2241" s="134">
        <f>Systematic[[#This Row],[SampleVariableLabel]]+100*Systematic[[#This Row],[State]]</f>
        <v>88011502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89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ce1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89010003</v>
      </c>
      <c r="H2242" s="134">
        <f>Systematic[[#This Row],[SampleVariableLabel]]+100*Systematic[[#This Row],[State]]</f>
        <v>89010003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89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1Dig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89010004</v>
      </c>
      <c r="H2243" s="134">
        <f>Systematic[[#This Row],[SampleVariableLabel]]+100*Systematic[[#This Row],[State]]</f>
        <v>89010104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89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1D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89010005</v>
      </c>
      <c r="H2244" s="134">
        <f>Systematic[[#This Row],[SampleVariableLabel]]+100*Systematic[[#This Row],[State]]</f>
        <v>89010205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89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1M.1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89010006</v>
      </c>
      <c r="H2245" s="134">
        <f>Systematic[[#This Row],[SampleVariableLabel]]+100*Systematic[[#This Row],[State]]</f>
        <v>89010306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89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2Oct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89010001</v>
      </c>
      <c r="H2246" s="134">
        <f>Systematic[[#This Row],[SampleVariableLabel]]+100*Systematic[[#This Row],[State]]</f>
        <v>89010401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89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2c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89010002</v>
      </c>
      <c r="H2247" s="134">
        <f>Systematic[[#This Row],[SampleVariableLabel]]+100*Systematic[[#This Row],[State]]</f>
        <v>89010502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89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2M2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89010003</v>
      </c>
      <c r="H2248" s="134">
        <f>Systematic[[#This Row],[SampleVariableLabel]]+100*Systematic[[#This Row],[State]]</f>
        <v>89010603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89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3P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89010004</v>
      </c>
      <c r="H2249" s="134">
        <f>Systematic[[#This Row],[SampleVariableLabel]]+100*Systematic[[#This Row],[State]]</f>
        <v>89010704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89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4G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89010005</v>
      </c>
      <c r="H2250" s="134">
        <f>Systematic[[#This Row],[SampleVariableLabel]]+100*Systematic[[#This Row],[State]]</f>
        <v>89010805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89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5S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89010006</v>
      </c>
      <c r="H2251" s="134">
        <f>Systematic[[#This Row],[SampleVariableLabel]]+100*Systematic[[#This Row],[State]]</f>
        <v>89010906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89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6Gp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89010001</v>
      </c>
      <c r="H2252" s="134">
        <f>Systematic[[#This Row],[SampleVariableLabel]]+100*Systematic[[#This Row],[State]]</f>
        <v>89011001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89</v>
      </c>
      <c r="B2253" s="1">
        <f>IF(C2253=0,IF(B2252=Protocol!$V$20,1,B2252+1),B2252)</f>
        <v>1</v>
      </c>
      <c r="C2253" s="1">
        <f>IF(C2252+1=Protocol!$V$21,0,C2252+1)</f>
        <v>11</v>
      </c>
      <c r="D2253" s="1">
        <f t="shared" si="87"/>
        <v>2</v>
      </c>
      <c r="E2253" s="1" t="str">
        <f>INDEX(Protocol[Mark],MATCH(C2253,Protocol[Step],0))</f>
        <v>7U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89010002</v>
      </c>
      <c r="H2253" s="134">
        <f>Systematic[[#This Row],[SampleVariableLabel]]+100*Systematic[[#This Row],[State]]</f>
        <v>89011102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89</v>
      </c>
      <c r="B2254" s="1">
        <f>IF(C2254=0,IF(B2253=Protocol!$V$20,1,B2253+1),B2253)</f>
        <v>1</v>
      </c>
      <c r="C2254" s="1">
        <f>IF(C2253+1=Protocol!$V$21,0,C2253+1)</f>
        <v>12</v>
      </c>
      <c r="D2254" s="1">
        <f t="shared" si="87"/>
        <v>3</v>
      </c>
      <c r="E2254" s="1" t="str">
        <f>INDEX(Protocol[Mark],MATCH(C2254,Protocol[Step],0))</f>
        <v>8Rot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89010003</v>
      </c>
      <c r="H2254" s="134">
        <f>Systematic[[#This Row],[SampleVariableLabel]]+100*Systematic[[#This Row],[State]]</f>
        <v>89011203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89</v>
      </c>
      <c r="B2255" s="1">
        <f>IF(C2255=0,IF(B2254=Protocol!$V$20,1,B2254+1),B2254)</f>
        <v>1</v>
      </c>
      <c r="C2255" s="1">
        <f>IF(C2254+1=Protocol!$V$21,0,C2254+1)</f>
        <v>13</v>
      </c>
      <c r="D2255" s="1">
        <f t="shared" si="87"/>
        <v>4</v>
      </c>
      <c r="E2255" s="1" t="str">
        <f>INDEX(Protocol[Mark],MATCH(C2255,Protocol[Step],0))</f>
        <v>9Ama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89010004</v>
      </c>
      <c r="H2255" s="134">
        <f>Systematic[[#This Row],[SampleVariableLabel]]+100*Systematic[[#This Row],[State]]</f>
        <v>89011304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89</v>
      </c>
      <c r="B2256" s="1">
        <f>IF(C2256=0,IF(B2255=Protocol!$V$20,1,B2255+1),B2255)</f>
        <v>1</v>
      </c>
      <c r="C2256" s="1">
        <f>IF(C2255+1=Protocol!$V$21,0,C2255+1)</f>
        <v>14</v>
      </c>
      <c r="D2256" s="1">
        <f t="shared" si="87"/>
        <v>5</v>
      </c>
      <c r="E2256" s="1" t="str">
        <f>INDEX(Protocol[Mark],MATCH(C2256,Protocol[Step],0))</f>
        <v>10AsTm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89010005</v>
      </c>
      <c r="H2256" s="134">
        <f>Systematic[[#This Row],[SampleVariableLabel]]+100*Systematic[[#This Row],[State]]</f>
        <v>89011405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89</v>
      </c>
      <c r="B2257" s="1">
        <f>IF(C2257=0,IF(B2256=Protocol!$V$20,1,B2256+1),B2256)</f>
        <v>1</v>
      </c>
      <c r="C2257" s="1">
        <f>IF(C2256+1=Protocol!$V$21,0,C2256+1)</f>
        <v>15</v>
      </c>
      <c r="D2257" s="1">
        <f t="shared" si="87"/>
        <v>6</v>
      </c>
      <c r="E2257" s="1" t="str">
        <f>INDEX(Protocol[Mark],MATCH(C2257,Protocol[Step],0))</f>
        <v>11Azd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89010006</v>
      </c>
      <c r="H2257" s="134">
        <f>Systematic[[#This Row],[SampleVariableLabel]]+100*Systematic[[#This Row],[State]]</f>
        <v>89011506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90</v>
      </c>
      <c r="B2258" s="1">
        <f>IF(C2258=0,IF(B2257=Protocol!$V$20,1,B2257+1),B2257)</f>
        <v>1</v>
      </c>
      <c r="C2258" s="1">
        <f>IF(C2257+1=Protocol!$V$21,0,C2257+1)</f>
        <v>0</v>
      </c>
      <c r="D2258" s="1">
        <f t="shared" si="87"/>
        <v>1</v>
      </c>
      <c r="E2258" s="1" t="str">
        <f>INDEX(Protocol[Mark],MATCH(C2258,Protocol[Step],0))</f>
        <v>ce1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90010001</v>
      </c>
      <c r="H2258" s="134">
        <f>Systematic[[#This Row],[SampleVariableLabel]]+100*Systematic[[#This Row],[State]]</f>
        <v>90010001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90</v>
      </c>
      <c r="B2259" s="1">
        <f>IF(C2259=0,IF(B2258=Protocol!$V$20,1,B2258+1),B2258)</f>
        <v>1</v>
      </c>
      <c r="C2259" s="1">
        <f>IF(C2258+1=Protocol!$V$21,0,C2258+1)</f>
        <v>1</v>
      </c>
      <c r="D2259" s="1">
        <f t="shared" si="87"/>
        <v>2</v>
      </c>
      <c r="E2259" s="1" t="str">
        <f>INDEX(Protocol[Mark],MATCH(C2259,Protocol[Step],0))</f>
        <v>1Dig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90010002</v>
      </c>
      <c r="H2259" s="134">
        <f>Systematic[[#This Row],[SampleVariableLabel]]+100*Systematic[[#This Row],[State]]</f>
        <v>90010102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90</v>
      </c>
      <c r="B2260" s="1">
        <f>IF(C2260=0,IF(B2259=Protocol!$V$20,1,B2259+1),B2259)</f>
        <v>1</v>
      </c>
      <c r="C2260" s="1">
        <f>IF(C2259+1=Protocol!$V$21,0,C2259+1)</f>
        <v>2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90010003</v>
      </c>
      <c r="H2260" s="134">
        <f>Systematic[[#This Row],[SampleVariableLabel]]+100*Systematic[[#This Row],[State]]</f>
        <v>90010203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90</v>
      </c>
      <c r="B2261" s="1">
        <f>IF(C2261=0,IF(B2260=Protocol!$V$20,1,B2260+1),B2260)</f>
        <v>1</v>
      </c>
      <c r="C2261" s="1">
        <f>IF(C2260+1=Protocol!$V$21,0,C2260+1)</f>
        <v>3</v>
      </c>
      <c r="D2261" s="1">
        <f t="shared" si="87"/>
        <v>4</v>
      </c>
      <c r="E2261" s="1" t="str">
        <f>INDEX(Protocol[Mark],MATCH(C2261,Protocol[Step],0))</f>
        <v>1M.1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90010004</v>
      </c>
      <c r="H2261" s="134">
        <f>Systematic[[#This Row],[SampleVariableLabel]]+100*Systematic[[#This Row],[State]]</f>
        <v>90010304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90</v>
      </c>
      <c r="B2262" s="1">
        <f>IF(C2262=0,IF(B2261=Protocol!$V$20,1,B2261+1),B2261)</f>
        <v>1</v>
      </c>
      <c r="C2262" s="1">
        <f>IF(C2261+1=Protocol!$V$21,0,C2261+1)</f>
        <v>4</v>
      </c>
      <c r="D2262" s="1">
        <f t="shared" si="87"/>
        <v>5</v>
      </c>
      <c r="E2262" s="1" t="str">
        <f>INDEX(Protocol[Mark],MATCH(C2262,Protocol[Step],0))</f>
        <v>2Oct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90010005</v>
      </c>
      <c r="H2262" s="134">
        <f>Systematic[[#This Row],[SampleVariableLabel]]+100*Systematic[[#This Row],[State]]</f>
        <v>90010405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90</v>
      </c>
      <c r="B2263" s="1">
        <f>IF(C2263=0,IF(B2262=Protocol!$V$20,1,B2262+1),B2262)</f>
        <v>1</v>
      </c>
      <c r="C2263" s="1">
        <f>IF(C2262+1=Protocol!$V$21,0,C2262+1)</f>
        <v>5</v>
      </c>
      <c r="D2263" s="1">
        <f t="shared" si="87"/>
        <v>6</v>
      </c>
      <c r="E2263" s="1" t="str">
        <f>INDEX(Protocol[Mark],MATCH(C2263,Protocol[Step],0))</f>
        <v>2c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90010006</v>
      </c>
      <c r="H2263" s="134">
        <f>Systematic[[#This Row],[SampleVariableLabel]]+100*Systematic[[#This Row],[State]]</f>
        <v>90010506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90</v>
      </c>
      <c r="B2264" s="1">
        <f>IF(C2264=0,IF(B2263=Protocol!$V$20,1,B2263+1),B2263)</f>
        <v>1</v>
      </c>
      <c r="C2264" s="1">
        <f>IF(C2263+1=Protocol!$V$21,0,C2263+1)</f>
        <v>6</v>
      </c>
      <c r="D2264" s="1">
        <f t="shared" si="87"/>
        <v>1</v>
      </c>
      <c r="E2264" s="1" t="str">
        <f>INDEX(Protocol[Mark],MATCH(C2264,Protocol[Step],0))</f>
        <v>2M2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90010001</v>
      </c>
      <c r="H2264" s="134">
        <f>Systematic[[#This Row],[SampleVariableLabel]]+100*Systematic[[#This Row],[State]]</f>
        <v>90010601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90</v>
      </c>
      <c r="B2265" s="1">
        <f>IF(C2265=0,IF(B2264=Protocol!$V$20,1,B2264+1),B2264)</f>
        <v>1</v>
      </c>
      <c r="C2265" s="1">
        <f>IF(C2264+1=Protocol!$V$21,0,C2264+1)</f>
        <v>7</v>
      </c>
      <c r="D2265" s="1">
        <f t="shared" si="87"/>
        <v>2</v>
      </c>
      <c r="E2265" s="1" t="str">
        <f>INDEX(Protocol[Mark],MATCH(C2265,Protocol[Step],0))</f>
        <v>3P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90010002</v>
      </c>
      <c r="H2265" s="134">
        <f>Systematic[[#This Row],[SampleVariableLabel]]+100*Systematic[[#This Row],[State]]</f>
        <v>90010702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90</v>
      </c>
      <c r="B2266" s="1">
        <f>IF(C2266=0,IF(B2265=Protocol!$V$20,1,B2265+1),B2265)</f>
        <v>1</v>
      </c>
      <c r="C2266" s="1">
        <f>IF(C2265+1=Protocol!$V$21,0,C2265+1)</f>
        <v>8</v>
      </c>
      <c r="D2266" s="1">
        <f t="shared" si="87"/>
        <v>3</v>
      </c>
      <c r="E2266" s="1" t="str">
        <f>INDEX(Protocol[Mark],MATCH(C2266,Protocol[Step],0))</f>
        <v>4G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90010003</v>
      </c>
      <c r="H2266" s="134">
        <f>Systematic[[#This Row],[SampleVariableLabel]]+100*Systematic[[#This Row],[State]]</f>
        <v>90010803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90</v>
      </c>
      <c r="B2267" s="1">
        <f>IF(C2267=0,IF(B2266=Protocol!$V$20,1,B2266+1),B2266)</f>
        <v>1</v>
      </c>
      <c r="C2267" s="1">
        <f>IF(C2266+1=Protocol!$V$21,0,C2266+1)</f>
        <v>9</v>
      </c>
      <c r="D2267" s="1">
        <f t="shared" si="87"/>
        <v>4</v>
      </c>
      <c r="E2267" s="1" t="str">
        <f>INDEX(Protocol[Mark],MATCH(C2267,Protocol[Step],0))</f>
        <v>5S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90010004</v>
      </c>
      <c r="H2267" s="134">
        <f>Systematic[[#This Row],[SampleVariableLabel]]+100*Systematic[[#This Row],[State]]</f>
        <v>90010904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90</v>
      </c>
      <c r="B2268" s="1">
        <f>IF(C2268=0,IF(B2267=Protocol!$V$20,1,B2267+1),B2267)</f>
        <v>1</v>
      </c>
      <c r="C2268" s="1">
        <f>IF(C2267+1=Protocol!$V$21,0,C2267+1)</f>
        <v>10</v>
      </c>
      <c r="D2268" s="1">
        <f t="shared" si="87"/>
        <v>5</v>
      </c>
      <c r="E2268" s="1" t="str">
        <f>INDEX(Protocol[Mark],MATCH(C2268,Protocol[Step],0))</f>
        <v>6Gp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90010005</v>
      </c>
      <c r="H2268" s="134">
        <f>Systematic[[#This Row],[SampleVariableLabel]]+100*Systematic[[#This Row],[State]]</f>
        <v>90011005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90</v>
      </c>
      <c r="B2269" s="1">
        <f>IF(C2269=0,IF(B2268=Protocol!$V$20,1,B2268+1),B2268)</f>
        <v>1</v>
      </c>
      <c r="C2269" s="1">
        <f>IF(C2268+1=Protocol!$V$21,0,C2268+1)</f>
        <v>11</v>
      </c>
      <c r="D2269" s="1">
        <f t="shared" si="87"/>
        <v>6</v>
      </c>
      <c r="E2269" s="1" t="str">
        <f>INDEX(Protocol[Mark],MATCH(C2269,Protocol[Step],0))</f>
        <v>7U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90010006</v>
      </c>
      <c r="H2269" s="134">
        <f>Systematic[[#This Row],[SampleVariableLabel]]+100*Systematic[[#This Row],[State]]</f>
        <v>90011106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90</v>
      </c>
      <c r="B2270" s="1">
        <f>IF(C2270=0,IF(B2269=Protocol!$V$20,1,B2269+1),B2269)</f>
        <v>1</v>
      </c>
      <c r="C2270" s="1">
        <f>IF(C2269+1=Protocol!$V$21,0,C2269+1)</f>
        <v>12</v>
      </c>
      <c r="D2270" s="1">
        <f t="shared" si="87"/>
        <v>1</v>
      </c>
      <c r="E2270" s="1" t="str">
        <f>INDEX(Protocol[Mark],MATCH(C2270,Protocol[Step],0))</f>
        <v>8Rot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90010001</v>
      </c>
      <c r="H2270" s="134">
        <f>Systematic[[#This Row],[SampleVariableLabel]]+100*Systematic[[#This Row],[State]]</f>
        <v>90011201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90</v>
      </c>
      <c r="B2271" s="1">
        <f>IF(C2271=0,IF(B2270=Protocol!$V$20,1,B2270+1),B2270)</f>
        <v>1</v>
      </c>
      <c r="C2271" s="1">
        <f>IF(C2270+1=Protocol!$V$21,0,C2270+1)</f>
        <v>13</v>
      </c>
      <c r="D2271" s="1">
        <f t="shared" si="87"/>
        <v>2</v>
      </c>
      <c r="E2271" s="1" t="str">
        <f>INDEX(Protocol[Mark],MATCH(C2271,Protocol[Step],0))</f>
        <v>9Ama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90010002</v>
      </c>
      <c r="H2271" s="134">
        <f>Systematic[[#This Row],[SampleVariableLabel]]+100*Systematic[[#This Row],[State]]</f>
        <v>90011302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90</v>
      </c>
      <c r="B2272" s="1">
        <f>IF(C2272=0,IF(B2271=Protocol!$V$20,1,B2271+1),B2271)</f>
        <v>1</v>
      </c>
      <c r="C2272" s="1">
        <f>IF(C2271+1=Protocol!$V$21,0,C2271+1)</f>
        <v>14</v>
      </c>
      <c r="D2272" s="1">
        <f t="shared" si="87"/>
        <v>3</v>
      </c>
      <c r="E2272" s="1" t="str">
        <f>INDEX(Protocol[Mark],MATCH(C2272,Protocol[Step],0))</f>
        <v>10AsTm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90010003</v>
      </c>
      <c r="H2272" s="134">
        <f>Systematic[[#This Row],[SampleVariableLabel]]+100*Systematic[[#This Row],[State]]</f>
        <v>90011403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90</v>
      </c>
      <c r="B2273" s="1">
        <f>IF(C2273=0,IF(B2272=Protocol!$V$20,1,B2272+1),B2272)</f>
        <v>1</v>
      </c>
      <c r="C2273" s="1">
        <f>IF(C2272+1=Protocol!$V$21,0,C2272+1)</f>
        <v>15</v>
      </c>
      <c r="D2273" s="1">
        <f t="shared" si="87"/>
        <v>4</v>
      </c>
      <c r="E2273" s="1" t="str">
        <f>INDEX(Protocol[Mark],MATCH(C2273,Protocol[Step],0))</f>
        <v>11Azd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90010004</v>
      </c>
      <c r="H2273" s="134">
        <f>Systematic[[#This Row],[SampleVariableLabel]]+100*Systematic[[#This Row],[State]]</f>
        <v>90011504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ce1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91010005</v>
      </c>
      <c r="H2274" s="134">
        <f>Systematic[[#This Row],[SampleVariableLabel]]+100*Systematic[[#This Row],[State]]</f>
        <v>91010005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1Dig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91010006</v>
      </c>
      <c r="H2275" s="134">
        <f>Systematic[[#This Row],[SampleVariableLabel]]+100*Systematic[[#This Row],[State]]</f>
        <v>91010106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91010001</v>
      </c>
      <c r="H2276" s="134">
        <f>Systematic[[#This Row],[SampleVariableLabel]]+100*Systematic[[#This Row],[State]]</f>
        <v>91010201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1M.1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91010002</v>
      </c>
      <c r="H2277" s="134">
        <f>Systematic[[#This Row],[SampleVariableLabel]]+100*Systematic[[#This Row],[State]]</f>
        <v>91010302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2Oct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91010003</v>
      </c>
      <c r="H2278" s="134">
        <f>Systematic[[#This Row],[SampleVariableLabel]]+100*Systematic[[#This Row],[State]]</f>
        <v>91010403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2c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91010004</v>
      </c>
      <c r="H2279" s="134">
        <f>Systematic[[#This Row],[SampleVariableLabel]]+100*Systematic[[#This Row],[State]]</f>
        <v>91010504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91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2M2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91010005</v>
      </c>
      <c r="H2280" s="134">
        <f>Systematic[[#This Row],[SampleVariableLabel]]+100*Systematic[[#This Row],[State]]</f>
        <v>91010605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91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3P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91010006</v>
      </c>
      <c r="H2281" s="134">
        <f>Systematic[[#This Row],[SampleVariableLabel]]+100*Systematic[[#This Row],[State]]</f>
        <v>91010706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91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91010001</v>
      </c>
      <c r="H2282" s="134">
        <f>Systematic[[#This Row],[SampleVariableLabel]]+100*Systematic[[#This Row],[State]]</f>
        <v>91010801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91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91010002</v>
      </c>
      <c r="H2283" s="134">
        <f>Systematic[[#This Row],[SampleVariableLabel]]+100*Systematic[[#This Row],[State]]</f>
        <v>91010902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91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6Gp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91010003</v>
      </c>
      <c r="H2284" s="134">
        <f>Systematic[[#This Row],[SampleVariableLabel]]+100*Systematic[[#This Row],[State]]</f>
        <v>91011003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91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7U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91010004</v>
      </c>
      <c r="H2285" s="134">
        <f>Systematic[[#This Row],[SampleVariableLabel]]+100*Systematic[[#This Row],[State]]</f>
        <v>91011104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91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8Rot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91010005</v>
      </c>
      <c r="H2286" s="134">
        <f>Systematic[[#This Row],[SampleVariableLabel]]+100*Systematic[[#This Row],[State]]</f>
        <v>91011205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91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91010006</v>
      </c>
      <c r="H2287" s="134">
        <f>Systematic[[#This Row],[SampleVariableLabel]]+100*Systematic[[#This Row],[State]]</f>
        <v>91011306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91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10AsTm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91010001</v>
      </c>
      <c r="H2288" s="134">
        <f>Systematic[[#This Row],[SampleVariableLabel]]+100*Systematic[[#This Row],[State]]</f>
        <v>91011401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91</v>
      </c>
      <c r="B2289" s="1">
        <f>IF(C2289=0,IF(B2288=Protocol!$V$20,1,B2288+1),B2288)</f>
        <v>1</v>
      </c>
      <c r="C2289" s="1">
        <f>IF(C2288+1=Protocol!$V$21,0,C2288+1)</f>
        <v>15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91010002</v>
      </c>
      <c r="H2289" s="134">
        <f>Systematic[[#This Row],[SampleVariableLabel]]+100*Systematic[[#This Row],[State]]</f>
        <v>91011502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92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ce1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92010003</v>
      </c>
      <c r="H2290" s="134">
        <f>Systematic[[#This Row],[SampleVariableLabel]]+100*Systematic[[#This Row],[State]]</f>
        <v>92010003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92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92010004</v>
      </c>
      <c r="H2291" s="134">
        <f>Systematic[[#This Row],[SampleVariableLabel]]+100*Systematic[[#This Row],[State]]</f>
        <v>92010104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92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92010005</v>
      </c>
      <c r="H2292" s="134">
        <f>Systematic[[#This Row],[SampleVariableLabel]]+100*Systematic[[#This Row],[State]]</f>
        <v>92010205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92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1M.1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92010006</v>
      </c>
      <c r="H2293" s="134">
        <f>Systematic[[#This Row],[SampleVariableLabel]]+100*Systematic[[#This Row],[State]]</f>
        <v>92010306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92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2Oct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92010001</v>
      </c>
      <c r="H2294" s="134">
        <f>Systematic[[#This Row],[SampleVariableLabel]]+100*Systematic[[#This Row],[State]]</f>
        <v>92010401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92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2c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92010002</v>
      </c>
      <c r="H2295" s="134">
        <f>Systematic[[#This Row],[SampleVariableLabel]]+100*Systematic[[#This Row],[State]]</f>
        <v>92010502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92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2M2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92010003</v>
      </c>
      <c r="H2296" s="134">
        <f>Systematic[[#This Row],[SampleVariableLabel]]+100*Systematic[[#This Row],[State]]</f>
        <v>92010603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92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3P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92010004</v>
      </c>
      <c r="H2297" s="134">
        <f>Systematic[[#This Row],[SampleVariableLabel]]+100*Systematic[[#This Row],[State]]</f>
        <v>92010704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92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4G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92010005</v>
      </c>
      <c r="H2298" s="134">
        <f>Systematic[[#This Row],[SampleVariableLabel]]+100*Systematic[[#This Row],[State]]</f>
        <v>92010805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92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5S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92010006</v>
      </c>
      <c r="H2299" s="134">
        <f>Systematic[[#This Row],[SampleVariableLabel]]+100*Systematic[[#This Row],[State]]</f>
        <v>92010906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92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6Gp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92010001</v>
      </c>
      <c r="H2300" s="134">
        <f>Systematic[[#This Row],[SampleVariableLabel]]+100*Systematic[[#This Row],[State]]</f>
        <v>92011001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92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7U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92010002</v>
      </c>
      <c r="H2301" s="134">
        <f>Systematic[[#This Row],[SampleVariableLabel]]+100*Systematic[[#This Row],[State]]</f>
        <v>92011102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92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8Rot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92010003</v>
      </c>
      <c r="H2302" s="134">
        <f>Systematic[[#This Row],[SampleVariableLabel]]+100*Systematic[[#This Row],[State]]</f>
        <v>92011203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92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9Ama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92010004</v>
      </c>
      <c r="H2303" s="134">
        <f>Systematic[[#This Row],[SampleVariableLabel]]+100*Systematic[[#This Row],[State]]</f>
        <v>92011304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92</v>
      </c>
      <c r="B2304" s="1">
        <f>IF(C2304=0,IF(B2303=Protocol!$V$20,1,B2303+1),B2303)</f>
        <v>1</v>
      </c>
      <c r="C2304" s="1">
        <f>IF(C2303+1=Protocol!$V$21,0,C2303+1)</f>
        <v>14</v>
      </c>
      <c r="D2304" s="1">
        <f t="shared" si="87"/>
        <v>5</v>
      </c>
      <c r="E2304" s="1" t="str">
        <f>INDEX(Protocol[Mark],MATCH(C2304,Protocol[Step],0))</f>
        <v>10AsTm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92010005</v>
      </c>
      <c r="H2304" s="134">
        <f>Systematic[[#This Row],[SampleVariableLabel]]+100*Systematic[[#This Row],[State]]</f>
        <v>92011405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92</v>
      </c>
      <c r="B2305" s="1">
        <f>IF(C2305=0,IF(B2304=Protocol!$V$20,1,B2304+1),B2304)</f>
        <v>1</v>
      </c>
      <c r="C2305" s="1">
        <f>IF(C2304+1=Protocol!$V$21,0,C2304+1)</f>
        <v>15</v>
      </c>
      <c r="D2305" s="1">
        <f t="shared" si="87"/>
        <v>6</v>
      </c>
      <c r="E2305" s="1" t="str">
        <f>INDEX(Protocol[Mark],MATCH(C2305,Protocol[Step],0))</f>
        <v>11Azd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92010006</v>
      </c>
      <c r="H2305" s="134">
        <f>Systematic[[#This Row],[SampleVariableLabel]]+100*Systematic[[#This Row],[State]]</f>
        <v>92011506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93</v>
      </c>
      <c r="B2306" s="1">
        <f>IF(C2306=0,IF(B2305=Protocol!$V$20,1,B2305+1),B2305)</f>
        <v>1</v>
      </c>
      <c r="C2306" s="1">
        <f>IF(C2305+1=Protocol!$V$21,0,C2305+1)</f>
        <v>0</v>
      </c>
      <c r="D2306" s="1">
        <f t="shared" si="87"/>
        <v>1</v>
      </c>
      <c r="E2306" s="1" t="str">
        <f>INDEX(Protocol[Mark],MATCH(C2306,Protocol[Step],0))</f>
        <v>ce1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93010001</v>
      </c>
      <c r="H2306" s="134">
        <f>Systematic[[#This Row],[SampleVariableLabel]]+100*Systematic[[#This Row],[State]]</f>
        <v>93010001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93</v>
      </c>
      <c r="B2307" s="1">
        <f>IF(C2307=0,IF(B2306=Protocol!$V$20,1,B2306+1),B2306)</f>
        <v>1</v>
      </c>
      <c r="C2307" s="1">
        <f>IF(C2306+1=Protocol!$V$21,0,C2306+1)</f>
        <v>1</v>
      </c>
      <c r="D2307" s="1">
        <f t="shared" ref="D2307:D2370" si="89">IF(D2306=nVariables,1,D2306+1)</f>
        <v>2</v>
      </c>
      <c r="E2307" s="1" t="str">
        <f>INDEX(Protocol[Mark],MATCH(C2307,Protocol[Step],0))</f>
        <v>1Dig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93010002</v>
      </c>
      <c r="H2307" s="134">
        <f>Systematic[[#This Row],[SampleVariableLabel]]+100*Systematic[[#This Row],[State]]</f>
        <v>93010102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93</v>
      </c>
      <c r="B2308" s="1">
        <f>IF(C2308=0,IF(B2307=Protocol!$V$20,1,B2307+1),B2307)</f>
        <v>1</v>
      </c>
      <c r="C2308" s="1">
        <f>IF(C2307+1=Protocol!$V$21,0,C2307+1)</f>
        <v>2</v>
      </c>
      <c r="D2308" s="1">
        <f t="shared" si="89"/>
        <v>3</v>
      </c>
      <c r="E2308" s="1" t="str">
        <f>INDEX(Protocol[Mark],MATCH(C2308,Protocol[Step],0))</f>
        <v>1D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93010003</v>
      </c>
      <c r="H2308" s="134">
        <f>Systematic[[#This Row],[SampleVariableLabel]]+100*Systematic[[#This Row],[State]]</f>
        <v>93010203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93</v>
      </c>
      <c r="B2309" s="1">
        <f>IF(C2309=0,IF(B2308=Protocol!$V$20,1,B2308+1),B2308)</f>
        <v>1</v>
      </c>
      <c r="C2309" s="1">
        <f>IF(C2308+1=Protocol!$V$21,0,C2308+1)</f>
        <v>3</v>
      </c>
      <c r="D2309" s="1">
        <f t="shared" si="89"/>
        <v>4</v>
      </c>
      <c r="E2309" s="1" t="str">
        <f>INDEX(Protocol[Mark],MATCH(C2309,Protocol[Step],0))</f>
        <v>1M.1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93010004</v>
      </c>
      <c r="H2309" s="134">
        <f>Systematic[[#This Row],[SampleVariableLabel]]+100*Systematic[[#This Row],[State]]</f>
        <v>93010304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93</v>
      </c>
      <c r="B2310" s="1">
        <f>IF(C2310=0,IF(B2309=Protocol!$V$20,1,B2309+1),B2309)</f>
        <v>1</v>
      </c>
      <c r="C2310" s="1">
        <f>IF(C2309+1=Protocol!$V$21,0,C2309+1)</f>
        <v>4</v>
      </c>
      <c r="D2310" s="1">
        <f t="shared" si="89"/>
        <v>5</v>
      </c>
      <c r="E2310" s="1" t="str">
        <f>INDEX(Protocol[Mark],MATCH(C2310,Protocol[Step],0))</f>
        <v>2Oct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93010005</v>
      </c>
      <c r="H2310" s="134">
        <f>Systematic[[#This Row],[SampleVariableLabel]]+100*Systematic[[#This Row],[State]]</f>
        <v>93010405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93</v>
      </c>
      <c r="B2311" s="1">
        <f>IF(C2311=0,IF(B2310=Protocol!$V$20,1,B2310+1),B2310)</f>
        <v>1</v>
      </c>
      <c r="C2311" s="1">
        <f>IF(C2310+1=Protocol!$V$21,0,C2310+1)</f>
        <v>5</v>
      </c>
      <c r="D2311" s="1">
        <f t="shared" si="89"/>
        <v>6</v>
      </c>
      <c r="E2311" s="1" t="str">
        <f>INDEX(Protocol[Mark],MATCH(C2311,Protocol[Step],0))</f>
        <v>2c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93010006</v>
      </c>
      <c r="H2311" s="134">
        <f>Systematic[[#This Row],[SampleVariableLabel]]+100*Systematic[[#This Row],[State]]</f>
        <v>93010506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93</v>
      </c>
      <c r="B2312" s="1">
        <f>IF(C2312=0,IF(B2311=Protocol!$V$20,1,B2311+1),B2311)</f>
        <v>1</v>
      </c>
      <c r="C2312" s="1">
        <f>IF(C2311+1=Protocol!$V$21,0,C2311+1)</f>
        <v>6</v>
      </c>
      <c r="D2312" s="1">
        <f t="shared" si="89"/>
        <v>1</v>
      </c>
      <c r="E2312" s="1" t="str">
        <f>INDEX(Protocol[Mark],MATCH(C2312,Protocol[Step],0))</f>
        <v>2M2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93010001</v>
      </c>
      <c r="H2312" s="134">
        <f>Systematic[[#This Row],[SampleVariableLabel]]+100*Systematic[[#This Row],[State]]</f>
        <v>93010601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93</v>
      </c>
      <c r="B2313" s="1">
        <f>IF(C2313=0,IF(B2312=Protocol!$V$20,1,B2312+1),B2312)</f>
        <v>1</v>
      </c>
      <c r="C2313" s="1">
        <f>IF(C2312+1=Protocol!$V$21,0,C2312+1)</f>
        <v>7</v>
      </c>
      <c r="D2313" s="1">
        <f t="shared" si="89"/>
        <v>2</v>
      </c>
      <c r="E2313" s="1" t="str">
        <f>INDEX(Protocol[Mark],MATCH(C2313,Protocol[Step],0))</f>
        <v>3P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93010002</v>
      </c>
      <c r="H2313" s="134">
        <f>Systematic[[#This Row],[SampleVariableLabel]]+100*Systematic[[#This Row],[State]]</f>
        <v>93010702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93</v>
      </c>
      <c r="B2314" s="1">
        <f>IF(C2314=0,IF(B2313=Protocol!$V$20,1,B2313+1),B2313)</f>
        <v>1</v>
      </c>
      <c r="C2314" s="1">
        <f>IF(C2313+1=Protocol!$V$21,0,C2313+1)</f>
        <v>8</v>
      </c>
      <c r="D2314" s="1">
        <f t="shared" si="89"/>
        <v>3</v>
      </c>
      <c r="E2314" s="1" t="str">
        <f>INDEX(Protocol[Mark],MATCH(C2314,Protocol[Step],0))</f>
        <v>4G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93010003</v>
      </c>
      <c r="H2314" s="134">
        <f>Systematic[[#This Row],[SampleVariableLabel]]+100*Systematic[[#This Row],[State]]</f>
        <v>93010803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93</v>
      </c>
      <c r="B2315" s="1">
        <f>IF(C2315=0,IF(B2314=Protocol!$V$20,1,B2314+1),B2314)</f>
        <v>1</v>
      </c>
      <c r="C2315" s="1">
        <f>IF(C2314+1=Protocol!$V$21,0,C2314+1)</f>
        <v>9</v>
      </c>
      <c r="D2315" s="1">
        <f t="shared" si="89"/>
        <v>4</v>
      </c>
      <c r="E2315" s="1" t="str">
        <f>INDEX(Protocol[Mark],MATCH(C2315,Protocol[Step],0))</f>
        <v>5S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93010004</v>
      </c>
      <c r="H2315" s="134">
        <f>Systematic[[#This Row],[SampleVariableLabel]]+100*Systematic[[#This Row],[State]]</f>
        <v>93010904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93</v>
      </c>
      <c r="B2316" s="1">
        <f>IF(C2316=0,IF(B2315=Protocol!$V$20,1,B2315+1),B2315)</f>
        <v>1</v>
      </c>
      <c r="C2316" s="1">
        <f>IF(C2315+1=Protocol!$V$21,0,C2315+1)</f>
        <v>10</v>
      </c>
      <c r="D2316" s="1">
        <f t="shared" si="89"/>
        <v>5</v>
      </c>
      <c r="E2316" s="1" t="str">
        <f>INDEX(Protocol[Mark],MATCH(C2316,Protocol[Step],0))</f>
        <v>6Gp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93010005</v>
      </c>
      <c r="H2316" s="134">
        <f>Systematic[[#This Row],[SampleVariableLabel]]+100*Systematic[[#This Row],[State]]</f>
        <v>93011005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93</v>
      </c>
      <c r="B2317" s="1">
        <f>IF(C2317=0,IF(B2316=Protocol!$V$20,1,B2316+1),B2316)</f>
        <v>1</v>
      </c>
      <c r="C2317" s="1">
        <f>IF(C2316+1=Protocol!$V$21,0,C2316+1)</f>
        <v>11</v>
      </c>
      <c r="D2317" s="1">
        <f t="shared" si="89"/>
        <v>6</v>
      </c>
      <c r="E2317" s="1" t="str">
        <f>INDEX(Protocol[Mark],MATCH(C2317,Protocol[Step],0))</f>
        <v>7U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93010006</v>
      </c>
      <c r="H2317" s="134">
        <f>Systematic[[#This Row],[SampleVariableLabel]]+100*Systematic[[#This Row],[State]]</f>
        <v>93011106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93</v>
      </c>
      <c r="B2318" s="1">
        <f>IF(C2318=0,IF(B2317=Protocol!$V$20,1,B2317+1),B2317)</f>
        <v>1</v>
      </c>
      <c r="C2318" s="1">
        <f>IF(C2317+1=Protocol!$V$21,0,C2317+1)</f>
        <v>12</v>
      </c>
      <c r="D2318" s="1">
        <f t="shared" si="89"/>
        <v>1</v>
      </c>
      <c r="E2318" s="1" t="str">
        <f>INDEX(Protocol[Mark],MATCH(C2318,Protocol[Step],0))</f>
        <v>8Rot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93010001</v>
      </c>
      <c r="H2318" s="134">
        <f>Systematic[[#This Row],[SampleVariableLabel]]+100*Systematic[[#This Row],[State]]</f>
        <v>93011201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93</v>
      </c>
      <c r="B2319" s="1">
        <f>IF(C2319=0,IF(B2318=Protocol!$V$20,1,B2318+1),B2318)</f>
        <v>1</v>
      </c>
      <c r="C2319" s="1">
        <f>IF(C2318+1=Protocol!$V$21,0,C2318+1)</f>
        <v>13</v>
      </c>
      <c r="D2319" s="1">
        <f t="shared" si="89"/>
        <v>2</v>
      </c>
      <c r="E2319" s="1" t="str">
        <f>INDEX(Protocol[Mark],MATCH(C2319,Protocol[Step],0))</f>
        <v>9Ama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93010002</v>
      </c>
      <c r="H2319" s="134">
        <f>Systematic[[#This Row],[SampleVariableLabel]]+100*Systematic[[#This Row],[State]]</f>
        <v>93011302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93</v>
      </c>
      <c r="B2320" s="1">
        <f>IF(C2320=0,IF(B2319=Protocol!$V$20,1,B2319+1),B2319)</f>
        <v>1</v>
      </c>
      <c r="C2320" s="1">
        <f>IF(C2319+1=Protocol!$V$21,0,C2319+1)</f>
        <v>14</v>
      </c>
      <c r="D2320" s="1">
        <f t="shared" si="89"/>
        <v>3</v>
      </c>
      <c r="E2320" s="1" t="str">
        <f>INDEX(Protocol[Mark],MATCH(C2320,Protocol[Step],0))</f>
        <v>10AsTm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93010003</v>
      </c>
      <c r="H2320" s="134">
        <f>Systematic[[#This Row],[SampleVariableLabel]]+100*Systematic[[#This Row],[State]]</f>
        <v>93011403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93</v>
      </c>
      <c r="B2321" s="1">
        <f>IF(C2321=0,IF(B2320=Protocol!$V$20,1,B2320+1),B2320)</f>
        <v>1</v>
      </c>
      <c r="C2321" s="1">
        <f>IF(C2320+1=Protocol!$V$21,0,C2320+1)</f>
        <v>15</v>
      </c>
      <c r="D2321" s="1">
        <f t="shared" si="89"/>
        <v>4</v>
      </c>
      <c r="E2321" s="1" t="str">
        <f>INDEX(Protocol[Mark],MATCH(C2321,Protocol[Step],0))</f>
        <v>11Azd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93010004</v>
      </c>
      <c r="H2321" s="134">
        <f>Systematic[[#This Row],[SampleVariableLabel]]+100*Systematic[[#This Row],[State]]</f>
        <v>93011504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94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ce1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94010005</v>
      </c>
      <c r="H2322" s="134">
        <f>Systematic[[#This Row],[SampleVariableLabel]]+100*Systematic[[#This Row],[State]]</f>
        <v>94010005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94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1Dig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94010006</v>
      </c>
      <c r="H2323" s="134">
        <f>Systematic[[#This Row],[SampleVariableLabel]]+100*Systematic[[#This Row],[State]]</f>
        <v>94010106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94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1D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94010001</v>
      </c>
      <c r="H2324" s="134">
        <f>Systematic[[#This Row],[SampleVariableLabel]]+100*Systematic[[#This Row],[State]]</f>
        <v>94010201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94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1M.1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94010002</v>
      </c>
      <c r="H2325" s="134">
        <f>Systematic[[#This Row],[SampleVariableLabel]]+100*Systematic[[#This Row],[State]]</f>
        <v>94010302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94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2Oct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94010003</v>
      </c>
      <c r="H2326" s="134">
        <f>Systematic[[#This Row],[SampleVariableLabel]]+100*Systematic[[#This Row],[State]]</f>
        <v>94010403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94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2c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94010004</v>
      </c>
      <c r="H2327" s="134">
        <f>Systematic[[#This Row],[SampleVariableLabel]]+100*Systematic[[#This Row],[State]]</f>
        <v>94010504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94</v>
      </c>
      <c r="B2328" s="1">
        <f>IF(C2328=0,IF(B2327=Protocol!$V$20,1,B2327+1),B2327)</f>
        <v>1</v>
      </c>
      <c r="C2328" s="1">
        <f>IF(C2327+1=Protocol!$V$21,0,C2327+1)</f>
        <v>6</v>
      </c>
      <c r="D2328" s="1">
        <f t="shared" si="89"/>
        <v>5</v>
      </c>
      <c r="E2328" s="1" t="str">
        <f>INDEX(Protocol[Mark],MATCH(C2328,Protocol[Step],0))</f>
        <v>2M2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94010005</v>
      </c>
      <c r="H2328" s="134">
        <f>Systematic[[#This Row],[SampleVariableLabel]]+100*Systematic[[#This Row],[State]]</f>
        <v>94010605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94</v>
      </c>
      <c r="B2329" s="1">
        <f>IF(C2329=0,IF(B2328=Protocol!$V$20,1,B2328+1),B2328)</f>
        <v>1</v>
      </c>
      <c r="C2329" s="1">
        <f>IF(C2328+1=Protocol!$V$21,0,C2328+1)</f>
        <v>7</v>
      </c>
      <c r="D2329" s="1">
        <f t="shared" si="89"/>
        <v>6</v>
      </c>
      <c r="E2329" s="1" t="str">
        <f>INDEX(Protocol[Mark],MATCH(C2329,Protocol[Step],0))</f>
        <v>3P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94010006</v>
      </c>
      <c r="H2329" s="134">
        <f>Systematic[[#This Row],[SampleVariableLabel]]+100*Systematic[[#This Row],[State]]</f>
        <v>94010706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94</v>
      </c>
      <c r="B2330" s="1">
        <f>IF(C2330=0,IF(B2329=Protocol!$V$20,1,B2329+1),B2329)</f>
        <v>1</v>
      </c>
      <c r="C2330" s="1">
        <f>IF(C2329+1=Protocol!$V$21,0,C2329+1)</f>
        <v>8</v>
      </c>
      <c r="D2330" s="1">
        <f t="shared" si="89"/>
        <v>1</v>
      </c>
      <c r="E2330" s="1" t="str">
        <f>INDEX(Protocol[Mark],MATCH(C2330,Protocol[Step],0))</f>
        <v>4G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94010001</v>
      </c>
      <c r="H2330" s="134">
        <f>Systematic[[#This Row],[SampleVariableLabel]]+100*Systematic[[#This Row],[State]]</f>
        <v>94010801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94</v>
      </c>
      <c r="B2331" s="1">
        <f>IF(C2331=0,IF(B2330=Protocol!$V$20,1,B2330+1),B2330)</f>
        <v>1</v>
      </c>
      <c r="C2331" s="1">
        <f>IF(C2330+1=Protocol!$V$21,0,C2330+1)</f>
        <v>9</v>
      </c>
      <c r="D2331" s="1">
        <f t="shared" si="89"/>
        <v>2</v>
      </c>
      <c r="E2331" s="1" t="str">
        <f>INDEX(Protocol[Mark],MATCH(C2331,Protocol[Step],0))</f>
        <v>5S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94010002</v>
      </c>
      <c r="H2331" s="134">
        <f>Systematic[[#This Row],[SampleVariableLabel]]+100*Systematic[[#This Row],[State]]</f>
        <v>94010902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94</v>
      </c>
      <c r="B2332" s="1">
        <f>IF(C2332=0,IF(B2331=Protocol!$V$20,1,B2331+1),B2331)</f>
        <v>1</v>
      </c>
      <c r="C2332" s="1">
        <f>IF(C2331+1=Protocol!$V$21,0,C2331+1)</f>
        <v>10</v>
      </c>
      <c r="D2332" s="1">
        <f t="shared" si="89"/>
        <v>3</v>
      </c>
      <c r="E2332" s="1" t="str">
        <f>INDEX(Protocol[Mark],MATCH(C2332,Protocol[Step],0))</f>
        <v>6Gp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94010003</v>
      </c>
      <c r="H2332" s="134">
        <f>Systematic[[#This Row],[SampleVariableLabel]]+100*Systematic[[#This Row],[State]]</f>
        <v>94011003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94</v>
      </c>
      <c r="B2333" s="1">
        <f>IF(C2333=0,IF(B2332=Protocol!$V$20,1,B2332+1),B2332)</f>
        <v>1</v>
      </c>
      <c r="C2333" s="1">
        <f>IF(C2332+1=Protocol!$V$21,0,C2332+1)</f>
        <v>11</v>
      </c>
      <c r="D2333" s="1">
        <f t="shared" si="89"/>
        <v>4</v>
      </c>
      <c r="E2333" s="1" t="str">
        <f>INDEX(Protocol[Mark],MATCH(C2333,Protocol[Step],0))</f>
        <v>7U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94010004</v>
      </c>
      <c r="H2333" s="134">
        <f>Systematic[[#This Row],[SampleVariableLabel]]+100*Systematic[[#This Row],[State]]</f>
        <v>94011104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94</v>
      </c>
      <c r="B2334" s="1">
        <f>IF(C2334=0,IF(B2333=Protocol!$V$20,1,B2333+1),B2333)</f>
        <v>1</v>
      </c>
      <c r="C2334" s="1">
        <f>IF(C2333+1=Protocol!$V$21,0,C2333+1)</f>
        <v>12</v>
      </c>
      <c r="D2334" s="1">
        <f t="shared" si="89"/>
        <v>5</v>
      </c>
      <c r="E2334" s="1" t="str">
        <f>INDEX(Protocol[Mark],MATCH(C2334,Protocol[Step],0))</f>
        <v>8Rot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94010005</v>
      </c>
      <c r="H2334" s="134">
        <f>Systematic[[#This Row],[SampleVariableLabel]]+100*Systematic[[#This Row],[State]]</f>
        <v>94011205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94</v>
      </c>
      <c r="B2335" s="1">
        <f>IF(C2335=0,IF(B2334=Protocol!$V$20,1,B2334+1),B2334)</f>
        <v>1</v>
      </c>
      <c r="C2335" s="1">
        <f>IF(C2334+1=Protocol!$V$21,0,C2334+1)</f>
        <v>13</v>
      </c>
      <c r="D2335" s="1">
        <f t="shared" si="89"/>
        <v>6</v>
      </c>
      <c r="E2335" s="1" t="str">
        <f>INDEX(Protocol[Mark],MATCH(C2335,Protocol[Step],0))</f>
        <v>9Ama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94010006</v>
      </c>
      <c r="H2335" s="134">
        <f>Systematic[[#This Row],[SampleVariableLabel]]+100*Systematic[[#This Row],[State]]</f>
        <v>94011306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94</v>
      </c>
      <c r="B2336" s="1">
        <f>IF(C2336=0,IF(B2335=Protocol!$V$20,1,B2335+1),B2335)</f>
        <v>1</v>
      </c>
      <c r="C2336" s="1">
        <f>IF(C2335+1=Protocol!$V$21,0,C2335+1)</f>
        <v>14</v>
      </c>
      <c r="D2336" s="1">
        <f t="shared" si="89"/>
        <v>1</v>
      </c>
      <c r="E2336" s="1" t="str">
        <f>INDEX(Protocol[Mark],MATCH(C2336,Protocol[Step],0))</f>
        <v>10AsTm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94010001</v>
      </c>
      <c r="H2336" s="134">
        <f>Systematic[[#This Row],[SampleVariableLabel]]+100*Systematic[[#This Row],[State]]</f>
        <v>94011401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94</v>
      </c>
      <c r="B2337" s="1">
        <f>IF(C2337=0,IF(B2336=Protocol!$V$20,1,B2336+1),B2336)</f>
        <v>1</v>
      </c>
      <c r="C2337" s="1">
        <f>IF(C2336+1=Protocol!$V$21,0,C2336+1)</f>
        <v>15</v>
      </c>
      <c r="D2337" s="1">
        <f t="shared" si="89"/>
        <v>2</v>
      </c>
      <c r="E2337" s="1" t="str">
        <f>INDEX(Protocol[Mark],MATCH(C2337,Protocol[Step],0))</f>
        <v>11Azd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94010002</v>
      </c>
      <c r="H2337" s="134">
        <f>Systematic[[#This Row],[SampleVariableLabel]]+100*Systematic[[#This Row],[State]]</f>
        <v>94011502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95</v>
      </c>
      <c r="B2338" s="1">
        <f>IF(C2338=0,IF(B2337=Protocol!$V$20,1,B2337+1),B2337)</f>
        <v>1</v>
      </c>
      <c r="C2338" s="1">
        <f>IF(C2337+1=Protocol!$V$21,0,C2337+1)</f>
        <v>0</v>
      </c>
      <c r="D2338" s="1">
        <f t="shared" si="89"/>
        <v>3</v>
      </c>
      <c r="E2338" s="1" t="str">
        <f>INDEX(Protocol[Mark],MATCH(C2338,Protocol[Step],0))</f>
        <v>ce1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95010003</v>
      </c>
      <c r="H2338" s="134">
        <f>Systematic[[#This Row],[SampleVariableLabel]]+100*Systematic[[#This Row],[State]]</f>
        <v>95010003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95</v>
      </c>
      <c r="B2339" s="1">
        <f>IF(C2339=0,IF(B2338=Protocol!$V$20,1,B2338+1),B2338)</f>
        <v>1</v>
      </c>
      <c r="C2339" s="1">
        <f>IF(C2338+1=Protocol!$V$21,0,C2338+1)</f>
        <v>1</v>
      </c>
      <c r="D2339" s="1">
        <f t="shared" si="89"/>
        <v>4</v>
      </c>
      <c r="E2339" s="1" t="str">
        <f>INDEX(Protocol[Mark],MATCH(C2339,Protocol[Step],0))</f>
        <v>1Dig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95010004</v>
      </c>
      <c r="H2339" s="134">
        <f>Systematic[[#This Row],[SampleVariableLabel]]+100*Systematic[[#This Row],[State]]</f>
        <v>95010104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95</v>
      </c>
      <c r="B2340" s="1">
        <f>IF(C2340=0,IF(B2339=Protocol!$V$20,1,B2339+1),B2339)</f>
        <v>1</v>
      </c>
      <c r="C2340" s="1">
        <f>IF(C2339+1=Protocol!$V$21,0,C2339+1)</f>
        <v>2</v>
      </c>
      <c r="D2340" s="1">
        <f t="shared" si="89"/>
        <v>5</v>
      </c>
      <c r="E2340" s="1" t="str">
        <f>INDEX(Protocol[Mark],MATCH(C2340,Protocol[Step],0))</f>
        <v>1D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95010005</v>
      </c>
      <c r="H2340" s="134">
        <f>Systematic[[#This Row],[SampleVariableLabel]]+100*Systematic[[#This Row],[State]]</f>
        <v>95010205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95</v>
      </c>
      <c r="B2341" s="1">
        <f>IF(C2341=0,IF(B2340=Protocol!$V$20,1,B2340+1),B2340)</f>
        <v>1</v>
      </c>
      <c r="C2341" s="1">
        <f>IF(C2340+1=Protocol!$V$21,0,C2340+1)</f>
        <v>3</v>
      </c>
      <c r="D2341" s="1">
        <f t="shared" si="89"/>
        <v>6</v>
      </c>
      <c r="E2341" s="1" t="str">
        <f>INDEX(Protocol[Mark],MATCH(C2341,Protocol[Step],0))</f>
        <v>1M.1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95010006</v>
      </c>
      <c r="H2341" s="134">
        <f>Systematic[[#This Row],[SampleVariableLabel]]+100*Systematic[[#This Row],[State]]</f>
        <v>95010306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95</v>
      </c>
      <c r="B2342" s="1">
        <f>IF(C2342=0,IF(B2341=Protocol!$V$20,1,B2341+1),B2341)</f>
        <v>1</v>
      </c>
      <c r="C2342" s="1">
        <f>IF(C2341+1=Protocol!$V$21,0,C2341+1)</f>
        <v>4</v>
      </c>
      <c r="D2342" s="1">
        <f t="shared" si="89"/>
        <v>1</v>
      </c>
      <c r="E2342" s="1" t="str">
        <f>INDEX(Protocol[Mark],MATCH(C2342,Protocol[Step],0))</f>
        <v>2Oct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95010001</v>
      </c>
      <c r="H2342" s="134">
        <f>Systematic[[#This Row],[SampleVariableLabel]]+100*Systematic[[#This Row],[State]]</f>
        <v>95010401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95</v>
      </c>
      <c r="B2343" s="1">
        <f>IF(C2343=0,IF(B2342=Protocol!$V$20,1,B2342+1),B2342)</f>
        <v>1</v>
      </c>
      <c r="C2343" s="1">
        <f>IF(C2342+1=Protocol!$V$21,0,C2342+1)</f>
        <v>5</v>
      </c>
      <c r="D2343" s="1">
        <f t="shared" si="89"/>
        <v>2</v>
      </c>
      <c r="E2343" s="1" t="str">
        <f>INDEX(Protocol[Mark],MATCH(C2343,Protocol[Step],0))</f>
        <v>2c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95010002</v>
      </c>
      <c r="H2343" s="134">
        <f>Systematic[[#This Row],[SampleVariableLabel]]+100*Systematic[[#This Row],[State]]</f>
        <v>95010502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95</v>
      </c>
      <c r="B2344" s="1">
        <f>IF(C2344=0,IF(B2343=Protocol!$V$20,1,B2343+1),B2343)</f>
        <v>1</v>
      </c>
      <c r="C2344" s="1">
        <f>IF(C2343+1=Protocol!$V$21,0,C2343+1)</f>
        <v>6</v>
      </c>
      <c r="D2344" s="1">
        <f t="shared" si="89"/>
        <v>3</v>
      </c>
      <c r="E2344" s="1" t="str">
        <f>INDEX(Protocol[Mark],MATCH(C2344,Protocol[Step],0))</f>
        <v>2M2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95010003</v>
      </c>
      <c r="H2344" s="134">
        <f>Systematic[[#This Row],[SampleVariableLabel]]+100*Systematic[[#This Row],[State]]</f>
        <v>95010603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95</v>
      </c>
      <c r="B2345" s="1">
        <f>IF(C2345=0,IF(B2344=Protocol!$V$20,1,B2344+1),B2344)</f>
        <v>1</v>
      </c>
      <c r="C2345" s="1">
        <f>IF(C2344+1=Protocol!$V$21,0,C2344+1)</f>
        <v>7</v>
      </c>
      <c r="D2345" s="1">
        <f t="shared" si="89"/>
        <v>4</v>
      </c>
      <c r="E2345" s="1" t="str">
        <f>INDEX(Protocol[Mark],MATCH(C2345,Protocol[Step],0))</f>
        <v>3P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95010004</v>
      </c>
      <c r="H2345" s="134">
        <f>Systematic[[#This Row],[SampleVariableLabel]]+100*Systematic[[#This Row],[State]]</f>
        <v>95010704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95</v>
      </c>
      <c r="B2346" s="1">
        <f>IF(C2346=0,IF(B2345=Protocol!$V$20,1,B2345+1),B2345)</f>
        <v>1</v>
      </c>
      <c r="C2346" s="1">
        <f>IF(C2345+1=Protocol!$V$21,0,C2345+1)</f>
        <v>8</v>
      </c>
      <c r="D2346" s="1">
        <f t="shared" si="89"/>
        <v>5</v>
      </c>
      <c r="E2346" s="1" t="str">
        <f>INDEX(Protocol[Mark],MATCH(C2346,Protocol[Step],0))</f>
        <v>4G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95010005</v>
      </c>
      <c r="H2346" s="134">
        <f>Systematic[[#This Row],[SampleVariableLabel]]+100*Systematic[[#This Row],[State]]</f>
        <v>95010805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95</v>
      </c>
      <c r="B2347" s="1">
        <f>IF(C2347=0,IF(B2346=Protocol!$V$20,1,B2346+1),B2346)</f>
        <v>1</v>
      </c>
      <c r="C2347" s="1">
        <f>IF(C2346+1=Protocol!$V$21,0,C2346+1)</f>
        <v>9</v>
      </c>
      <c r="D2347" s="1">
        <f t="shared" si="89"/>
        <v>6</v>
      </c>
      <c r="E2347" s="1" t="str">
        <f>INDEX(Protocol[Mark],MATCH(C2347,Protocol[Step],0))</f>
        <v>5S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95010006</v>
      </c>
      <c r="H2347" s="134">
        <f>Systematic[[#This Row],[SampleVariableLabel]]+100*Systematic[[#This Row],[State]]</f>
        <v>95010906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95</v>
      </c>
      <c r="B2348" s="1">
        <f>IF(C2348=0,IF(B2347=Protocol!$V$20,1,B2347+1),B2347)</f>
        <v>1</v>
      </c>
      <c r="C2348" s="1">
        <f>IF(C2347+1=Protocol!$V$21,0,C2347+1)</f>
        <v>10</v>
      </c>
      <c r="D2348" s="1">
        <f t="shared" si="89"/>
        <v>1</v>
      </c>
      <c r="E2348" s="1" t="str">
        <f>INDEX(Protocol[Mark],MATCH(C2348,Protocol[Step],0))</f>
        <v>6Gp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95010001</v>
      </c>
      <c r="H2348" s="134">
        <f>Systematic[[#This Row],[SampleVariableLabel]]+100*Systematic[[#This Row],[State]]</f>
        <v>95011001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95</v>
      </c>
      <c r="B2349" s="1">
        <f>IF(C2349=0,IF(B2348=Protocol!$V$20,1,B2348+1),B2348)</f>
        <v>1</v>
      </c>
      <c r="C2349" s="1">
        <f>IF(C2348+1=Protocol!$V$21,0,C2348+1)</f>
        <v>11</v>
      </c>
      <c r="D2349" s="1">
        <f t="shared" si="89"/>
        <v>2</v>
      </c>
      <c r="E2349" s="1" t="str">
        <f>INDEX(Protocol[Mark],MATCH(C2349,Protocol[Step],0))</f>
        <v>7U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95010002</v>
      </c>
      <c r="H2349" s="134">
        <f>Systematic[[#This Row],[SampleVariableLabel]]+100*Systematic[[#This Row],[State]]</f>
        <v>95011102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95</v>
      </c>
      <c r="B2350" s="1">
        <f>IF(C2350=0,IF(B2349=Protocol!$V$20,1,B2349+1),B2349)</f>
        <v>1</v>
      </c>
      <c r="C2350" s="1">
        <f>IF(C2349+1=Protocol!$V$21,0,C2349+1)</f>
        <v>12</v>
      </c>
      <c r="D2350" s="1">
        <f t="shared" si="89"/>
        <v>3</v>
      </c>
      <c r="E2350" s="1" t="str">
        <f>INDEX(Protocol[Mark],MATCH(C2350,Protocol[Step],0))</f>
        <v>8Rot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95010003</v>
      </c>
      <c r="H2350" s="134">
        <f>Systematic[[#This Row],[SampleVariableLabel]]+100*Systematic[[#This Row],[State]]</f>
        <v>95011203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95</v>
      </c>
      <c r="B2351" s="1">
        <f>IF(C2351=0,IF(B2350=Protocol!$V$20,1,B2350+1),B2350)</f>
        <v>1</v>
      </c>
      <c r="C2351" s="1">
        <f>IF(C2350+1=Protocol!$V$21,0,C2350+1)</f>
        <v>13</v>
      </c>
      <c r="D2351" s="1">
        <f t="shared" si="89"/>
        <v>4</v>
      </c>
      <c r="E2351" s="1" t="str">
        <f>INDEX(Protocol[Mark],MATCH(C2351,Protocol[Step],0))</f>
        <v>9Ama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95010004</v>
      </c>
      <c r="H2351" s="134">
        <f>Systematic[[#This Row],[SampleVariableLabel]]+100*Systematic[[#This Row],[State]]</f>
        <v>95011304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95</v>
      </c>
      <c r="B2352" s="1">
        <f>IF(C2352=0,IF(B2351=Protocol!$V$20,1,B2351+1),B2351)</f>
        <v>1</v>
      </c>
      <c r="C2352" s="1">
        <f>IF(C2351+1=Protocol!$V$21,0,C2351+1)</f>
        <v>14</v>
      </c>
      <c r="D2352" s="1">
        <f t="shared" si="89"/>
        <v>5</v>
      </c>
      <c r="E2352" s="1" t="str">
        <f>INDEX(Protocol[Mark],MATCH(C2352,Protocol[Step],0))</f>
        <v>10AsTm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95010005</v>
      </c>
      <c r="H2352" s="134">
        <f>Systematic[[#This Row],[SampleVariableLabel]]+100*Systematic[[#This Row],[State]]</f>
        <v>95011405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95</v>
      </c>
      <c r="B2353" s="1">
        <f>IF(C2353=0,IF(B2352=Protocol!$V$20,1,B2352+1),B2352)</f>
        <v>1</v>
      </c>
      <c r="C2353" s="1">
        <f>IF(C2352+1=Protocol!$V$21,0,C2352+1)</f>
        <v>15</v>
      </c>
      <c r="D2353" s="1">
        <f t="shared" si="89"/>
        <v>6</v>
      </c>
      <c r="E2353" s="1" t="str">
        <f>INDEX(Protocol[Mark],MATCH(C2353,Protocol[Step],0))</f>
        <v>11Azd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95010006</v>
      </c>
      <c r="H2353" s="134">
        <f>Systematic[[#This Row],[SampleVariableLabel]]+100*Systematic[[#This Row],[State]]</f>
        <v>95011506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96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ce1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96010001</v>
      </c>
      <c r="H2354" s="134">
        <f>Systematic[[#This Row],[SampleVariableLabel]]+100*Systematic[[#This Row],[State]]</f>
        <v>96010001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96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1Dig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96010002</v>
      </c>
      <c r="H2355" s="134">
        <f>Systematic[[#This Row],[SampleVariableLabel]]+100*Systematic[[#This Row],[State]]</f>
        <v>96010102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96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1D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96010003</v>
      </c>
      <c r="H2356" s="134">
        <f>Systematic[[#This Row],[SampleVariableLabel]]+100*Systematic[[#This Row],[State]]</f>
        <v>96010203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96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1M.1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96010004</v>
      </c>
      <c r="H2357" s="134">
        <f>Systematic[[#This Row],[SampleVariableLabel]]+100*Systematic[[#This Row],[State]]</f>
        <v>96010304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96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2Oct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96010005</v>
      </c>
      <c r="H2358" s="134">
        <f>Systematic[[#This Row],[SampleVariableLabel]]+100*Systematic[[#This Row],[State]]</f>
        <v>96010405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96</v>
      </c>
      <c r="B2359" s="1">
        <f>IF(C2359=0,IF(B2358=Protocol!$V$20,1,B2358+1),B2358)</f>
        <v>1</v>
      </c>
      <c r="C2359" s="1">
        <f>IF(C2358+1=Protocol!$V$21,0,C2358+1)</f>
        <v>5</v>
      </c>
      <c r="D2359" s="1">
        <f t="shared" si="89"/>
        <v>6</v>
      </c>
      <c r="E2359" s="1" t="str">
        <f>INDEX(Protocol[Mark],MATCH(C2359,Protocol[Step],0))</f>
        <v>2c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96010006</v>
      </c>
      <c r="H2359" s="134">
        <f>Systematic[[#This Row],[SampleVariableLabel]]+100*Systematic[[#This Row],[State]]</f>
        <v>96010506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96</v>
      </c>
      <c r="B2360" s="1">
        <f>IF(C2360=0,IF(B2359=Protocol!$V$20,1,B2359+1),B2359)</f>
        <v>1</v>
      </c>
      <c r="C2360" s="1">
        <f>IF(C2359+1=Protocol!$V$21,0,C2359+1)</f>
        <v>6</v>
      </c>
      <c r="D2360" s="1">
        <f t="shared" si="89"/>
        <v>1</v>
      </c>
      <c r="E2360" s="1" t="str">
        <f>INDEX(Protocol[Mark],MATCH(C2360,Protocol[Step],0))</f>
        <v>2M2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96010001</v>
      </c>
      <c r="H2360" s="134">
        <f>Systematic[[#This Row],[SampleVariableLabel]]+100*Systematic[[#This Row],[State]]</f>
        <v>96010601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96</v>
      </c>
      <c r="B2361" s="1">
        <f>IF(C2361=0,IF(B2360=Protocol!$V$20,1,B2360+1),B2360)</f>
        <v>1</v>
      </c>
      <c r="C2361" s="1">
        <f>IF(C2360+1=Protocol!$V$21,0,C2360+1)</f>
        <v>7</v>
      </c>
      <c r="D2361" s="1">
        <f t="shared" si="89"/>
        <v>2</v>
      </c>
      <c r="E2361" s="1" t="str">
        <f>INDEX(Protocol[Mark],MATCH(C2361,Protocol[Step],0))</f>
        <v>3P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96010002</v>
      </c>
      <c r="H2361" s="134">
        <f>Systematic[[#This Row],[SampleVariableLabel]]+100*Systematic[[#This Row],[State]]</f>
        <v>96010702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96</v>
      </c>
      <c r="B2362" s="1">
        <f>IF(C2362=0,IF(B2361=Protocol!$V$20,1,B2361+1),B2361)</f>
        <v>1</v>
      </c>
      <c r="C2362" s="1">
        <f>IF(C2361+1=Protocol!$V$21,0,C2361+1)</f>
        <v>8</v>
      </c>
      <c r="D2362" s="1">
        <f t="shared" si="89"/>
        <v>3</v>
      </c>
      <c r="E2362" s="1" t="str">
        <f>INDEX(Protocol[Mark],MATCH(C2362,Protocol[Step],0))</f>
        <v>4G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96010003</v>
      </c>
      <c r="H2362" s="134">
        <f>Systematic[[#This Row],[SampleVariableLabel]]+100*Systematic[[#This Row],[State]]</f>
        <v>96010803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96</v>
      </c>
      <c r="B2363" s="1">
        <f>IF(C2363=0,IF(B2362=Protocol!$V$20,1,B2362+1),B2362)</f>
        <v>1</v>
      </c>
      <c r="C2363" s="1">
        <f>IF(C2362+1=Protocol!$V$21,0,C2362+1)</f>
        <v>9</v>
      </c>
      <c r="D2363" s="1">
        <f t="shared" si="89"/>
        <v>4</v>
      </c>
      <c r="E2363" s="1" t="str">
        <f>INDEX(Protocol[Mark],MATCH(C2363,Protocol[Step],0))</f>
        <v>5S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96010004</v>
      </c>
      <c r="H2363" s="134">
        <f>Systematic[[#This Row],[SampleVariableLabel]]+100*Systematic[[#This Row],[State]]</f>
        <v>96010904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96</v>
      </c>
      <c r="B2364" s="1">
        <f>IF(C2364=0,IF(B2363=Protocol!$V$20,1,B2363+1),B2363)</f>
        <v>1</v>
      </c>
      <c r="C2364" s="1">
        <f>IF(C2363+1=Protocol!$V$21,0,C2363+1)</f>
        <v>10</v>
      </c>
      <c r="D2364" s="1">
        <f t="shared" si="89"/>
        <v>5</v>
      </c>
      <c r="E2364" s="1" t="str">
        <f>INDEX(Protocol[Mark],MATCH(C2364,Protocol[Step],0))</f>
        <v>6Gp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96010005</v>
      </c>
      <c r="H2364" s="134">
        <f>Systematic[[#This Row],[SampleVariableLabel]]+100*Systematic[[#This Row],[State]]</f>
        <v>96011005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96</v>
      </c>
      <c r="B2365" s="1">
        <f>IF(C2365=0,IF(B2364=Protocol!$V$20,1,B2364+1),B2364)</f>
        <v>1</v>
      </c>
      <c r="C2365" s="1">
        <f>IF(C2364+1=Protocol!$V$21,0,C2364+1)</f>
        <v>11</v>
      </c>
      <c r="D2365" s="1">
        <f t="shared" si="89"/>
        <v>6</v>
      </c>
      <c r="E2365" s="1" t="str">
        <f>INDEX(Protocol[Mark],MATCH(C2365,Protocol[Step],0))</f>
        <v>7U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96010006</v>
      </c>
      <c r="H2365" s="134">
        <f>Systematic[[#This Row],[SampleVariableLabel]]+100*Systematic[[#This Row],[State]]</f>
        <v>96011106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96</v>
      </c>
      <c r="B2366" s="1">
        <f>IF(C2366=0,IF(B2365=Protocol!$V$20,1,B2365+1),B2365)</f>
        <v>1</v>
      </c>
      <c r="C2366" s="1">
        <f>IF(C2365+1=Protocol!$V$21,0,C2365+1)</f>
        <v>12</v>
      </c>
      <c r="D2366" s="1">
        <f t="shared" si="89"/>
        <v>1</v>
      </c>
      <c r="E2366" s="1" t="str">
        <f>INDEX(Protocol[Mark],MATCH(C2366,Protocol[Step],0))</f>
        <v>8Rot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96010001</v>
      </c>
      <c r="H2366" s="134">
        <f>Systematic[[#This Row],[SampleVariableLabel]]+100*Systematic[[#This Row],[State]]</f>
        <v>96011201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96</v>
      </c>
      <c r="B2367" s="1">
        <f>IF(C2367=0,IF(B2366=Protocol!$V$20,1,B2366+1),B2366)</f>
        <v>1</v>
      </c>
      <c r="C2367" s="1">
        <f>IF(C2366+1=Protocol!$V$21,0,C2366+1)</f>
        <v>13</v>
      </c>
      <c r="D2367" s="1">
        <f t="shared" si="89"/>
        <v>2</v>
      </c>
      <c r="E2367" s="1" t="str">
        <f>INDEX(Protocol[Mark],MATCH(C2367,Protocol[Step],0))</f>
        <v>9Ama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96010002</v>
      </c>
      <c r="H2367" s="134">
        <f>Systematic[[#This Row],[SampleVariableLabel]]+100*Systematic[[#This Row],[State]]</f>
        <v>96011302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96</v>
      </c>
      <c r="B2368" s="1">
        <f>IF(C2368=0,IF(B2367=Protocol!$V$20,1,B2367+1),B2367)</f>
        <v>1</v>
      </c>
      <c r="C2368" s="1">
        <f>IF(C2367+1=Protocol!$V$21,0,C2367+1)</f>
        <v>14</v>
      </c>
      <c r="D2368" s="1">
        <f t="shared" si="89"/>
        <v>3</v>
      </c>
      <c r="E2368" s="1" t="str">
        <f>INDEX(Protocol[Mark],MATCH(C2368,Protocol[Step],0))</f>
        <v>10AsTm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96010003</v>
      </c>
      <c r="H2368" s="134">
        <f>Systematic[[#This Row],[SampleVariableLabel]]+100*Systematic[[#This Row],[State]]</f>
        <v>96011403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96</v>
      </c>
      <c r="B2369" s="1">
        <f>IF(C2369=0,IF(B2368=Protocol!$V$20,1,B2368+1),B2368)</f>
        <v>1</v>
      </c>
      <c r="C2369" s="1">
        <f>IF(C2368+1=Protocol!$V$21,0,C2368+1)</f>
        <v>15</v>
      </c>
      <c r="D2369" s="1">
        <f t="shared" si="89"/>
        <v>4</v>
      </c>
      <c r="E2369" s="1" t="str">
        <f>INDEX(Protocol[Mark],MATCH(C2369,Protocol[Step],0))</f>
        <v>11Azd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96010004</v>
      </c>
      <c r="H2369" s="134">
        <f>Systematic[[#This Row],[SampleVariableLabel]]+100*Systematic[[#This Row],[State]]</f>
        <v>96011504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97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ce1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97010005</v>
      </c>
      <c r="H2370" s="134">
        <f>Systematic[[#This Row],[SampleVariableLabel]]+100*Systematic[[#This Row],[State]]</f>
        <v>97010005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97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1Dig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97010006</v>
      </c>
      <c r="H2371" s="134">
        <f>Systematic[[#This Row],[SampleVariableLabel]]+100*Systematic[[#This Row],[State]]</f>
        <v>97010106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97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1D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97010001</v>
      </c>
      <c r="H2372" s="134">
        <f>Systematic[[#This Row],[SampleVariableLabel]]+100*Systematic[[#This Row],[State]]</f>
        <v>97010201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97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1M.1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97010002</v>
      </c>
      <c r="H2373" s="134">
        <f>Systematic[[#This Row],[SampleVariableLabel]]+100*Systematic[[#This Row],[State]]</f>
        <v>97010302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97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2Oct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97010003</v>
      </c>
      <c r="H2374" s="134">
        <f>Systematic[[#This Row],[SampleVariableLabel]]+100*Systematic[[#This Row],[State]]</f>
        <v>97010403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97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2c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97010004</v>
      </c>
      <c r="H2375" s="134">
        <f>Systematic[[#This Row],[SampleVariableLabel]]+100*Systematic[[#This Row],[State]]</f>
        <v>97010504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97</v>
      </c>
      <c r="B2376" s="1">
        <f>IF(C2376=0,IF(B2375=Protocol!$V$20,1,B2375+1),B2375)</f>
        <v>1</v>
      </c>
      <c r="C2376" s="1">
        <f>IF(C2375+1=Protocol!$V$21,0,C2375+1)</f>
        <v>6</v>
      </c>
      <c r="D2376" s="1">
        <f t="shared" si="91"/>
        <v>5</v>
      </c>
      <c r="E2376" s="1" t="str">
        <f>INDEX(Protocol[Mark],MATCH(C2376,Protocol[Step],0))</f>
        <v>2M2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97010005</v>
      </c>
      <c r="H2376" s="134">
        <f>Systematic[[#This Row],[SampleVariableLabel]]+100*Systematic[[#This Row],[State]]</f>
        <v>97010605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97</v>
      </c>
      <c r="B2377" s="1">
        <f>IF(C2377=0,IF(B2376=Protocol!$V$20,1,B2376+1),B2376)</f>
        <v>1</v>
      </c>
      <c r="C2377" s="1">
        <f>IF(C2376+1=Protocol!$V$21,0,C2376+1)</f>
        <v>7</v>
      </c>
      <c r="D2377" s="1">
        <f t="shared" si="91"/>
        <v>6</v>
      </c>
      <c r="E2377" s="1" t="str">
        <f>INDEX(Protocol[Mark],MATCH(C2377,Protocol[Step],0))</f>
        <v>3P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97010006</v>
      </c>
      <c r="H2377" s="134">
        <f>Systematic[[#This Row],[SampleVariableLabel]]+100*Systematic[[#This Row],[State]]</f>
        <v>97010706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97</v>
      </c>
      <c r="B2378" s="1">
        <f>IF(C2378=0,IF(B2377=Protocol!$V$20,1,B2377+1),B2377)</f>
        <v>1</v>
      </c>
      <c r="C2378" s="1">
        <f>IF(C2377+1=Protocol!$V$21,0,C2377+1)</f>
        <v>8</v>
      </c>
      <c r="D2378" s="1">
        <f t="shared" si="91"/>
        <v>1</v>
      </c>
      <c r="E2378" s="1" t="str">
        <f>INDEX(Protocol[Mark],MATCH(C2378,Protocol[Step],0))</f>
        <v>4G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97010001</v>
      </c>
      <c r="H2378" s="134">
        <f>Systematic[[#This Row],[SampleVariableLabel]]+100*Systematic[[#This Row],[State]]</f>
        <v>97010801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97</v>
      </c>
      <c r="B2379" s="1">
        <f>IF(C2379=0,IF(B2378=Protocol!$V$20,1,B2378+1),B2378)</f>
        <v>1</v>
      </c>
      <c r="C2379" s="1">
        <f>IF(C2378+1=Protocol!$V$21,0,C2378+1)</f>
        <v>9</v>
      </c>
      <c r="D2379" s="1">
        <f t="shared" si="91"/>
        <v>2</v>
      </c>
      <c r="E2379" s="1" t="str">
        <f>INDEX(Protocol[Mark],MATCH(C2379,Protocol[Step],0))</f>
        <v>5S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97010002</v>
      </c>
      <c r="H2379" s="134">
        <f>Systematic[[#This Row],[SampleVariableLabel]]+100*Systematic[[#This Row],[State]]</f>
        <v>97010902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97</v>
      </c>
      <c r="B2380" s="1">
        <f>IF(C2380=0,IF(B2379=Protocol!$V$20,1,B2379+1),B2379)</f>
        <v>1</v>
      </c>
      <c r="C2380" s="1">
        <f>IF(C2379+1=Protocol!$V$21,0,C2379+1)</f>
        <v>10</v>
      </c>
      <c r="D2380" s="1">
        <f t="shared" si="91"/>
        <v>3</v>
      </c>
      <c r="E2380" s="1" t="str">
        <f>INDEX(Protocol[Mark],MATCH(C2380,Protocol[Step],0))</f>
        <v>6Gp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97010003</v>
      </c>
      <c r="H2380" s="134">
        <f>Systematic[[#This Row],[SampleVariableLabel]]+100*Systematic[[#This Row],[State]]</f>
        <v>97011003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97</v>
      </c>
      <c r="B2381" s="1">
        <f>IF(C2381=0,IF(B2380=Protocol!$V$20,1,B2380+1),B2380)</f>
        <v>1</v>
      </c>
      <c r="C2381" s="1">
        <f>IF(C2380+1=Protocol!$V$21,0,C2380+1)</f>
        <v>11</v>
      </c>
      <c r="D2381" s="1">
        <f t="shared" si="91"/>
        <v>4</v>
      </c>
      <c r="E2381" s="1" t="str">
        <f>INDEX(Protocol[Mark],MATCH(C2381,Protocol[Step],0))</f>
        <v>7U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97010004</v>
      </c>
      <c r="H2381" s="134">
        <f>Systematic[[#This Row],[SampleVariableLabel]]+100*Systematic[[#This Row],[State]]</f>
        <v>97011104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97</v>
      </c>
      <c r="B2382" s="1">
        <f>IF(C2382=0,IF(B2381=Protocol!$V$20,1,B2381+1),B2381)</f>
        <v>1</v>
      </c>
      <c r="C2382" s="1">
        <f>IF(C2381+1=Protocol!$V$21,0,C2381+1)</f>
        <v>12</v>
      </c>
      <c r="D2382" s="1">
        <f t="shared" si="91"/>
        <v>5</v>
      </c>
      <c r="E2382" s="1" t="str">
        <f>INDEX(Protocol[Mark],MATCH(C2382,Protocol[Step],0))</f>
        <v>8Rot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97010005</v>
      </c>
      <c r="H2382" s="134">
        <f>Systematic[[#This Row],[SampleVariableLabel]]+100*Systematic[[#This Row],[State]]</f>
        <v>97011205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97</v>
      </c>
      <c r="B2383" s="1">
        <f>IF(C2383=0,IF(B2382=Protocol!$V$20,1,B2382+1),B2382)</f>
        <v>1</v>
      </c>
      <c r="C2383" s="1">
        <f>IF(C2382+1=Protocol!$V$21,0,C2382+1)</f>
        <v>13</v>
      </c>
      <c r="D2383" s="1">
        <f t="shared" si="91"/>
        <v>6</v>
      </c>
      <c r="E2383" s="1" t="str">
        <f>INDEX(Protocol[Mark],MATCH(C2383,Protocol[Step],0))</f>
        <v>9Ama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97010006</v>
      </c>
      <c r="H2383" s="134">
        <f>Systematic[[#This Row],[SampleVariableLabel]]+100*Systematic[[#This Row],[State]]</f>
        <v>97011306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97</v>
      </c>
      <c r="B2384" s="1">
        <f>IF(C2384=0,IF(B2383=Protocol!$V$20,1,B2383+1),B2383)</f>
        <v>1</v>
      </c>
      <c r="C2384" s="1">
        <f>IF(C2383+1=Protocol!$V$21,0,C2383+1)</f>
        <v>14</v>
      </c>
      <c r="D2384" s="1">
        <f t="shared" si="91"/>
        <v>1</v>
      </c>
      <c r="E2384" s="1" t="str">
        <f>INDEX(Protocol[Mark],MATCH(C2384,Protocol[Step],0))</f>
        <v>10AsTm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97010001</v>
      </c>
      <c r="H2384" s="134">
        <f>Systematic[[#This Row],[SampleVariableLabel]]+100*Systematic[[#This Row],[State]]</f>
        <v>97011401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97</v>
      </c>
      <c r="B2385" s="1">
        <f>IF(C2385=0,IF(B2384=Protocol!$V$20,1,B2384+1),B2384)</f>
        <v>1</v>
      </c>
      <c r="C2385" s="1">
        <f>IF(C2384+1=Protocol!$V$21,0,C2384+1)</f>
        <v>15</v>
      </c>
      <c r="D2385" s="1">
        <f t="shared" si="91"/>
        <v>2</v>
      </c>
      <c r="E2385" s="1" t="str">
        <f>INDEX(Protocol[Mark],MATCH(C2385,Protocol[Step],0))</f>
        <v>11Azd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97010002</v>
      </c>
      <c r="H2385" s="134">
        <f>Systematic[[#This Row],[SampleVariableLabel]]+100*Systematic[[#This Row],[State]]</f>
        <v>97011502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98</v>
      </c>
      <c r="B2386" s="1">
        <f>IF(C2386=0,IF(B2385=Protocol!$V$20,1,B2385+1),B2385)</f>
        <v>1</v>
      </c>
      <c r="C2386" s="1">
        <f>IF(C2385+1=Protocol!$V$21,0,C2385+1)</f>
        <v>0</v>
      </c>
      <c r="D2386" s="1">
        <f t="shared" si="91"/>
        <v>3</v>
      </c>
      <c r="E2386" s="1" t="str">
        <f>INDEX(Protocol[Mark],MATCH(C2386,Protocol[Step],0))</f>
        <v>ce1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98010003</v>
      </c>
      <c r="H2386" s="134">
        <f>Systematic[[#This Row],[SampleVariableLabel]]+100*Systematic[[#This Row],[State]]</f>
        <v>98010003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98</v>
      </c>
      <c r="B2387" s="1">
        <f>IF(C2387=0,IF(B2386=Protocol!$V$20,1,B2386+1),B2386)</f>
        <v>1</v>
      </c>
      <c r="C2387" s="1">
        <f>IF(C2386+1=Protocol!$V$21,0,C2386+1)</f>
        <v>1</v>
      </c>
      <c r="D2387" s="1">
        <f t="shared" si="91"/>
        <v>4</v>
      </c>
      <c r="E2387" s="1" t="str">
        <f>INDEX(Protocol[Mark],MATCH(C2387,Protocol[Step],0))</f>
        <v>1Dig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98010004</v>
      </c>
      <c r="H2387" s="134">
        <f>Systematic[[#This Row],[SampleVariableLabel]]+100*Systematic[[#This Row],[State]]</f>
        <v>98010104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98</v>
      </c>
      <c r="B2388" s="1">
        <f>IF(C2388=0,IF(B2387=Protocol!$V$20,1,B2387+1),B2387)</f>
        <v>1</v>
      </c>
      <c r="C2388" s="1">
        <f>IF(C2387+1=Protocol!$V$21,0,C2387+1)</f>
        <v>2</v>
      </c>
      <c r="D2388" s="1">
        <f t="shared" si="91"/>
        <v>5</v>
      </c>
      <c r="E2388" s="1" t="str">
        <f>INDEX(Protocol[Mark],MATCH(C2388,Protocol[Step],0))</f>
        <v>1D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98010005</v>
      </c>
      <c r="H2388" s="134">
        <f>Systematic[[#This Row],[SampleVariableLabel]]+100*Systematic[[#This Row],[State]]</f>
        <v>98010205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98</v>
      </c>
      <c r="B2389" s="1">
        <f>IF(C2389=0,IF(B2388=Protocol!$V$20,1,B2388+1),B2388)</f>
        <v>1</v>
      </c>
      <c r="C2389" s="1">
        <f>IF(C2388+1=Protocol!$V$21,0,C2388+1)</f>
        <v>3</v>
      </c>
      <c r="D2389" s="1">
        <f t="shared" si="91"/>
        <v>6</v>
      </c>
      <c r="E2389" s="1" t="str">
        <f>INDEX(Protocol[Mark],MATCH(C2389,Protocol[Step],0))</f>
        <v>1M.1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98010006</v>
      </c>
      <c r="H2389" s="134">
        <f>Systematic[[#This Row],[SampleVariableLabel]]+100*Systematic[[#This Row],[State]]</f>
        <v>98010306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98</v>
      </c>
      <c r="B2390" s="1">
        <f>IF(C2390=0,IF(B2389=Protocol!$V$20,1,B2389+1),B2389)</f>
        <v>1</v>
      </c>
      <c r="C2390" s="1">
        <f>IF(C2389+1=Protocol!$V$21,0,C2389+1)</f>
        <v>4</v>
      </c>
      <c r="D2390" s="1">
        <f t="shared" si="91"/>
        <v>1</v>
      </c>
      <c r="E2390" s="1" t="str">
        <f>INDEX(Protocol[Mark],MATCH(C2390,Protocol[Step],0))</f>
        <v>2Oct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98010001</v>
      </c>
      <c r="H2390" s="134">
        <f>Systematic[[#This Row],[SampleVariableLabel]]+100*Systematic[[#This Row],[State]]</f>
        <v>98010401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98</v>
      </c>
      <c r="B2391" s="1">
        <f>IF(C2391=0,IF(B2390=Protocol!$V$20,1,B2390+1),B2390)</f>
        <v>1</v>
      </c>
      <c r="C2391" s="1">
        <f>IF(C2390+1=Protocol!$V$21,0,C2390+1)</f>
        <v>5</v>
      </c>
      <c r="D2391" s="1">
        <f t="shared" si="91"/>
        <v>2</v>
      </c>
      <c r="E2391" s="1" t="str">
        <f>INDEX(Protocol[Mark],MATCH(C2391,Protocol[Step],0))</f>
        <v>2c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98010002</v>
      </c>
      <c r="H2391" s="134">
        <f>Systematic[[#This Row],[SampleVariableLabel]]+100*Systematic[[#This Row],[State]]</f>
        <v>98010502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98</v>
      </c>
      <c r="B2392" s="1">
        <f>IF(C2392=0,IF(B2391=Protocol!$V$20,1,B2391+1),B2391)</f>
        <v>1</v>
      </c>
      <c r="C2392" s="1">
        <f>IF(C2391+1=Protocol!$V$21,0,C2391+1)</f>
        <v>6</v>
      </c>
      <c r="D2392" s="1">
        <f t="shared" si="91"/>
        <v>3</v>
      </c>
      <c r="E2392" s="1" t="str">
        <f>INDEX(Protocol[Mark],MATCH(C2392,Protocol[Step],0))</f>
        <v>2M2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98010003</v>
      </c>
      <c r="H2392" s="134">
        <f>Systematic[[#This Row],[SampleVariableLabel]]+100*Systematic[[#This Row],[State]]</f>
        <v>98010603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98</v>
      </c>
      <c r="B2393" s="1">
        <f>IF(C2393=0,IF(B2392=Protocol!$V$20,1,B2392+1),B2392)</f>
        <v>1</v>
      </c>
      <c r="C2393" s="1">
        <f>IF(C2392+1=Protocol!$V$21,0,C2392+1)</f>
        <v>7</v>
      </c>
      <c r="D2393" s="1">
        <f t="shared" si="91"/>
        <v>4</v>
      </c>
      <c r="E2393" s="1" t="str">
        <f>INDEX(Protocol[Mark],MATCH(C2393,Protocol[Step],0))</f>
        <v>3P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98010004</v>
      </c>
      <c r="H2393" s="134">
        <f>Systematic[[#This Row],[SampleVariableLabel]]+100*Systematic[[#This Row],[State]]</f>
        <v>98010704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98</v>
      </c>
      <c r="B2394" s="1">
        <f>IF(C2394=0,IF(B2393=Protocol!$V$20,1,B2393+1),B2393)</f>
        <v>1</v>
      </c>
      <c r="C2394" s="1">
        <f>IF(C2393+1=Protocol!$V$21,0,C2393+1)</f>
        <v>8</v>
      </c>
      <c r="D2394" s="1">
        <f t="shared" si="91"/>
        <v>5</v>
      </c>
      <c r="E2394" s="1" t="str">
        <f>INDEX(Protocol[Mark],MATCH(C2394,Protocol[Step],0))</f>
        <v>4G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98010005</v>
      </c>
      <c r="H2394" s="134">
        <f>Systematic[[#This Row],[SampleVariableLabel]]+100*Systematic[[#This Row],[State]]</f>
        <v>98010805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98</v>
      </c>
      <c r="B2395" s="1">
        <f>IF(C2395=0,IF(B2394=Protocol!$V$20,1,B2394+1),B2394)</f>
        <v>1</v>
      </c>
      <c r="C2395" s="1">
        <f>IF(C2394+1=Protocol!$V$21,0,C2394+1)</f>
        <v>9</v>
      </c>
      <c r="D2395" s="1">
        <f t="shared" si="91"/>
        <v>6</v>
      </c>
      <c r="E2395" s="1" t="str">
        <f>INDEX(Protocol[Mark],MATCH(C2395,Protocol[Step],0))</f>
        <v>5S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98010006</v>
      </c>
      <c r="H2395" s="134">
        <f>Systematic[[#This Row],[SampleVariableLabel]]+100*Systematic[[#This Row],[State]]</f>
        <v>98010906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98</v>
      </c>
      <c r="B2396" s="1">
        <f>IF(C2396=0,IF(B2395=Protocol!$V$20,1,B2395+1),B2395)</f>
        <v>1</v>
      </c>
      <c r="C2396" s="1">
        <f>IF(C2395+1=Protocol!$V$21,0,C2395+1)</f>
        <v>10</v>
      </c>
      <c r="D2396" s="1">
        <f t="shared" si="91"/>
        <v>1</v>
      </c>
      <c r="E2396" s="1" t="str">
        <f>INDEX(Protocol[Mark],MATCH(C2396,Protocol[Step],0))</f>
        <v>6Gp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98010001</v>
      </c>
      <c r="H2396" s="134">
        <f>Systematic[[#This Row],[SampleVariableLabel]]+100*Systematic[[#This Row],[State]]</f>
        <v>98011001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98</v>
      </c>
      <c r="B2397" s="1">
        <f>IF(C2397=0,IF(B2396=Protocol!$V$20,1,B2396+1),B2396)</f>
        <v>1</v>
      </c>
      <c r="C2397" s="1">
        <f>IF(C2396+1=Protocol!$V$21,0,C2396+1)</f>
        <v>11</v>
      </c>
      <c r="D2397" s="1">
        <f t="shared" si="91"/>
        <v>2</v>
      </c>
      <c r="E2397" s="1" t="str">
        <f>INDEX(Protocol[Mark],MATCH(C2397,Protocol[Step],0))</f>
        <v>7U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98010002</v>
      </c>
      <c r="H2397" s="134">
        <f>Systematic[[#This Row],[SampleVariableLabel]]+100*Systematic[[#This Row],[State]]</f>
        <v>98011102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98</v>
      </c>
      <c r="B2398" s="1">
        <f>IF(C2398=0,IF(B2397=Protocol!$V$20,1,B2397+1),B2397)</f>
        <v>1</v>
      </c>
      <c r="C2398" s="1">
        <f>IF(C2397+1=Protocol!$V$21,0,C2397+1)</f>
        <v>12</v>
      </c>
      <c r="D2398" s="1">
        <f t="shared" si="91"/>
        <v>3</v>
      </c>
      <c r="E2398" s="1" t="str">
        <f>INDEX(Protocol[Mark],MATCH(C2398,Protocol[Step],0))</f>
        <v>8Rot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98010003</v>
      </c>
      <c r="H2398" s="134">
        <f>Systematic[[#This Row],[SampleVariableLabel]]+100*Systematic[[#This Row],[State]]</f>
        <v>98011203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98</v>
      </c>
      <c r="B2399" s="1">
        <f>IF(C2399=0,IF(B2398=Protocol!$V$20,1,B2398+1),B2398)</f>
        <v>1</v>
      </c>
      <c r="C2399" s="1">
        <f>IF(C2398+1=Protocol!$V$21,0,C2398+1)</f>
        <v>13</v>
      </c>
      <c r="D2399" s="1">
        <f t="shared" si="91"/>
        <v>4</v>
      </c>
      <c r="E2399" s="1" t="str">
        <f>INDEX(Protocol[Mark],MATCH(C2399,Protocol[Step],0))</f>
        <v>9Ama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98010004</v>
      </c>
      <c r="H2399" s="134">
        <f>Systematic[[#This Row],[SampleVariableLabel]]+100*Systematic[[#This Row],[State]]</f>
        <v>98011304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98</v>
      </c>
      <c r="B2400" s="1">
        <f>IF(C2400=0,IF(B2399=Protocol!$V$20,1,B2399+1),B2399)</f>
        <v>1</v>
      </c>
      <c r="C2400" s="1">
        <f>IF(C2399+1=Protocol!$V$21,0,C2399+1)</f>
        <v>14</v>
      </c>
      <c r="D2400" s="1">
        <f t="shared" si="91"/>
        <v>5</v>
      </c>
      <c r="E2400" s="1" t="str">
        <f>INDEX(Protocol[Mark],MATCH(C2400,Protocol[Step],0))</f>
        <v>10AsTm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98010005</v>
      </c>
      <c r="H2400" s="134">
        <f>Systematic[[#This Row],[SampleVariableLabel]]+100*Systematic[[#This Row],[State]]</f>
        <v>98011405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98</v>
      </c>
      <c r="B2401" s="1">
        <f>IF(C2401=0,IF(B2400=Protocol!$V$20,1,B2400+1),B2400)</f>
        <v>1</v>
      </c>
      <c r="C2401" s="1">
        <f>IF(C2400+1=Protocol!$V$21,0,C2400+1)</f>
        <v>15</v>
      </c>
      <c r="D2401" s="1">
        <f t="shared" si="91"/>
        <v>6</v>
      </c>
      <c r="E2401" s="1" t="str">
        <f>INDEX(Protocol[Mark],MATCH(C2401,Protocol[Step],0))</f>
        <v>11Azd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98010006</v>
      </c>
      <c r="H2401" s="134">
        <f>Systematic[[#This Row],[SampleVariableLabel]]+100*Systematic[[#This Row],[State]]</f>
        <v>98011506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99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ce1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99010001</v>
      </c>
      <c r="H2402" s="134">
        <f>Systematic[[#This Row],[SampleVariableLabel]]+100*Systematic[[#This Row],[State]]</f>
        <v>99010001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99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99010002</v>
      </c>
      <c r="H2403" s="134">
        <f>Systematic[[#This Row],[SampleVariableLabel]]+100*Systematic[[#This Row],[State]]</f>
        <v>99010102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99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99010003</v>
      </c>
      <c r="H2404" s="134">
        <f>Systematic[[#This Row],[SampleVariableLabel]]+100*Systematic[[#This Row],[State]]</f>
        <v>99010203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99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1M.1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99010004</v>
      </c>
      <c r="H2405" s="134">
        <f>Systematic[[#This Row],[SampleVariableLabel]]+100*Systematic[[#This Row],[State]]</f>
        <v>99010304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99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2Oct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99010005</v>
      </c>
      <c r="H2406" s="134">
        <f>Systematic[[#This Row],[SampleVariableLabel]]+100*Systematic[[#This Row],[State]]</f>
        <v>99010405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99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2c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99010006</v>
      </c>
      <c r="H2407" s="134">
        <f>Systematic[[#This Row],[SampleVariableLabel]]+100*Systematic[[#This Row],[State]]</f>
        <v>99010506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99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2M2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99010001</v>
      </c>
      <c r="H2408" s="134">
        <f>Systematic[[#This Row],[SampleVariableLabel]]+100*Systematic[[#This Row],[State]]</f>
        <v>99010601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99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3P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99010002</v>
      </c>
      <c r="H2409" s="134">
        <f>Systematic[[#This Row],[SampleVariableLabel]]+100*Systematic[[#This Row],[State]]</f>
        <v>99010702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99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4G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99010003</v>
      </c>
      <c r="H2410" s="134">
        <f>Systematic[[#This Row],[SampleVariableLabel]]+100*Systematic[[#This Row],[State]]</f>
        <v>99010803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99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5S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99010004</v>
      </c>
      <c r="H2411" s="134">
        <f>Systematic[[#This Row],[SampleVariableLabel]]+100*Systematic[[#This Row],[State]]</f>
        <v>99010904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99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6Gp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99010005</v>
      </c>
      <c r="H2412" s="134">
        <f>Systematic[[#This Row],[SampleVariableLabel]]+100*Systematic[[#This Row],[State]]</f>
        <v>99011005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99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7U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99010006</v>
      </c>
      <c r="H2413" s="134">
        <f>Systematic[[#This Row],[SampleVariableLabel]]+100*Systematic[[#This Row],[State]]</f>
        <v>99011106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99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8Rot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99010001</v>
      </c>
      <c r="H2414" s="134">
        <f>Systematic[[#This Row],[SampleVariableLabel]]+100*Systematic[[#This Row],[State]]</f>
        <v>99011201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99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9Ama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99010002</v>
      </c>
      <c r="H2415" s="134">
        <f>Systematic[[#This Row],[SampleVariableLabel]]+100*Systematic[[#This Row],[State]]</f>
        <v>99011302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99</v>
      </c>
      <c r="B2416" s="1">
        <f>IF(C2416=0,IF(B2415=Protocol!$V$20,1,B2415+1),B2415)</f>
        <v>1</v>
      </c>
      <c r="C2416" s="1">
        <f>IF(C2415+1=Protocol!$V$21,0,C2415+1)</f>
        <v>14</v>
      </c>
      <c r="D2416" s="1">
        <f t="shared" si="91"/>
        <v>3</v>
      </c>
      <c r="E2416" s="1" t="str">
        <f>INDEX(Protocol[Mark],MATCH(C2416,Protocol[Step],0))</f>
        <v>10AsTm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99010003</v>
      </c>
      <c r="H2416" s="134">
        <f>Systematic[[#This Row],[SampleVariableLabel]]+100*Systematic[[#This Row],[State]]</f>
        <v>99011403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99</v>
      </c>
      <c r="B2417" s="1">
        <f>IF(C2417=0,IF(B2416=Protocol!$V$20,1,B2416+1),B2416)</f>
        <v>1</v>
      </c>
      <c r="C2417" s="1">
        <f>IF(C2416+1=Protocol!$V$21,0,C2416+1)</f>
        <v>15</v>
      </c>
      <c r="D2417" s="1">
        <f t="shared" si="91"/>
        <v>4</v>
      </c>
      <c r="E2417" s="1" t="str">
        <f>INDEX(Protocol[Mark],MATCH(C2417,Protocol[Step],0))</f>
        <v>11Azd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99010004</v>
      </c>
      <c r="H2417" s="134">
        <f>Systematic[[#This Row],[SampleVariableLabel]]+100*Systematic[[#This Row],[State]]</f>
        <v>99011504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100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ce1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100010005</v>
      </c>
      <c r="H2418" s="134">
        <f>Systematic[[#This Row],[SampleVariableLabel]]+100*Systematic[[#This Row],[State]]</f>
        <v>100010005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100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1Dig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100010006</v>
      </c>
      <c r="H2419" s="134">
        <f>Systematic[[#This Row],[SampleVariableLabel]]+100*Systematic[[#This Row],[State]]</f>
        <v>100010106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100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1D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100010001</v>
      </c>
      <c r="H2420" s="134">
        <f>Systematic[[#This Row],[SampleVariableLabel]]+100*Systematic[[#This Row],[State]]</f>
        <v>100010201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100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1M.1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100010002</v>
      </c>
      <c r="H2421" s="134">
        <f>Systematic[[#This Row],[SampleVariableLabel]]+100*Systematic[[#This Row],[State]]</f>
        <v>100010302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100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2Oct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100010003</v>
      </c>
      <c r="H2422" s="134">
        <f>Systematic[[#This Row],[SampleVariableLabel]]+100*Systematic[[#This Row],[State]]</f>
        <v>100010403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100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100010004</v>
      </c>
      <c r="H2423" s="134">
        <f>Systematic[[#This Row],[SampleVariableLabel]]+100*Systematic[[#This Row],[State]]</f>
        <v>100010504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100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2M2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100010005</v>
      </c>
      <c r="H2424" s="134">
        <f>Systematic[[#This Row],[SampleVariableLabel]]+100*Systematic[[#This Row],[State]]</f>
        <v>100010605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100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3P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100010006</v>
      </c>
      <c r="H2425" s="134">
        <f>Systematic[[#This Row],[SampleVariableLabel]]+100*Systematic[[#This Row],[State]]</f>
        <v>100010706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100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4G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100010001</v>
      </c>
      <c r="H2426" s="134">
        <f>Systematic[[#This Row],[SampleVariableLabel]]+100*Systematic[[#This Row],[State]]</f>
        <v>100010801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100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5S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100010002</v>
      </c>
      <c r="H2427" s="134">
        <f>Systematic[[#This Row],[SampleVariableLabel]]+100*Systematic[[#This Row],[State]]</f>
        <v>100010902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100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6Gp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100010003</v>
      </c>
      <c r="H2428" s="134">
        <f>Systematic[[#This Row],[SampleVariableLabel]]+100*Systematic[[#This Row],[State]]</f>
        <v>100011003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100</v>
      </c>
      <c r="B2429" s="1">
        <f>IF(C2429=0,IF(B2428=Protocol!$V$20,1,B2428+1),B2428)</f>
        <v>1</v>
      </c>
      <c r="C2429" s="1">
        <f>IF(C2428+1=Protocol!$V$21,0,C2428+1)</f>
        <v>11</v>
      </c>
      <c r="D2429" s="1">
        <f t="shared" si="91"/>
        <v>4</v>
      </c>
      <c r="E2429" s="1" t="str">
        <f>INDEX(Protocol[Mark],MATCH(C2429,Protocol[Step],0))</f>
        <v>7U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100010004</v>
      </c>
      <c r="H2429" s="134">
        <f>Systematic[[#This Row],[SampleVariableLabel]]+100*Systematic[[#This Row],[State]]</f>
        <v>100011104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100</v>
      </c>
      <c r="B2430" s="1">
        <f>IF(C2430=0,IF(B2429=Protocol!$V$20,1,B2429+1),B2429)</f>
        <v>1</v>
      </c>
      <c r="C2430" s="1">
        <f>IF(C2429+1=Protocol!$V$21,0,C2429+1)</f>
        <v>12</v>
      </c>
      <c r="D2430" s="1">
        <f t="shared" si="91"/>
        <v>5</v>
      </c>
      <c r="E2430" s="1" t="str">
        <f>INDEX(Protocol[Mark],MATCH(C2430,Protocol[Step],0))</f>
        <v>8Rot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100010005</v>
      </c>
      <c r="H2430" s="134">
        <f>Systematic[[#This Row],[SampleVariableLabel]]+100*Systematic[[#This Row],[State]]</f>
        <v>100011205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100</v>
      </c>
      <c r="B2431" s="1">
        <f>IF(C2431=0,IF(B2430=Protocol!$V$20,1,B2430+1),B2430)</f>
        <v>1</v>
      </c>
      <c r="C2431" s="1">
        <f>IF(C2430+1=Protocol!$V$21,0,C2430+1)</f>
        <v>13</v>
      </c>
      <c r="D2431" s="1">
        <f t="shared" si="91"/>
        <v>6</v>
      </c>
      <c r="E2431" s="1" t="str">
        <f>INDEX(Protocol[Mark],MATCH(C2431,Protocol[Step],0))</f>
        <v>9Ama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100010006</v>
      </c>
      <c r="H2431" s="134">
        <f>Systematic[[#This Row],[SampleVariableLabel]]+100*Systematic[[#This Row],[State]]</f>
        <v>100011306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100</v>
      </c>
      <c r="B2432" s="1">
        <f>IF(C2432=0,IF(B2431=Protocol!$V$20,1,B2431+1),B2431)</f>
        <v>1</v>
      </c>
      <c r="C2432" s="1">
        <f>IF(C2431+1=Protocol!$V$21,0,C2431+1)</f>
        <v>14</v>
      </c>
      <c r="D2432" s="1">
        <f t="shared" si="91"/>
        <v>1</v>
      </c>
      <c r="E2432" s="1" t="str">
        <f>INDEX(Protocol[Mark],MATCH(C2432,Protocol[Step],0))</f>
        <v>10AsTm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100010001</v>
      </c>
      <c r="H2432" s="134">
        <f>Systematic[[#This Row],[SampleVariableLabel]]+100*Systematic[[#This Row],[State]]</f>
        <v>100011401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100</v>
      </c>
      <c r="B2433" s="1">
        <f>IF(C2433=0,IF(B2432=Protocol!$V$20,1,B2432+1),B2432)</f>
        <v>1</v>
      </c>
      <c r="C2433" s="1">
        <f>IF(C2432+1=Protocol!$V$21,0,C2432+1)</f>
        <v>15</v>
      </c>
      <c r="D2433" s="1">
        <f t="shared" si="91"/>
        <v>2</v>
      </c>
      <c r="E2433" s="1" t="str">
        <f>INDEX(Protocol[Mark],MATCH(C2433,Protocol[Step],0))</f>
        <v>11Azd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100010002</v>
      </c>
      <c r="H2433" s="134">
        <f>Systematic[[#This Row],[SampleVariableLabel]]+100*Systematic[[#This Row],[State]]</f>
        <v>100011502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ce1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101010003</v>
      </c>
      <c r="H2434" s="134">
        <f>Systematic[[#This Row],[SampleVariableLabel]]+100*Systematic[[#This Row],[State]]</f>
        <v>101010003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1Dig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101010004</v>
      </c>
      <c r="H2435" s="134">
        <f>Systematic[[#This Row],[SampleVariableLabel]]+100*Systematic[[#This Row],[State]]</f>
        <v>101010104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1D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101010005</v>
      </c>
      <c r="H2436" s="134">
        <f>Systematic[[#This Row],[SampleVariableLabel]]+100*Systematic[[#This Row],[State]]</f>
        <v>101010205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1M.1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101010006</v>
      </c>
      <c r="H2437" s="134">
        <f>Systematic[[#This Row],[SampleVariableLabel]]+100*Systematic[[#This Row],[State]]</f>
        <v>101010306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2Oct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101010001</v>
      </c>
      <c r="H2438" s="134">
        <f>Systematic[[#This Row],[SampleVariableLabel]]+100*Systematic[[#This Row],[State]]</f>
        <v>101010401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101</v>
      </c>
      <c r="B2439" s="1">
        <f>IF(C2439=0,IF(B2438=Protocol!$V$20,1,B2438+1),B2438)</f>
        <v>1</v>
      </c>
      <c r="C2439" s="1">
        <f>IF(C2438+1=Protocol!$V$21,0,C2438+1)</f>
        <v>5</v>
      </c>
      <c r="D2439" s="1">
        <f t="shared" si="93"/>
        <v>2</v>
      </c>
      <c r="E2439" s="1" t="str">
        <f>INDEX(Protocol[Mark],MATCH(C2439,Protocol[Step],0))</f>
        <v>2c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101010002</v>
      </c>
      <c r="H2439" s="134">
        <f>Systematic[[#This Row],[SampleVariableLabel]]+100*Systematic[[#This Row],[State]]</f>
        <v>101010502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101</v>
      </c>
      <c r="B2440" s="1">
        <f>IF(C2440=0,IF(B2439=Protocol!$V$20,1,B2439+1),B2439)</f>
        <v>1</v>
      </c>
      <c r="C2440" s="1">
        <f>IF(C2439+1=Protocol!$V$21,0,C2439+1)</f>
        <v>6</v>
      </c>
      <c r="D2440" s="1">
        <f t="shared" si="93"/>
        <v>3</v>
      </c>
      <c r="E2440" s="1" t="str">
        <f>INDEX(Protocol[Mark],MATCH(C2440,Protocol[Step],0))</f>
        <v>2M2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101010003</v>
      </c>
      <c r="H2440" s="134">
        <f>Systematic[[#This Row],[SampleVariableLabel]]+100*Systematic[[#This Row],[State]]</f>
        <v>101010603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101</v>
      </c>
      <c r="B2441" s="1">
        <f>IF(C2441=0,IF(B2440=Protocol!$V$20,1,B2440+1),B2440)</f>
        <v>1</v>
      </c>
      <c r="C2441" s="1">
        <f>IF(C2440+1=Protocol!$V$21,0,C2440+1)</f>
        <v>7</v>
      </c>
      <c r="D2441" s="1">
        <f t="shared" si="93"/>
        <v>4</v>
      </c>
      <c r="E2441" s="1" t="str">
        <f>INDEX(Protocol[Mark],MATCH(C2441,Protocol[Step],0))</f>
        <v>3P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101010004</v>
      </c>
      <c r="H2441" s="134">
        <f>Systematic[[#This Row],[SampleVariableLabel]]+100*Systematic[[#This Row],[State]]</f>
        <v>101010704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101</v>
      </c>
      <c r="B2442" s="1">
        <f>IF(C2442=0,IF(B2441=Protocol!$V$20,1,B2441+1),B2441)</f>
        <v>1</v>
      </c>
      <c r="C2442" s="1">
        <f>IF(C2441+1=Protocol!$V$21,0,C2441+1)</f>
        <v>8</v>
      </c>
      <c r="D2442" s="1">
        <f t="shared" si="93"/>
        <v>5</v>
      </c>
      <c r="E2442" s="1" t="str">
        <f>INDEX(Protocol[Mark],MATCH(C2442,Protocol[Step],0))</f>
        <v>4G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101010005</v>
      </c>
      <c r="H2442" s="134">
        <f>Systematic[[#This Row],[SampleVariableLabel]]+100*Systematic[[#This Row],[State]]</f>
        <v>101010805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101</v>
      </c>
      <c r="B2443" s="1">
        <f>IF(C2443=0,IF(B2442=Protocol!$V$20,1,B2442+1),B2442)</f>
        <v>1</v>
      </c>
      <c r="C2443" s="1">
        <f>IF(C2442+1=Protocol!$V$21,0,C2442+1)</f>
        <v>9</v>
      </c>
      <c r="D2443" s="1">
        <f t="shared" si="93"/>
        <v>6</v>
      </c>
      <c r="E2443" s="1" t="str">
        <f>INDEX(Protocol[Mark],MATCH(C2443,Protocol[Step],0))</f>
        <v>5S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101010006</v>
      </c>
      <c r="H2443" s="134">
        <f>Systematic[[#This Row],[SampleVariableLabel]]+100*Systematic[[#This Row],[State]]</f>
        <v>101010906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101</v>
      </c>
      <c r="B2444" s="1">
        <f>IF(C2444=0,IF(B2443=Protocol!$V$20,1,B2443+1),B2443)</f>
        <v>1</v>
      </c>
      <c r="C2444" s="1">
        <f>IF(C2443+1=Protocol!$V$21,0,C2443+1)</f>
        <v>10</v>
      </c>
      <c r="D2444" s="1">
        <f t="shared" si="93"/>
        <v>1</v>
      </c>
      <c r="E2444" s="1" t="str">
        <f>INDEX(Protocol[Mark],MATCH(C2444,Protocol[Step],0))</f>
        <v>6Gp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101010001</v>
      </c>
      <c r="H2444" s="134">
        <f>Systematic[[#This Row],[SampleVariableLabel]]+100*Systematic[[#This Row],[State]]</f>
        <v>101011001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101</v>
      </c>
      <c r="B2445" s="1">
        <f>IF(C2445=0,IF(B2444=Protocol!$V$20,1,B2444+1),B2444)</f>
        <v>1</v>
      </c>
      <c r="C2445" s="1">
        <f>IF(C2444+1=Protocol!$V$21,0,C2444+1)</f>
        <v>11</v>
      </c>
      <c r="D2445" s="1">
        <f t="shared" si="93"/>
        <v>2</v>
      </c>
      <c r="E2445" s="1" t="str">
        <f>INDEX(Protocol[Mark],MATCH(C2445,Protocol[Step],0))</f>
        <v>7U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101010002</v>
      </c>
      <c r="H2445" s="134">
        <f>Systematic[[#This Row],[SampleVariableLabel]]+100*Systematic[[#This Row],[State]]</f>
        <v>101011102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101</v>
      </c>
      <c r="B2446" s="1">
        <f>IF(C2446=0,IF(B2445=Protocol!$V$20,1,B2445+1),B2445)</f>
        <v>1</v>
      </c>
      <c r="C2446" s="1">
        <f>IF(C2445+1=Protocol!$V$21,0,C2445+1)</f>
        <v>12</v>
      </c>
      <c r="D2446" s="1">
        <f t="shared" si="93"/>
        <v>3</v>
      </c>
      <c r="E2446" s="1" t="str">
        <f>INDEX(Protocol[Mark],MATCH(C2446,Protocol[Step],0))</f>
        <v>8Rot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101010003</v>
      </c>
      <c r="H2446" s="134">
        <f>Systematic[[#This Row],[SampleVariableLabel]]+100*Systematic[[#This Row],[State]]</f>
        <v>101011203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101</v>
      </c>
      <c r="B2447" s="1">
        <f>IF(C2447=0,IF(B2446=Protocol!$V$20,1,B2446+1),B2446)</f>
        <v>1</v>
      </c>
      <c r="C2447" s="1">
        <f>IF(C2446+1=Protocol!$V$21,0,C2446+1)</f>
        <v>13</v>
      </c>
      <c r="D2447" s="1">
        <f t="shared" si="93"/>
        <v>4</v>
      </c>
      <c r="E2447" s="1" t="str">
        <f>INDEX(Protocol[Mark],MATCH(C2447,Protocol[Step],0))</f>
        <v>9Ama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101010004</v>
      </c>
      <c r="H2447" s="134">
        <f>Systematic[[#This Row],[SampleVariableLabel]]+100*Systematic[[#This Row],[State]]</f>
        <v>101011304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101</v>
      </c>
      <c r="B2448" s="1">
        <f>IF(C2448=0,IF(B2447=Protocol!$V$20,1,B2447+1),B2447)</f>
        <v>1</v>
      </c>
      <c r="C2448" s="1">
        <f>IF(C2447+1=Protocol!$V$21,0,C2447+1)</f>
        <v>14</v>
      </c>
      <c r="D2448" s="1">
        <f t="shared" si="93"/>
        <v>5</v>
      </c>
      <c r="E2448" s="1" t="str">
        <f>INDEX(Protocol[Mark],MATCH(C2448,Protocol[Step],0))</f>
        <v>10AsTm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101010005</v>
      </c>
      <c r="H2448" s="134">
        <f>Systematic[[#This Row],[SampleVariableLabel]]+100*Systematic[[#This Row],[State]]</f>
        <v>101011405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101</v>
      </c>
      <c r="B2449" s="1">
        <f>IF(C2449=0,IF(B2448=Protocol!$V$20,1,B2448+1),B2448)</f>
        <v>1</v>
      </c>
      <c r="C2449" s="1">
        <f>IF(C2448+1=Protocol!$V$21,0,C2448+1)</f>
        <v>15</v>
      </c>
      <c r="D2449" s="1">
        <f t="shared" si="93"/>
        <v>6</v>
      </c>
      <c r="E2449" s="1" t="str">
        <f>INDEX(Protocol[Mark],MATCH(C2449,Protocol[Step],0))</f>
        <v>11Azd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101010006</v>
      </c>
      <c r="H2449" s="134">
        <f>Systematic[[#This Row],[SampleVariableLabel]]+100*Systematic[[#This Row],[State]]</f>
        <v>101011506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102</v>
      </c>
      <c r="B2450" s="1">
        <f>IF(C2450=0,IF(B2449=Protocol!$V$20,1,B2449+1),B2449)</f>
        <v>1</v>
      </c>
      <c r="C2450" s="1">
        <f>IF(C2449+1=Protocol!$V$21,0,C2449+1)</f>
        <v>0</v>
      </c>
      <c r="D2450" s="1">
        <f t="shared" si="93"/>
        <v>1</v>
      </c>
      <c r="E2450" s="1" t="str">
        <f>INDEX(Protocol[Mark],MATCH(C2450,Protocol[Step],0))</f>
        <v>ce1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102010001</v>
      </c>
      <c r="H2450" s="134">
        <f>Systematic[[#This Row],[SampleVariableLabel]]+100*Systematic[[#This Row],[State]]</f>
        <v>102010001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102</v>
      </c>
      <c r="B2451" s="1">
        <f>IF(C2451=0,IF(B2450=Protocol!$V$20,1,B2450+1),B2450)</f>
        <v>1</v>
      </c>
      <c r="C2451" s="1">
        <f>IF(C2450+1=Protocol!$V$21,0,C2450+1)</f>
        <v>1</v>
      </c>
      <c r="D2451" s="1">
        <f t="shared" si="93"/>
        <v>2</v>
      </c>
      <c r="E2451" s="1" t="str">
        <f>INDEX(Protocol[Mark],MATCH(C2451,Protocol[Step],0))</f>
        <v>1Dig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102010002</v>
      </c>
      <c r="H2451" s="134">
        <f>Systematic[[#This Row],[SampleVariableLabel]]+100*Systematic[[#This Row],[State]]</f>
        <v>102010102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102</v>
      </c>
      <c r="B2452" s="1">
        <f>IF(C2452=0,IF(B2451=Protocol!$V$20,1,B2451+1),B2451)</f>
        <v>1</v>
      </c>
      <c r="C2452" s="1">
        <f>IF(C2451+1=Protocol!$V$21,0,C2451+1)</f>
        <v>2</v>
      </c>
      <c r="D2452" s="1">
        <f t="shared" si="93"/>
        <v>3</v>
      </c>
      <c r="E2452" s="1" t="str">
        <f>INDEX(Protocol[Mark],MATCH(C2452,Protocol[Step],0))</f>
        <v>1D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102010003</v>
      </c>
      <c r="H2452" s="134">
        <f>Systematic[[#This Row],[SampleVariableLabel]]+100*Systematic[[#This Row],[State]]</f>
        <v>102010203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102</v>
      </c>
      <c r="B2453" s="1">
        <f>IF(C2453=0,IF(B2452=Protocol!$V$20,1,B2452+1),B2452)</f>
        <v>1</v>
      </c>
      <c r="C2453" s="1">
        <f>IF(C2452+1=Protocol!$V$21,0,C2452+1)</f>
        <v>3</v>
      </c>
      <c r="D2453" s="1">
        <f t="shared" si="93"/>
        <v>4</v>
      </c>
      <c r="E2453" s="1" t="str">
        <f>INDEX(Protocol[Mark],MATCH(C2453,Protocol[Step],0))</f>
        <v>1M.1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102010004</v>
      </c>
      <c r="H2453" s="134">
        <f>Systematic[[#This Row],[SampleVariableLabel]]+100*Systematic[[#This Row],[State]]</f>
        <v>102010304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102</v>
      </c>
      <c r="B2454" s="1">
        <f>IF(C2454=0,IF(B2453=Protocol!$V$20,1,B2453+1),B2453)</f>
        <v>1</v>
      </c>
      <c r="C2454" s="1">
        <f>IF(C2453+1=Protocol!$V$21,0,C2453+1)</f>
        <v>4</v>
      </c>
      <c r="D2454" s="1">
        <f t="shared" si="93"/>
        <v>5</v>
      </c>
      <c r="E2454" s="1" t="str">
        <f>INDEX(Protocol[Mark],MATCH(C2454,Protocol[Step],0))</f>
        <v>2Oct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102010005</v>
      </c>
      <c r="H2454" s="134">
        <f>Systematic[[#This Row],[SampleVariableLabel]]+100*Systematic[[#This Row],[State]]</f>
        <v>102010405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102</v>
      </c>
      <c r="B2455" s="1">
        <f>IF(C2455=0,IF(B2454=Protocol!$V$20,1,B2454+1),B2454)</f>
        <v>1</v>
      </c>
      <c r="C2455" s="1">
        <f>IF(C2454+1=Protocol!$V$21,0,C2454+1)</f>
        <v>5</v>
      </c>
      <c r="D2455" s="1">
        <f t="shared" si="93"/>
        <v>6</v>
      </c>
      <c r="E2455" s="1" t="str">
        <f>INDEX(Protocol[Mark],MATCH(C2455,Protocol[Step],0))</f>
        <v>2c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102010006</v>
      </c>
      <c r="H2455" s="134">
        <f>Systematic[[#This Row],[SampleVariableLabel]]+100*Systematic[[#This Row],[State]]</f>
        <v>102010506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102</v>
      </c>
      <c r="B2456" s="1">
        <f>IF(C2456=0,IF(B2455=Protocol!$V$20,1,B2455+1),B2455)</f>
        <v>1</v>
      </c>
      <c r="C2456" s="1">
        <f>IF(C2455+1=Protocol!$V$21,0,C2455+1)</f>
        <v>6</v>
      </c>
      <c r="D2456" s="1">
        <f t="shared" si="93"/>
        <v>1</v>
      </c>
      <c r="E2456" s="1" t="str">
        <f>INDEX(Protocol[Mark],MATCH(C2456,Protocol[Step],0))</f>
        <v>2M2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102010001</v>
      </c>
      <c r="H2456" s="134">
        <f>Systematic[[#This Row],[SampleVariableLabel]]+100*Systematic[[#This Row],[State]]</f>
        <v>102010601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102</v>
      </c>
      <c r="B2457" s="1">
        <f>IF(C2457=0,IF(B2456=Protocol!$V$20,1,B2456+1),B2456)</f>
        <v>1</v>
      </c>
      <c r="C2457" s="1">
        <f>IF(C2456+1=Protocol!$V$21,0,C2456+1)</f>
        <v>7</v>
      </c>
      <c r="D2457" s="1">
        <f t="shared" si="93"/>
        <v>2</v>
      </c>
      <c r="E2457" s="1" t="str">
        <f>INDEX(Protocol[Mark],MATCH(C2457,Protocol[Step],0))</f>
        <v>3P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102010002</v>
      </c>
      <c r="H2457" s="134">
        <f>Systematic[[#This Row],[SampleVariableLabel]]+100*Systematic[[#This Row],[State]]</f>
        <v>102010702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102</v>
      </c>
      <c r="B2458" s="1">
        <f>IF(C2458=0,IF(B2457=Protocol!$V$20,1,B2457+1),B2457)</f>
        <v>1</v>
      </c>
      <c r="C2458" s="1">
        <f>IF(C2457+1=Protocol!$V$21,0,C2457+1)</f>
        <v>8</v>
      </c>
      <c r="D2458" s="1">
        <f t="shared" si="93"/>
        <v>3</v>
      </c>
      <c r="E2458" s="1" t="str">
        <f>INDEX(Protocol[Mark],MATCH(C2458,Protocol[Step],0))</f>
        <v>4G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102010003</v>
      </c>
      <c r="H2458" s="134">
        <f>Systematic[[#This Row],[SampleVariableLabel]]+100*Systematic[[#This Row],[State]]</f>
        <v>102010803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102</v>
      </c>
      <c r="B2459" s="1">
        <f>IF(C2459=0,IF(B2458=Protocol!$V$20,1,B2458+1),B2458)</f>
        <v>1</v>
      </c>
      <c r="C2459" s="1">
        <f>IF(C2458+1=Protocol!$V$21,0,C2458+1)</f>
        <v>9</v>
      </c>
      <c r="D2459" s="1">
        <f t="shared" si="93"/>
        <v>4</v>
      </c>
      <c r="E2459" s="1" t="str">
        <f>INDEX(Protocol[Mark],MATCH(C2459,Protocol[Step],0))</f>
        <v>5S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102010004</v>
      </c>
      <c r="H2459" s="134">
        <f>Systematic[[#This Row],[SampleVariableLabel]]+100*Systematic[[#This Row],[State]]</f>
        <v>102010904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102</v>
      </c>
      <c r="B2460" s="1">
        <f>IF(C2460=0,IF(B2459=Protocol!$V$20,1,B2459+1),B2459)</f>
        <v>1</v>
      </c>
      <c r="C2460" s="1">
        <f>IF(C2459+1=Protocol!$V$21,0,C2459+1)</f>
        <v>10</v>
      </c>
      <c r="D2460" s="1">
        <f t="shared" si="93"/>
        <v>5</v>
      </c>
      <c r="E2460" s="1" t="str">
        <f>INDEX(Protocol[Mark],MATCH(C2460,Protocol[Step],0))</f>
        <v>6Gp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102010005</v>
      </c>
      <c r="H2460" s="134">
        <f>Systematic[[#This Row],[SampleVariableLabel]]+100*Systematic[[#This Row],[State]]</f>
        <v>102011005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102</v>
      </c>
      <c r="B2461" s="1">
        <f>IF(C2461=0,IF(B2460=Protocol!$V$20,1,B2460+1),B2460)</f>
        <v>1</v>
      </c>
      <c r="C2461" s="1">
        <f>IF(C2460+1=Protocol!$V$21,0,C2460+1)</f>
        <v>11</v>
      </c>
      <c r="D2461" s="1">
        <f t="shared" si="93"/>
        <v>6</v>
      </c>
      <c r="E2461" s="1" t="str">
        <f>INDEX(Protocol[Mark],MATCH(C2461,Protocol[Step],0))</f>
        <v>7U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102010006</v>
      </c>
      <c r="H2461" s="134">
        <f>Systematic[[#This Row],[SampleVariableLabel]]+100*Systematic[[#This Row],[State]]</f>
        <v>102011106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102</v>
      </c>
      <c r="B2462" s="1">
        <f>IF(C2462=0,IF(B2461=Protocol!$V$20,1,B2461+1),B2461)</f>
        <v>1</v>
      </c>
      <c r="C2462" s="1">
        <f>IF(C2461+1=Protocol!$V$21,0,C2461+1)</f>
        <v>12</v>
      </c>
      <c r="D2462" s="1">
        <f t="shared" si="93"/>
        <v>1</v>
      </c>
      <c r="E2462" s="1" t="str">
        <f>INDEX(Protocol[Mark],MATCH(C2462,Protocol[Step],0))</f>
        <v>8Rot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102010001</v>
      </c>
      <c r="H2462" s="134">
        <f>Systematic[[#This Row],[SampleVariableLabel]]+100*Systematic[[#This Row],[State]]</f>
        <v>102011201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102</v>
      </c>
      <c r="B2463" s="1">
        <f>IF(C2463=0,IF(B2462=Protocol!$V$20,1,B2462+1),B2462)</f>
        <v>1</v>
      </c>
      <c r="C2463" s="1">
        <f>IF(C2462+1=Protocol!$V$21,0,C2462+1)</f>
        <v>13</v>
      </c>
      <c r="D2463" s="1">
        <f t="shared" si="93"/>
        <v>2</v>
      </c>
      <c r="E2463" s="1" t="str">
        <f>INDEX(Protocol[Mark],MATCH(C2463,Protocol[Step],0))</f>
        <v>9Ama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102010002</v>
      </c>
      <c r="H2463" s="134">
        <f>Systematic[[#This Row],[SampleVariableLabel]]+100*Systematic[[#This Row],[State]]</f>
        <v>102011302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102</v>
      </c>
      <c r="B2464" s="1">
        <f>IF(C2464=0,IF(B2463=Protocol!$V$20,1,B2463+1),B2463)</f>
        <v>1</v>
      </c>
      <c r="C2464" s="1">
        <f>IF(C2463+1=Protocol!$V$21,0,C2463+1)</f>
        <v>14</v>
      </c>
      <c r="D2464" s="1">
        <f t="shared" si="93"/>
        <v>3</v>
      </c>
      <c r="E2464" s="1" t="str">
        <f>INDEX(Protocol[Mark],MATCH(C2464,Protocol[Step],0))</f>
        <v>10AsTm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102010003</v>
      </c>
      <c r="H2464" s="134">
        <f>Systematic[[#This Row],[SampleVariableLabel]]+100*Systematic[[#This Row],[State]]</f>
        <v>102011403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102</v>
      </c>
      <c r="B2465" s="1">
        <f>IF(C2465=0,IF(B2464=Protocol!$V$20,1,B2464+1),B2464)</f>
        <v>1</v>
      </c>
      <c r="C2465" s="1">
        <f>IF(C2464+1=Protocol!$V$21,0,C2464+1)</f>
        <v>15</v>
      </c>
      <c r="D2465" s="1">
        <f t="shared" si="93"/>
        <v>4</v>
      </c>
      <c r="E2465" s="1" t="str">
        <f>INDEX(Protocol[Mark],MATCH(C2465,Protocol[Step],0))</f>
        <v>11Azd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102010004</v>
      </c>
      <c r="H2465" s="134">
        <f>Systematic[[#This Row],[SampleVariableLabel]]+100*Systematic[[#This Row],[State]]</f>
        <v>102011504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103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ce1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103010005</v>
      </c>
      <c r="H2466" s="134">
        <f>Systematic[[#This Row],[SampleVariableLabel]]+100*Systematic[[#This Row],[State]]</f>
        <v>103010005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103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1Dig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103010006</v>
      </c>
      <c r="H2467" s="134">
        <f>Systematic[[#This Row],[SampleVariableLabel]]+100*Systematic[[#This Row],[State]]</f>
        <v>103010106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103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1D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103010001</v>
      </c>
      <c r="H2468" s="134">
        <f>Systematic[[#This Row],[SampleVariableLabel]]+100*Systematic[[#This Row],[State]]</f>
        <v>103010201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103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1M.1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103010002</v>
      </c>
      <c r="H2469" s="134">
        <f>Systematic[[#This Row],[SampleVariableLabel]]+100*Systematic[[#This Row],[State]]</f>
        <v>103010302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103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2Oct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103010003</v>
      </c>
      <c r="H2470" s="134">
        <f>Systematic[[#This Row],[SampleVariableLabel]]+100*Systematic[[#This Row],[State]]</f>
        <v>103010403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103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2c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103010004</v>
      </c>
      <c r="H2471" s="134">
        <f>Systematic[[#This Row],[SampleVariableLabel]]+100*Systematic[[#This Row],[State]]</f>
        <v>103010504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103</v>
      </c>
      <c r="B2472" s="1">
        <f>IF(C2472=0,IF(B2471=Protocol!$V$20,1,B2471+1),B2471)</f>
        <v>1</v>
      </c>
      <c r="C2472" s="1">
        <f>IF(C2471+1=Protocol!$V$21,0,C2471+1)</f>
        <v>6</v>
      </c>
      <c r="D2472" s="1">
        <f t="shared" si="93"/>
        <v>5</v>
      </c>
      <c r="E2472" s="1" t="str">
        <f>INDEX(Protocol[Mark],MATCH(C2472,Protocol[Step],0))</f>
        <v>2M2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103010005</v>
      </c>
      <c r="H2472" s="134">
        <f>Systematic[[#This Row],[SampleVariableLabel]]+100*Systematic[[#This Row],[State]]</f>
        <v>103010605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103</v>
      </c>
      <c r="B2473" s="1">
        <f>IF(C2473=0,IF(B2472=Protocol!$V$20,1,B2472+1),B2472)</f>
        <v>1</v>
      </c>
      <c r="C2473" s="1">
        <f>IF(C2472+1=Protocol!$V$21,0,C2472+1)</f>
        <v>7</v>
      </c>
      <c r="D2473" s="1">
        <f t="shared" si="93"/>
        <v>6</v>
      </c>
      <c r="E2473" s="1" t="str">
        <f>INDEX(Protocol[Mark],MATCH(C2473,Protocol[Step],0))</f>
        <v>3P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103010006</v>
      </c>
      <c r="H2473" s="134">
        <f>Systematic[[#This Row],[SampleVariableLabel]]+100*Systematic[[#This Row],[State]]</f>
        <v>103010706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103</v>
      </c>
      <c r="B2474" s="1">
        <f>IF(C2474=0,IF(B2473=Protocol!$V$20,1,B2473+1),B2473)</f>
        <v>1</v>
      </c>
      <c r="C2474" s="1">
        <f>IF(C2473+1=Protocol!$V$21,0,C2473+1)</f>
        <v>8</v>
      </c>
      <c r="D2474" s="1">
        <f t="shared" si="93"/>
        <v>1</v>
      </c>
      <c r="E2474" s="1" t="str">
        <f>INDEX(Protocol[Mark],MATCH(C2474,Protocol[Step],0))</f>
        <v>4G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103010001</v>
      </c>
      <c r="H2474" s="134">
        <f>Systematic[[#This Row],[SampleVariableLabel]]+100*Systematic[[#This Row],[State]]</f>
        <v>103010801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103</v>
      </c>
      <c r="B2475" s="1">
        <f>IF(C2475=0,IF(B2474=Protocol!$V$20,1,B2474+1),B2474)</f>
        <v>1</v>
      </c>
      <c r="C2475" s="1">
        <f>IF(C2474+1=Protocol!$V$21,0,C2474+1)</f>
        <v>9</v>
      </c>
      <c r="D2475" s="1">
        <f t="shared" si="93"/>
        <v>2</v>
      </c>
      <c r="E2475" s="1" t="str">
        <f>INDEX(Protocol[Mark],MATCH(C2475,Protocol[Step],0))</f>
        <v>5S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103010002</v>
      </c>
      <c r="H2475" s="134">
        <f>Systematic[[#This Row],[SampleVariableLabel]]+100*Systematic[[#This Row],[State]]</f>
        <v>103010902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103</v>
      </c>
      <c r="B2476" s="1">
        <f>IF(C2476=0,IF(B2475=Protocol!$V$20,1,B2475+1),B2475)</f>
        <v>1</v>
      </c>
      <c r="C2476" s="1">
        <f>IF(C2475+1=Protocol!$V$21,0,C2475+1)</f>
        <v>10</v>
      </c>
      <c r="D2476" s="1">
        <f t="shared" si="93"/>
        <v>3</v>
      </c>
      <c r="E2476" s="1" t="str">
        <f>INDEX(Protocol[Mark],MATCH(C2476,Protocol[Step],0))</f>
        <v>6Gp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103010003</v>
      </c>
      <c r="H2476" s="134">
        <f>Systematic[[#This Row],[SampleVariableLabel]]+100*Systematic[[#This Row],[State]]</f>
        <v>103011003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103</v>
      </c>
      <c r="B2477" s="1">
        <f>IF(C2477=0,IF(B2476=Protocol!$V$20,1,B2476+1),B2476)</f>
        <v>1</v>
      </c>
      <c r="C2477" s="1">
        <f>IF(C2476+1=Protocol!$V$21,0,C2476+1)</f>
        <v>11</v>
      </c>
      <c r="D2477" s="1">
        <f t="shared" si="93"/>
        <v>4</v>
      </c>
      <c r="E2477" s="1" t="str">
        <f>INDEX(Protocol[Mark],MATCH(C2477,Protocol[Step],0))</f>
        <v>7U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103010004</v>
      </c>
      <c r="H2477" s="134">
        <f>Systematic[[#This Row],[SampleVariableLabel]]+100*Systematic[[#This Row],[State]]</f>
        <v>103011104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103</v>
      </c>
      <c r="B2478" s="1">
        <f>IF(C2478=0,IF(B2477=Protocol!$V$20,1,B2477+1),B2477)</f>
        <v>1</v>
      </c>
      <c r="C2478" s="1">
        <f>IF(C2477+1=Protocol!$V$21,0,C2477+1)</f>
        <v>12</v>
      </c>
      <c r="D2478" s="1">
        <f t="shared" si="93"/>
        <v>5</v>
      </c>
      <c r="E2478" s="1" t="str">
        <f>INDEX(Protocol[Mark],MATCH(C2478,Protocol[Step],0))</f>
        <v>8Rot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103010005</v>
      </c>
      <c r="H2478" s="134">
        <f>Systematic[[#This Row],[SampleVariableLabel]]+100*Systematic[[#This Row],[State]]</f>
        <v>103011205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103</v>
      </c>
      <c r="B2479" s="1">
        <f>IF(C2479=0,IF(B2478=Protocol!$V$20,1,B2478+1),B2478)</f>
        <v>1</v>
      </c>
      <c r="C2479" s="1">
        <f>IF(C2478+1=Protocol!$V$21,0,C2478+1)</f>
        <v>13</v>
      </c>
      <c r="D2479" s="1">
        <f t="shared" si="93"/>
        <v>6</v>
      </c>
      <c r="E2479" s="1" t="str">
        <f>INDEX(Protocol[Mark],MATCH(C2479,Protocol[Step],0))</f>
        <v>9Ama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103010006</v>
      </c>
      <c r="H2479" s="134">
        <f>Systematic[[#This Row],[SampleVariableLabel]]+100*Systematic[[#This Row],[State]]</f>
        <v>103011306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103</v>
      </c>
      <c r="B2480" s="1">
        <f>IF(C2480=0,IF(B2479=Protocol!$V$20,1,B2479+1),B2479)</f>
        <v>1</v>
      </c>
      <c r="C2480" s="1">
        <f>IF(C2479+1=Protocol!$V$21,0,C2479+1)</f>
        <v>14</v>
      </c>
      <c r="D2480" s="1">
        <f t="shared" si="93"/>
        <v>1</v>
      </c>
      <c r="E2480" s="1" t="str">
        <f>INDEX(Protocol[Mark],MATCH(C2480,Protocol[Step],0))</f>
        <v>10AsTm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103010001</v>
      </c>
      <c r="H2480" s="134">
        <f>Systematic[[#This Row],[SampleVariableLabel]]+100*Systematic[[#This Row],[State]]</f>
        <v>103011401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103</v>
      </c>
      <c r="B2481" s="1">
        <f>IF(C2481=0,IF(B2480=Protocol!$V$20,1,B2480+1),B2480)</f>
        <v>1</v>
      </c>
      <c r="C2481" s="1">
        <f>IF(C2480+1=Protocol!$V$21,0,C2480+1)</f>
        <v>15</v>
      </c>
      <c r="D2481" s="1">
        <f t="shared" si="93"/>
        <v>2</v>
      </c>
      <c r="E2481" s="1" t="str">
        <f>INDEX(Protocol[Mark],MATCH(C2481,Protocol[Step],0))</f>
        <v>11Azd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103010002</v>
      </c>
      <c r="H2481" s="134">
        <f>Systematic[[#This Row],[SampleVariableLabel]]+100*Systematic[[#This Row],[State]]</f>
        <v>103011502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104</v>
      </c>
      <c r="B2482" s="1">
        <f>IF(C2482=0,IF(B2481=Protocol!$V$20,1,B2481+1),B2481)</f>
        <v>1</v>
      </c>
      <c r="C2482" s="1">
        <f>IF(C2481+1=Protocol!$V$21,0,C2481+1)</f>
        <v>0</v>
      </c>
      <c r="D2482" s="1">
        <f t="shared" si="93"/>
        <v>3</v>
      </c>
      <c r="E2482" s="1" t="str">
        <f>INDEX(Protocol[Mark],MATCH(C2482,Protocol[Step],0))</f>
        <v>ce1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104010003</v>
      </c>
      <c r="H2482" s="134">
        <f>Systematic[[#This Row],[SampleVariableLabel]]+100*Systematic[[#This Row],[State]]</f>
        <v>104010003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104</v>
      </c>
      <c r="B2483" s="1">
        <f>IF(C2483=0,IF(B2482=Protocol!$V$20,1,B2482+1),B2482)</f>
        <v>1</v>
      </c>
      <c r="C2483" s="1">
        <f>IF(C2482+1=Protocol!$V$21,0,C2482+1)</f>
        <v>1</v>
      </c>
      <c r="D2483" s="1">
        <f t="shared" si="93"/>
        <v>4</v>
      </c>
      <c r="E2483" s="1" t="str">
        <f>INDEX(Protocol[Mark],MATCH(C2483,Protocol[Step],0))</f>
        <v>1Dig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104010004</v>
      </c>
      <c r="H2483" s="134">
        <f>Systematic[[#This Row],[SampleVariableLabel]]+100*Systematic[[#This Row],[State]]</f>
        <v>104010104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104</v>
      </c>
      <c r="B2484" s="1">
        <f>IF(C2484=0,IF(B2483=Protocol!$V$20,1,B2483+1),B2483)</f>
        <v>1</v>
      </c>
      <c r="C2484" s="1">
        <f>IF(C2483+1=Protocol!$V$21,0,C2483+1)</f>
        <v>2</v>
      </c>
      <c r="D2484" s="1">
        <f t="shared" si="93"/>
        <v>5</v>
      </c>
      <c r="E2484" s="1" t="str">
        <f>INDEX(Protocol[Mark],MATCH(C2484,Protocol[Step],0))</f>
        <v>1D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104010005</v>
      </c>
      <c r="H2484" s="134">
        <f>Systematic[[#This Row],[SampleVariableLabel]]+100*Systematic[[#This Row],[State]]</f>
        <v>104010205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104</v>
      </c>
      <c r="B2485" s="1">
        <f>IF(C2485=0,IF(B2484=Protocol!$V$20,1,B2484+1),B2484)</f>
        <v>1</v>
      </c>
      <c r="C2485" s="1">
        <f>IF(C2484+1=Protocol!$V$21,0,C2484+1)</f>
        <v>3</v>
      </c>
      <c r="D2485" s="1">
        <f t="shared" si="93"/>
        <v>6</v>
      </c>
      <c r="E2485" s="1" t="str">
        <f>INDEX(Protocol[Mark],MATCH(C2485,Protocol[Step],0))</f>
        <v>1M.1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104010006</v>
      </c>
      <c r="H2485" s="134">
        <f>Systematic[[#This Row],[SampleVariableLabel]]+100*Systematic[[#This Row],[State]]</f>
        <v>104010306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104</v>
      </c>
      <c r="B2486" s="1">
        <f>IF(C2486=0,IF(B2485=Protocol!$V$20,1,B2485+1),B2485)</f>
        <v>1</v>
      </c>
      <c r="C2486" s="1">
        <f>IF(C2485+1=Protocol!$V$21,0,C2485+1)</f>
        <v>4</v>
      </c>
      <c r="D2486" s="1">
        <f t="shared" si="93"/>
        <v>1</v>
      </c>
      <c r="E2486" s="1" t="str">
        <f>INDEX(Protocol[Mark],MATCH(C2486,Protocol[Step],0))</f>
        <v>2Oct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104010001</v>
      </c>
      <c r="H2486" s="134">
        <f>Systematic[[#This Row],[SampleVariableLabel]]+100*Systematic[[#This Row],[State]]</f>
        <v>104010401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104</v>
      </c>
      <c r="B2487" s="1">
        <f>IF(C2487=0,IF(B2486=Protocol!$V$20,1,B2486+1),B2486)</f>
        <v>1</v>
      </c>
      <c r="C2487" s="1">
        <f>IF(C2486+1=Protocol!$V$21,0,C2486+1)</f>
        <v>5</v>
      </c>
      <c r="D2487" s="1">
        <f t="shared" si="93"/>
        <v>2</v>
      </c>
      <c r="E2487" s="1" t="str">
        <f>INDEX(Protocol[Mark],MATCH(C2487,Protocol[Step],0))</f>
        <v>2c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104010002</v>
      </c>
      <c r="H2487" s="134">
        <f>Systematic[[#This Row],[SampleVariableLabel]]+100*Systematic[[#This Row],[State]]</f>
        <v>104010502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104</v>
      </c>
      <c r="B2488" s="1">
        <f>IF(C2488=0,IF(B2487=Protocol!$V$20,1,B2487+1),B2487)</f>
        <v>1</v>
      </c>
      <c r="C2488" s="1">
        <f>IF(C2487+1=Protocol!$V$21,0,C2487+1)</f>
        <v>6</v>
      </c>
      <c r="D2488" s="1">
        <f t="shared" si="93"/>
        <v>3</v>
      </c>
      <c r="E2488" s="1" t="str">
        <f>INDEX(Protocol[Mark],MATCH(C2488,Protocol[Step],0))</f>
        <v>2M2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104010003</v>
      </c>
      <c r="H2488" s="134">
        <f>Systematic[[#This Row],[SampleVariableLabel]]+100*Systematic[[#This Row],[State]]</f>
        <v>104010603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104</v>
      </c>
      <c r="B2489" s="1">
        <f>IF(C2489=0,IF(B2488=Protocol!$V$20,1,B2488+1),B2488)</f>
        <v>1</v>
      </c>
      <c r="C2489" s="1">
        <f>IF(C2488+1=Protocol!$V$21,0,C2488+1)</f>
        <v>7</v>
      </c>
      <c r="D2489" s="1">
        <f t="shared" si="93"/>
        <v>4</v>
      </c>
      <c r="E2489" s="1" t="str">
        <f>INDEX(Protocol[Mark],MATCH(C2489,Protocol[Step],0))</f>
        <v>3P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104010004</v>
      </c>
      <c r="H2489" s="134">
        <f>Systematic[[#This Row],[SampleVariableLabel]]+100*Systematic[[#This Row],[State]]</f>
        <v>104010704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104</v>
      </c>
      <c r="B2490" s="1">
        <f>IF(C2490=0,IF(B2489=Protocol!$V$20,1,B2489+1),B2489)</f>
        <v>1</v>
      </c>
      <c r="C2490" s="1">
        <f>IF(C2489+1=Protocol!$V$21,0,C2489+1)</f>
        <v>8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104010005</v>
      </c>
      <c r="H2490" s="134">
        <f>Systematic[[#This Row],[SampleVariableLabel]]+100*Systematic[[#This Row],[State]]</f>
        <v>104010805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104</v>
      </c>
      <c r="B2491" s="1">
        <f>IF(C2491=0,IF(B2490=Protocol!$V$20,1,B2490+1),B2490)</f>
        <v>1</v>
      </c>
      <c r="C2491" s="1">
        <f>IF(C2490+1=Protocol!$V$21,0,C2490+1)</f>
        <v>9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104010006</v>
      </c>
      <c r="H2491" s="134">
        <f>Systematic[[#This Row],[SampleVariableLabel]]+100*Systematic[[#This Row],[State]]</f>
        <v>104010906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104</v>
      </c>
      <c r="B2492" s="1">
        <f>IF(C2492=0,IF(B2491=Protocol!$V$20,1,B2491+1),B2491)</f>
        <v>1</v>
      </c>
      <c r="C2492" s="1">
        <f>IF(C2491+1=Protocol!$V$21,0,C2491+1)</f>
        <v>10</v>
      </c>
      <c r="D2492" s="1">
        <f t="shared" si="93"/>
        <v>1</v>
      </c>
      <c r="E2492" s="1" t="str">
        <f>INDEX(Protocol[Mark],MATCH(C2492,Protocol[Step],0))</f>
        <v>6Gp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104010001</v>
      </c>
      <c r="H2492" s="134">
        <f>Systematic[[#This Row],[SampleVariableLabel]]+100*Systematic[[#This Row],[State]]</f>
        <v>104011001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104</v>
      </c>
      <c r="B2493" s="1">
        <f>IF(C2493=0,IF(B2492=Protocol!$V$20,1,B2492+1),B2492)</f>
        <v>1</v>
      </c>
      <c r="C2493" s="1">
        <f>IF(C2492+1=Protocol!$V$21,0,C2492+1)</f>
        <v>11</v>
      </c>
      <c r="D2493" s="1">
        <f t="shared" si="93"/>
        <v>2</v>
      </c>
      <c r="E2493" s="1" t="str">
        <f>INDEX(Protocol[Mark],MATCH(C2493,Protocol[Step],0))</f>
        <v>7U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104010002</v>
      </c>
      <c r="H2493" s="134">
        <f>Systematic[[#This Row],[SampleVariableLabel]]+100*Systematic[[#This Row],[State]]</f>
        <v>104011102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104</v>
      </c>
      <c r="B2494" s="1">
        <f>IF(C2494=0,IF(B2493=Protocol!$V$20,1,B2493+1),B2493)</f>
        <v>1</v>
      </c>
      <c r="C2494" s="1">
        <f>IF(C2493+1=Protocol!$V$21,0,C2493+1)</f>
        <v>12</v>
      </c>
      <c r="D2494" s="1">
        <f t="shared" si="93"/>
        <v>3</v>
      </c>
      <c r="E2494" s="1" t="str">
        <f>INDEX(Protocol[Mark],MATCH(C2494,Protocol[Step],0))</f>
        <v>8Rot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104010003</v>
      </c>
      <c r="H2494" s="134">
        <f>Systematic[[#This Row],[SampleVariableLabel]]+100*Systematic[[#This Row],[State]]</f>
        <v>104011203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104</v>
      </c>
      <c r="B2495" s="1">
        <f>IF(C2495=0,IF(B2494=Protocol!$V$20,1,B2494+1),B2494)</f>
        <v>1</v>
      </c>
      <c r="C2495" s="1">
        <f>IF(C2494+1=Protocol!$V$21,0,C2494+1)</f>
        <v>13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104010004</v>
      </c>
      <c r="H2495" s="134">
        <f>Systematic[[#This Row],[SampleVariableLabel]]+100*Systematic[[#This Row],[State]]</f>
        <v>104011304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104</v>
      </c>
      <c r="B2496" s="1">
        <f>IF(C2496=0,IF(B2495=Protocol!$V$20,1,B2495+1),B2495)</f>
        <v>1</v>
      </c>
      <c r="C2496" s="1">
        <f>IF(C2495+1=Protocol!$V$21,0,C2495+1)</f>
        <v>14</v>
      </c>
      <c r="D2496" s="1">
        <f t="shared" si="93"/>
        <v>5</v>
      </c>
      <c r="E2496" s="1" t="str">
        <f>INDEX(Protocol[Mark],MATCH(C2496,Protocol[Step],0))</f>
        <v>10AsTm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104010005</v>
      </c>
      <c r="H2496" s="134">
        <f>Systematic[[#This Row],[SampleVariableLabel]]+100*Systematic[[#This Row],[State]]</f>
        <v>104011405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104</v>
      </c>
      <c r="B2497" s="1">
        <f>IF(C2497=0,IF(B2496=Protocol!$V$20,1,B2496+1),B2496)</f>
        <v>1</v>
      </c>
      <c r="C2497" s="1">
        <f>IF(C2496+1=Protocol!$V$21,0,C2496+1)</f>
        <v>15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104010006</v>
      </c>
      <c r="H2497" s="134">
        <f>Systematic[[#This Row],[SampleVariableLabel]]+100*Systematic[[#This Row],[State]]</f>
        <v>104011506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105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ce1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105010001</v>
      </c>
      <c r="H2498" s="134">
        <f>Systematic[[#This Row],[SampleVariableLabel]]+100*Systematic[[#This Row],[State]]</f>
        <v>105010001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105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1Dig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105010002</v>
      </c>
      <c r="H2499" s="134">
        <f>Systematic[[#This Row],[SampleVariableLabel]]+100*Systematic[[#This Row],[State]]</f>
        <v>105010102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105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105010003</v>
      </c>
      <c r="H2500" s="134">
        <f>Systematic[[#This Row],[SampleVariableLabel]]+100*Systematic[[#This Row],[State]]</f>
        <v>105010203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105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1M.1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105010004</v>
      </c>
      <c r="H2501" s="134">
        <f>Systematic[[#This Row],[SampleVariableLabel]]+100*Systematic[[#This Row],[State]]</f>
        <v>105010304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105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2Oct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105010005</v>
      </c>
      <c r="H2502" s="134">
        <f>Systematic[[#This Row],[SampleVariableLabel]]+100*Systematic[[#This Row],[State]]</f>
        <v>105010405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105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105010006</v>
      </c>
      <c r="H2503" s="134">
        <f>Systematic[[#This Row],[SampleVariableLabel]]+100*Systematic[[#This Row],[State]]</f>
        <v>105010506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105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2M2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105010001</v>
      </c>
      <c r="H2504" s="134">
        <f>Systematic[[#This Row],[SampleVariableLabel]]+100*Systematic[[#This Row],[State]]</f>
        <v>105010601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105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3P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105010002</v>
      </c>
      <c r="H2505" s="134">
        <f>Systematic[[#This Row],[SampleVariableLabel]]+100*Systematic[[#This Row],[State]]</f>
        <v>105010702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105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105010003</v>
      </c>
      <c r="H2506" s="134">
        <f>Systematic[[#This Row],[SampleVariableLabel]]+100*Systematic[[#This Row],[State]]</f>
        <v>105010803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105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105010004</v>
      </c>
      <c r="H2507" s="134">
        <f>Systematic[[#This Row],[SampleVariableLabel]]+100*Systematic[[#This Row],[State]]</f>
        <v>105010904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105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6Gp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105010005</v>
      </c>
      <c r="H2508" s="134">
        <f>Systematic[[#This Row],[SampleVariableLabel]]+100*Systematic[[#This Row],[State]]</f>
        <v>105011005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105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7U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105010006</v>
      </c>
      <c r="H2509" s="134">
        <f>Systematic[[#This Row],[SampleVariableLabel]]+100*Systematic[[#This Row],[State]]</f>
        <v>105011106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105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8Rot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105010001</v>
      </c>
      <c r="H2510" s="134">
        <f>Systematic[[#This Row],[SampleVariableLabel]]+100*Systematic[[#This Row],[State]]</f>
        <v>105011201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105</v>
      </c>
      <c r="B2511" s="1">
        <f>IF(C2511=0,IF(B2510=Protocol!$V$20,1,B2510+1),B2510)</f>
        <v>1</v>
      </c>
      <c r="C2511" s="1">
        <f>IF(C2510+1=Protocol!$V$21,0,C2510+1)</f>
        <v>13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105010002</v>
      </c>
      <c r="H2511" s="134">
        <f>Systematic[[#This Row],[SampleVariableLabel]]+100*Systematic[[#This Row],[State]]</f>
        <v>105011302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105</v>
      </c>
      <c r="B2512" s="1">
        <f>IF(C2512=0,IF(B2511=Protocol!$V$20,1,B2511+1),B2511)</f>
        <v>1</v>
      </c>
      <c r="C2512" s="1">
        <f>IF(C2511+1=Protocol!$V$21,0,C2511+1)</f>
        <v>14</v>
      </c>
      <c r="D2512" s="1">
        <f t="shared" si="95"/>
        <v>3</v>
      </c>
      <c r="E2512" s="1" t="str">
        <f>INDEX(Protocol[Mark],MATCH(C2512,Protocol[Step],0))</f>
        <v>10AsTm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105010003</v>
      </c>
      <c r="H2512" s="134">
        <f>Systematic[[#This Row],[SampleVariableLabel]]+100*Systematic[[#This Row],[State]]</f>
        <v>105011403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105</v>
      </c>
      <c r="B2513" s="1">
        <f>IF(C2513=0,IF(B2512=Protocol!$V$20,1,B2512+1),B2512)</f>
        <v>1</v>
      </c>
      <c r="C2513" s="1">
        <f>IF(C2512+1=Protocol!$V$21,0,C2512+1)</f>
        <v>15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105010004</v>
      </c>
      <c r="H2513" s="134">
        <f>Systematic[[#This Row],[SampleVariableLabel]]+100*Systematic[[#This Row],[State]]</f>
        <v>105011504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106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ce1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106010005</v>
      </c>
      <c r="H2514" s="134">
        <f>Systematic[[#This Row],[SampleVariableLabel]]+100*Systematic[[#This Row],[State]]</f>
        <v>106010005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106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106010006</v>
      </c>
      <c r="H2515" s="134">
        <f>Systematic[[#This Row],[SampleVariableLabel]]+100*Systematic[[#This Row],[State]]</f>
        <v>106010106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106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106010001</v>
      </c>
      <c r="H2516" s="134">
        <f>Systematic[[#This Row],[SampleVariableLabel]]+100*Systematic[[#This Row],[State]]</f>
        <v>106010201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106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1M.1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106010002</v>
      </c>
      <c r="H2517" s="134">
        <f>Systematic[[#This Row],[SampleVariableLabel]]+100*Systematic[[#This Row],[State]]</f>
        <v>106010302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106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106010003</v>
      </c>
      <c r="H2518" s="134">
        <f>Systematic[[#This Row],[SampleVariableLabel]]+100*Systematic[[#This Row],[State]]</f>
        <v>106010403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106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2c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106010004</v>
      </c>
      <c r="H2519" s="134">
        <f>Systematic[[#This Row],[SampleVariableLabel]]+100*Systematic[[#This Row],[State]]</f>
        <v>106010504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106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2M2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106010005</v>
      </c>
      <c r="H2520" s="134">
        <f>Systematic[[#This Row],[SampleVariableLabel]]+100*Systematic[[#This Row],[State]]</f>
        <v>106010605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106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3P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106010006</v>
      </c>
      <c r="H2521" s="134">
        <f>Systematic[[#This Row],[SampleVariableLabel]]+100*Systematic[[#This Row],[State]]</f>
        <v>106010706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106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4G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106010001</v>
      </c>
      <c r="H2522" s="134">
        <f>Systematic[[#This Row],[SampleVariableLabel]]+100*Systematic[[#This Row],[State]]</f>
        <v>106010801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106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5S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106010002</v>
      </c>
      <c r="H2523" s="134">
        <f>Systematic[[#This Row],[SampleVariableLabel]]+100*Systematic[[#This Row],[State]]</f>
        <v>106010902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106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6Gp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106010003</v>
      </c>
      <c r="H2524" s="134">
        <f>Systematic[[#This Row],[SampleVariableLabel]]+100*Systematic[[#This Row],[State]]</f>
        <v>106011003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106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7U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106010004</v>
      </c>
      <c r="H2525" s="134">
        <f>Systematic[[#This Row],[SampleVariableLabel]]+100*Systematic[[#This Row],[State]]</f>
        <v>106011104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106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8Rot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106010005</v>
      </c>
      <c r="H2526" s="134">
        <f>Systematic[[#This Row],[SampleVariableLabel]]+100*Systematic[[#This Row],[State]]</f>
        <v>106011205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106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9Ama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106010006</v>
      </c>
      <c r="H2527" s="134">
        <f>Systematic[[#This Row],[SampleVariableLabel]]+100*Systematic[[#This Row],[State]]</f>
        <v>106011306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106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10AsTm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106010001</v>
      </c>
      <c r="H2528" s="134">
        <f>Systematic[[#This Row],[SampleVariableLabel]]+100*Systematic[[#This Row],[State]]</f>
        <v>106011401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106</v>
      </c>
      <c r="B2529" s="1">
        <f>IF(C2529=0,IF(B2528=Protocol!$V$20,1,B2528+1),B2528)</f>
        <v>1</v>
      </c>
      <c r="C2529" s="1">
        <f>IF(C2528+1=Protocol!$V$21,0,C2528+1)</f>
        <v>15</v>
      </c>
      <c r="D2529" s="1">
        <f t="shared" si="95"/>
        <v>2</v>
      </c>
      <c r="E2529" s="1" t="str">
        <f>INDEX(Protocol[Mark],MATCH(C2529,Protocol[Step],0))</f>
        <v>11Azd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106010002</v>
      </c>
      <c r="H2529" s="134">
        <f>Systematic[[#This Row],[SampleVariableLabel]]+100*Systematic[[#This Row],[State]]</f>
        <v>106011502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107</v>
      </c>
      <c r="B2530" s="1">
        <f>IF(C2530=0,IF(B2529=Protocol!$V$20,1,B2529+1),B2529)</f>
        <v>1</v>
      </c>
      <c r="C2530" s="1">
        <f>IF(C2529+1=Protocol!$V$21,0,C2529+1)</f>
        <v>0</v>
      </c>
      <c r="D2530" s="1">
        <f t="shared" si="95"/>
        <v>3</v>
      </c>
      <c r="E2530" s="1" t="str">
        <f>INDEX(Protocol[Mark],MATCH(C2530,Protocol[Step],0))</f>
        <v>ce1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107010003</v>
      </c>
      <c r="H2530" s="134">
        <f>Systematic[[#This Row],[SampleVariableLabel]]+100*Systematic[[#This Row],[State]]</f>
        <v>107010003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107</v>
      </c>
      <c r="B2531" s="1">
        <f>IF(C2531=0,IF(B2530=Protocol!$V$20,1,B2530+1),B2530)</f>
        <v>1</v>
      </c>
      <c r="C2531" s="1">
        <f>IF(C2530+1=Protocol!$V$21,0,C2530+1)</f>
        <v>1</v>
      </c>
      <c r="D2531" s="1">
        <f t="shared" si="95"/>
        <v>4</v>
      </c>
      <c r="E2531" s="1" t="str">
        <f>INDEX(Protocol[Mark],MATCH(C2531,Protocol[Step],0))</f>
        <v>1Dig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107010004</v>
      </c>
      <c r="H2531" s="134">
        <f>Systematic[[#This Row],[SampleVariableLabel]]+100*Systematic[[#This Row],[State]]</f>
        <v>107010104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107</v>
      </c>
      <c r="B2532" s="1">
        <f>IF(C2532=0,IF(B2531=Protocol!$V$20,1,B2531+1),B2531)</f>
        <v>1</v>
      </c>
      <c r="C2532" s="1">
        <f>IF(C2531+1=Protocol!$V$21,0,C2531+1)</f>
        <v>2</v>
      </c>
      <c r="D2532" s="1">
        <f t="shared" si="95"/>
        <v>5</v>
      </c>
      <c r="E2532" s="1" t="str">
        <f>INDEX(Protocol[Mark],MATCH(C2532,Protocol[Step],0))</f>
        <v>1D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107010005</v>
      </c>
      <c r="H2532" s="134">
        <f>Systematic[[#This Row],[SampleVariableLabel]]+100*Systematic[[#This Row],[State]]</f>
        <v>107010205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107</v>
      </c>
      <c r="B2533" s="1">
        <f>IF(C2533=0,IF(B2532=Protocol!$V$20,1,B2532+1),B2532)</f>
        <v>1</v>
      </c>
      <c r="C2533" s="1">
        <f>IF(C2532+1=Protocol!$V$21,0,C2532+1)</f>
        <v>3</v>
      </c>
      <c r="D2533" s="1">
        <f t="shared" si="95"/>
        <v>6</v>
      </c>
      <c r="E2533" s="1" t="str">
        <f>INDEX(Protocol[Mark],MATCH(C2533,Protocol[Step],0))</f>
        <v>1M.1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107010006</v>
      </c>
      <c r="H2533" s="134">
        <f>Systematic[[#This Row],[SampleVariableLabel]]+100*Systematic[[#This Row],[State]]</f>
        <v>107010306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107</v>
      </c>
      <c r="B2534" s="1">
        <f>IF(C2534=0,IF(B2533=Protocol!$V$20,1,B2533+1),B2533)</f>
        <v>1</v>
      </c>
      <c r="C2534" s="1">
        <f>IF(C2533+1=Protocol!$V$21,0,C2533+1)</f>
        <v>4</v>
      </c>
      <c r="D2534" s="1">
        <f t="shared" si="95"/>
        <v>1</v>
      </c>
      <c r="E2534" s="1" t="str">
        <f>INDEX(Protocol[Mark],MATCH(C2534,Protocol[Step],0))</f>
        <v>2Oct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107010001</v>
      </c>
      <c r="H2534" s="134">
        <f>Systematic[[#This Row],[SampleVariableLabel]]+100*Systematic[[#This Row],[State]]</f>
        <v>107010401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107</v>
      </c>
      <c r="B2535" s="1">
        <f>IF(C2535=0,IF(B2534=Protocol!$V$20,1,B2534+1),B2534)</f>
        <v>1</v>
      </c>
      <c r="C2535" s="1">
        <f>IF(C2534+1=Protocol!$V$21,0,C2534+1)</f>
        <v>5</v>
      </c>
      <c r="D2535" s="1">
        <f t="shared" si="95"/>
        <v>2</v>
      </c>
      <c r="E2535" s="1" t="str">
        <f>INDEX(Protocol[Mark],MATCH(C2535,Protocol[Step],0))</f>
        <v>2c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107010002</v>
      </c>
      <c r="H2535" s="134">
        <f>Systematic[[#This Row],[SampleVariableLabel]]+100*Systematic[[#This Row],[State]]</f>
        <v>107010502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107</v>
      </c>
      <c r="B2536" s="1">
        <f>IF(C2536=0,IF(B2535=Protocol!$V$20,1,B2535+1),B2535)</f>
        <v>1</v>
      </c>
      <c r="C2536" s="1">
        <f>IF(C2535+1=Protocol!$V$21,0,C2535+1)</f>
        <v>6</v>
      </c>
      <c r="D2536" s="1">
        <f t="shared" si="95"/>
        <v>3</v>
      </c>
      <c r="E2536" s="1" t="str">
        <f>INDEX(Protocol[Mark],MATCH(C2536,Protocol[Step],0))</f>
        <v>2M2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107010003</v>
      </c>
      <c r="H2536" s="134">
        <f>Systematic[[#This Row],[SampleVariableLabel]]+100*Systematic[[#This Row],[State]]</f>
        <v>107010603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107</v>
      </c>
      <c r="B2537" s="1">
        <f>IF(C2537=0,IF(B2536=Protocol!$V$20,1,B2536+1),B2536)</f>
        <v>1</v>
      </c>
      <c r="C2537" s="1">
        <f>IF(C2536+1=Protocol!$V$21,0,C2536+1)</f>
        <v>7</v>
      </c>
      <c r="D2537" s="1">
        <f t="shared" si="95"/>
        <v>4</v>
      </c>
      <c r="E2537" s="1" t="str">
        <f>INDEX(Protocol[Mark],MATCH(C2537,Protocol[Step],0))</f>
        <v>3P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107010004</v>
      </c>
      <c r="H2537" s="134">
        <f>Systematic[[#This Row],[SampleVariableLabel]]+100*Systematic[[#This Row],[State]]</f>
        <v>107010704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107</v>
      </c>
      <c r="B2538" s="1">
        <f>IF(C2538=0,IF(B2537=Protocol!$V$20,1,B2537+1),B2537)</f>
        <v>1</v>
      </c>
      <c r="C2538" s="1">
        <f>IF(C2537+1=Protocol!$V$21,0,C2537+1)</f>
        <v>8</v>
      </c>
      <c r="D2538" s="1">
        <f t="shared" si="95"/>
        <v>5</v>
      </c>
      <c r="E2538" s="1" t="str">
        <f>INDEX(Protocol[Mark],MATCH(C2538,Protocol[Step],0))</f>
        <v>4G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107010005</v>
      </c>
      <c r="H2538" s="134">
        <f>Systematic[[#This Row],[SampleVariableLabel]]+100*Systematic[[#This Row],[State]]</f>
        <v>107010805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107</v>
      </c>
      <c r="B2539" s="1">
        <f>IF(C2539=0,IF(B2538=Protocol!$V$20,1,B2538+1),B2538)</f>
        <v>1</v>
      </c>
      <c r="C2539" s="1">
        <f>IF(C2538+1=Protocol!$V$21,0,C2538+1)</f>
        <v>9</v>
      </c>
      <c r="D2539" s="1">
        <f t="shared" si="95"/>
        <v>6</v>
      </c>
      <c r="E2539" s="1" t="str">
        <f>INDEX(Protocol[Mark],MATCH(C2539,Protocol[Step],0))</f>
        <v>5S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107010006</v>
      </c>
      <c r="H2539" s="134">
        <f>Systematic[[#This Row],[SampleVariableLabel]]+100*Systematic[[#This Row],[State]]</f>
        <v>107010906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107</v>
      </c>
      <c r="B2540" s="1">
        <f>IF(C2540=0,IF(B2539=Protocol!$V$20,1,B2539+1),B2539)</f>
        <v>1</v>
      </c>
      <c r="C2540" s="1">
        <f>IF(C2539+1=Protocol!$V$21,0,C2539+1)</f>
        <v>10</v>
      </c>
      <c r="D2540" s="1">
        <f t="shared" si="95"/>
        <v>1</v>
      </c>
      <c r="E2540" s="1" t="str">
        <f>INDEX(Protocol[Mark],MATCH(C2540,Protocol[Step],0))</f>
        <v>6Gp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107010001</v>
      </c>
      <c r="H2540" s="134">
        <f>Systematic[[#This Row],[SampleVariableLabel]]+100*Systematic[[#This Row],[State]]</f>
        <v>107011001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107</v>
      </c>
      <c r="B2541" s="1">
        <f>IF(C2541=0,IF(B2540=Protocol!$V$20,1,B2540+1),B2540)</f>
        <v>1</v>
      </c>
      <c r="C2541" s="1">
        <f>IF(C2540+1=Protocol!$V$21,0,C2540+1)</f>
        <v>11</v>
      </c>
      <c r="D2541" s="1">
        <f t="shared" si="95"/>
        <v>2</v>
      </c>
      <c r="E2541" s="1" t="str">
        <f>INDEX(Protocol[Mark],MATCH(C2541,Protocol[Step],0))</f>
        <v>7U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107010002</v>
      </c>
      <c r="H2541" s="134">
        <f>Systematic[[#This Row],[SampleVariableLabel]]+100*Systematic[[#This Row],[State]]</f>
        <v>107011102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107</v>
      </c>
      <c r="B2542" s="1">
        <f>IF(C2542=0,IF(B2541=Protocol!$V$20,1,B2541+1),B2541)</f>
        <v>1</v>
      </c>
      <c r="C2542" s="1">
        <f>IF(C2541+1=Protocol!$V$21,0,C2541+1)</f>
        <v>12</v>
      </c>
      <c r="D2542" s="1">
        <f t="shared" si="95"/>
        <v>3</v>
      </c>
      <c r="E2542" s="1" t="str">
        <f>INDEX(Protocol[Mark],MATCH(C2542,Protocol[Step],0))</f>
        <v>8Rot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107010003</v>
      </c>
      <c r="H2542" s="134">
        <f>Systematic[[#This Row],[SampleVariableLabel]]+100*Systematic[[#This Row],[State]]</f>
        <v>107011203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107</v>
      </c>
      <c r="B2543" s="1">
        <f>IF(C2543=0,IF(B2542=Protocol!$V$20,1,B2542+1),B2542)</f>
        <v>1</v>
      </c>
      <c r="C2543" s="1">
        <f>IF(C2542+1=Protocol!$V$21,0,C2542+1)</f>
        <v>13</v>
      </c>
      <c r="D2543" s="1">
        <f t="shared" si="95"/>
        <v>4</v>
      </c>
      <c r="E2543" s="1" t="str">
        <f>INDEX(Protocol[Mark],MATCH(C2543,Protocol[Step],0))</f>
        <v>9Ama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107010004</v>
      </c>
      <c r="H2543" s="134">
        <f>Systematic[[#This Row],[SampleVariableLabel]]+100*Systematic[[#This Row],[State]]</f>
        <v>107011304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107</v>
      </c>
      <c r="B2544" s="1">
        <f>IF(C2544=0,IF(B2543=Protocol!$V$20,1,B2543+1),B2543)</f>
        <v>1</v>
      </c>
      <c r="C2544" s="1">
        <f>IF(C2543+1=Protocol!$V$21,0,C2543+1)</f>
        <v>14</v>
      </c>
      <c r="D2544" s="1">
        <f t="shared" si="95"/>
        <v>5</v>
      </c>
      <c r="E2544" s="1" t="str">
        <f>INDEX(Protocol[Mark],MATCH(C2544,Protocol[Step],0))</f>
        <v>10AsTm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107010005</v>
      </c>
      <c r="H2544" s="134">
        <f>Systematic[[#This Row],[SampleVariableLabel]]+100*Systematic[[#This Row],[State]]</f>
        <v>107011405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107</v>
      </c>
      <c r="B2545" s="1">
        <f>IF(C2545=0,IF(B2544=Protocol!$V$20,1,B2544+1),B2544)</f>
        <v>1</v>
      </c>
      <c r="C2545" s="1">
        <f>IF(C2544+1=Protocol!$V$21,0,C2544+1)</f>
        <v>15</v>
      </c>
      <c r="D2545" s="1">
        <f t="shared" si="95"/>
        <v>6</v>
      </c>
      <c r="E2545" s="1" t="str">
        <f>INDEX(Protocol[Mark],MATCH(C2545,Protocol[Step],0))</f>
        <v>11Azd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107010006</v>
      </c>
      <c r="H2545" s="134">
        <f>Systematic[[#This Row],[SampleVariableLabel]]+100*Systematic[[#This Row],[State]]</f>
        <v>107011506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108</v>
      </c>
      <c r="B2546" s="1">
        <f>IF(C2546=0,IF(B2545=Protocol!$V$20,1,B2545+1),B2545)</f>
        <v>1</v>
      </c>
      <c r="C2546" s="1">
        <f>IF(C2545+1=Protocol!$V$21,0,C2545+1)</f>
        <v>0</v>
      </c>
      <c r="D2546" s="1">
        <f t="shared" si="95"/>
        <v>1</v>
      </c>
      <c r="E2546" s="1" t="str">
        <f>INDEX(Protocol[Mark],MATCH(C2546,Protocol[Step],0))</f>
        <v>ce1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108010001</v>
      </c>
      <c r="H2546" s="134">
        <f>Systematic[[#This Row],[SampleVariableLabel]]+100*Systematic[[#This Row],[State]]</f>
        <v>108010001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108</v>
      </c>
      <c r="B2547" s="1">
        <f>IF(C2547=0,IF(B2546=Protocol!$V$20,1,B2546+1),B2546)</f>
        <v>1</v>
      </c>
      <c r="C2547" s="1">
        <f>IF(C2546+1=Protocol!$V$21,0,C2546+1)</f>
        <v>1</v>
      </c>
      <c r="D2547" s="1">
        <f t="shared" si="95"/>
        <v>2</v>
      </c>
      <c r="E2547" s="1" t="str">
        <f>INDEX(Protocol[Mark],MATCH(C2547,Protocol[Step],0))</f>
        <v>1Dig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108010002</v>
      </c>
      <c r="H2547" s="134">
        <f>Systematic[[#This Row],[SampleVariableLabel]]+100*Systematic[[#This Row],[State]]</f>
        <v>108010102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108</v>
      </c>
      <c r="B2548" s="1">
        <f>IF(C2548=0,IF(B2547=Protocol!$V$20,1,B2547+1),B2547)</f>
        <v>1</v>
      </c>
      <c r="C2548" s="1">
        <f>IF(C2547+1=Protocol!$V$21,0,C2547+1)</f>
        <v>2</v>
      </c>
      <c r="D2548" s="1">
        <f t="shared" si="95"/>
        <v>3</v>
      </c>
      <c r="E2548" s="1" t="str">
        <f>INDEX(Protocol[Mark],MATCH(C2548,Protocol[Step],0))</f>
        <v>1D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108010003</v>
      </c>
      <c r="H2548" s="134">
        <f>Systematic[[#This Row],[SampleVariableLabel]]+100*Systematic[[#This Row],[State]]</f>
        <v>108010203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108</v>
      </c>
      <c r="B2549" s="1">
        <f>IF(C2549=0,IF(B2548=Protocol!$V$20,1,B2548+1),B2548)</f>
        <v>1</v>
      </c>
      <c r="C2549" s="1">
        <f>IF(C2548+1=Protocol!$V$21,0,C2548+1)</f>
        <v>3</v>
      </c>
      <c r="D2549" s="1">
        <f t="shared" si="95"/>
        <v>4</v>
      </c>
      <c r="E2549" s="1" t="str">
        <f>INDEX(Protocol[Mark],MATCH(C2549,Protocol[Step],0))</f>
        <v>1M.1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108010004</v>
      </c>
      <c r="H2549" s="134">
        <f>Systematic[[#This Row],[SampleVariableLabel]]+100*Systematic[[#This Row],[State]]</f>
        <v>108010304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108</v>
      </c>
      <c r="B2550" s="1">
        <f>IF(C2550=0,IF(B2549=Protocol!$V$20,1,B2549+1),B2549)</f>
        <v>1</v>
      </c>
      <c r="C2550" s="1">
        <f>IF(C2549+1=Protocol!$V$21,0,C2549+1)</f>
        <v>4</v>
      </c>
      <c r="D2550" s="1">
        <f t="shared" si="95"/>
        <v>5</v>
      </c>
      <c r="E2550" s="1" t="str">
        <f>INDEX(Protocol[Mark],MATCH(C2550,Protocol[Step],0))</f>
        <v>2Oct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108010005</v>
      </c>
      <c r="H2550" s="134">
        <f>Systematic[[#This Row],[SampleVariableLabel]]+100*Systematic[[#This Row],[State]]</f>
        <v>108010405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108</v>
      </c>
      <c r="B2551" s="1">
        <f>IF(C2551=0,IF(B2550=Protocol!$V$20,1,B2550+1),B2550)</f>
        <v>1</v>
      </c>
      <c r="C2551" s="1">
        <f>IF(C2550+1=Protocol!$V$21,0,C2550+1)</f>
        <v>5</v>
      </c>
      <c r="D2551" s="1">
        <f t="shared" si="95"/>
        <v>6</v>
      </c>
      <c r="E2551" s="1" t="str">
        <f>INDEX(Protocol[Mark],MATCH(C2551,Protocol[Step],0))</f>
        <v>2c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108010006</v>
      </c>
      <c r="H2551" s="134">
        <f>Systematic[[#This Row],[SampleVariableLabel]]+100*Systematic[[#This Row],[State]]</f>
        <v>108010506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108</v>
      </c>
      <c r="B2552" s="1">
        <f>IF(C2552=0,IF(B2551=Protocol!$V$20,1,B2551+1),B2551)</f>
        <v>1</v>
      </c>
      <c r="C2552" s="1">
        <f>IF(C2551+1=Protocol!$V$21,0,C2551+1)</f>
        <v>6</v>
      </c>
      <c r="D2552" s="1">
        <f t="shared" si="95"/>
        <v>1</v>
      </c>
      <c r="E2552" s="1" t="str">
        <f>INDEX(Protocol[Mark],MATCH(C2552,Protocol[Step],0))</f>
        <v>2M2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108010001</v>
      </c>
      <c r="H2552" s="134">
        <f>Systematic[[#This Row],[SampleVariableLabel]]+100*Systematic[[#This Row],[State]]</f>
        <v>108010601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108</v>
      </c>
      <c r="B2553" s="1">
        <f>IF(C2553=0,IF(B2552=Protocol!$V$20,1,B2552+1),B2552)</f>
        <v>1</v>
      </c>
      <c r="C2553" s="1">
        <f>IF(C2552+1=Protocol!$V$21,0,C2552+1)</f>
        <v>7</v>
      </c>
      <c r="D2553" s="1">
        <f t="shared" si="95"/>
        <v>2</v>
      </c>
      <c r="E2553" s="1" t="str">
        <f>INDEX(Protocol[Mark],MATCH(C2553,Protocol[Step],0))</f>
        <v>3P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108010002</v>
      </c>
      <c r="H2553" s="134">
        <f>Systematic[[#This Row],[SampleVariableLabel]]+100*Systematic[[#This Row],[State]]</f>
        <v>108010702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108</v>
      </c>
      <c r="B2554" s="1">
        <f>IF(C2554=0,IF(B2553=Protocol!$V$20,1,B2553+1),B2553)</f>
        <v>1</v>
      </c>
      <c r="C2554" s="1">
        <f>IF(C2553+1=Protocol!$V$21,0,C2553+1)</f>
        <v>8</v>
      </c>
      <c r="D2554" s="1">
        <f t="shared" si="95"/>
        <v>3</v>
      </c>
      <c r="E2554" s="1" t="str">
        <f>INDEX(Protocol[Mark],MATCH(C2554,Protocol[Step],0))</f>
        <v>4G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108010003</v>
      </c>
      <c r="H2554" s="134">
        <f>Systematic[[#This Row],[SampleVariableLabel]]+100*Systematic[[#This Row],[State]]</f>
        <v>108010803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108</v>
      </c>
      <c r="B2555" s="1">
        <f>IF(C2555=0,IF(B2554=Protocol!$V$20,1,B2554+1),B2554)</f>
        <v>1</v>
      </c>
      <c r="C2555" s="1">
        <f>IF(C2554+1=Protocol!$V$21,0,C2554+1)</f>
        <v>9</v>
      </c>
      <c r="D2555" s="1">
        <f t="shared" si="95"/>
        <v>4</v>
      </c>
      <c r="E2555" s="1" t="str">
        <f>INDEX(Protocol[Mark],MATCH(C2555,Protocol[Step],0))</f>
        <v>5S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108010004</v>
      </c>
      <c r="H2555" s="134">
        <f>Systematic[[#This Row],[SampleVariableLabel]]+100*Systematic[[#This Row],[State]]</f>
        <v>108010904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108</v>
      </c>
      <c r="B2556" s="1">
        <f>IF(C2556=0,IF(B2555=Protocol!$V$20,1,B2555+1),B2555)</f>
        <v>1</v>
      </c>
      <c r="C2556" s="1">
        <f>IF(C2555+1=Protocol!$V$21,0,C2555+1)</f>
        <v>10</v>
      </c>
      <c r="D2556" s="1">
        <f t="shared" si="95"/>
        <v>5</v>
      </c>
      <c r="E2556" s="1" t="str">
        <f>INDEX(Protocol[Mark],MATCH(C2556,Protocol[Step],0))</f>
        <v>6Gp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108010005</v>
      </c>
      <c r="H2556" s="134">
        <f>Systematic[[#This Row],[SampleVariableLabel]]+100*Systematic[[#This Row],[State]]</f>
        <v>108011005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108</v>
      </c>
      <c r="B2557" s="1">
        <f>IF(C2557=0,IF(B2556=Protocol!$V$20,1,B2556+1),B2556)</f>
        <v>1</v>
      </c>
      <c r="C2557" s="1">
        <f>IF(C2556+1=Protocol!$V$21,0,C2556+1)</f>
        <v>11</v>
      </c>
      <c r="D2557" s="1">
        <f t="shared" si="95"/>
        <v>6</v>
      </c>
      <c r="E2557" s="1" t="str">
        <f>INDEX(Protocol[Mark],MATCH(C2557,Protocol[Step],0))</f>
        <v>7U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108010006</v>
      </c>
      <c r="H2557" s="134">
        <f>Systematic[[#This Row],[SampleVariableLabel]]+100*Systematic[[#This Row],[State]]</f>
        <v>108011106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108</v>
      </c>
      <c r="B2558" s="1">
        <f>IF(C2558=0,IF(B2557=Protocol!$V$20,1,B2557+1),B2557)</f>
        <v>1</v>
      </c>
      <c r="C2558" s="1">
        <f>IF(C2557+1=Protocol!$V$21,0,C2557+1)</f>
        <v>12</v>
      </c>
      <c r="D2558" s="1">
        <f t="shared" si="95"/>
        <v>1</v>
      </c>
      <c r="E2558" s="1" t="str">
        <f>INDEX(Protocol[Mark],MATCH(C2558,Protocol[Step],0))</f>
        <v>8Rot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108010001</v>
      </c>
      <c r="H2558" s="134">
        <f>Systematic[[#This Row],[SampleVariableLabel]]+100*Systematic[[#This Row],[State]]</f>
        <v>108011201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108</v>
      </c>
      <c r="B2559" s="1">
        <f>IF(C2559=0,IF(B2558=Protocol!$V$20,1,B2558+1),B2558)</f>
        <v>1</v>
      </c>
      <c r="C2559" s="1">
        <f>IF(C2558+1=Protocol!$V$21,0,C2558+1)</f>
        <v>13</v>
      </c>
      <c r="D2559" s="1">
        <f t="shared" si="95"/>
        <v>2</v>
      </c>
      <c r="E2559" s="1" t="str">
        <f>INDEX(Protocol[Mark],MATCH(C2559,Protocol[Step],0))</f>
        <v>9Ama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108010002</v>
      </c>
      <c r="H2559" s="134">
        <f>Systematic[[#This Row],[SampleVariableLabel]]+100*Systematic[[#This Row],[State]]</f>
        <v>108011302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108</v>
      </c>
      <c r="B2560" s="1">
        <f>IF(C2560=0,IF(B2559=Protocol!$V$20,1,B2559+1),B2559)</f>
        <v>1</v>
      </c>
      <c r="C2560" s="1">
        <f>IF(C2559+1=Protocol!$V$21,0,C2559+1)</f>
        <v>14</v>
      </c>
      <c r="D2560" s="1">
        <f t="shared" si="95"/>
        <v>3</v>
      </c>
      <c r="E2560" s="1" t="str">
        <f>INDEX(Protocol[Mark],MATCH(C2560,Protocol[Step],0))</f>
        <v>10AsTm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108010003</v>
      </c>
      <c r="H2560" s="134">
        <f>Systematic[[#This Row],[SampleVariableLabel]]+100*Systematic[[#This Row],[State]]</f>
        <v>108011403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108</v>
      </c>
      <c r="B2561" s="1">
        <f>IF(C2561=0,IF(B2560=Protocol!$V$20,1,B2560+1),B2560)</f>
        <v>1</v>
      </c>
      <c r="C2561" s="1">
        <f>IF(C2560+1=Protocol!$V$21,0,C2560+1)</f>
        <v>15</v>
      </c>
      <c r="D2561" s="1">
        <f t="shared" si="95"/>
        <v>4</v>
      </c>
      <c r="E2561" s="1" t="str">
        <f>INDEX(Protocol[Mark],MATCH(C2561,Protocol[Step],0))</f>
        <v>11Azd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108010004</v>
      </c>
      <c r="H2561" s="134">
        <f>Systematic[[#This Row],[SampleVariableLabel]]+100*Systematic[[#This Row],[State]]</f>
        <v>108011504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109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ce1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109010005</v>
      </c>
      <c r="H2562" s="134">
        <f>Systematic[[#This Row],[SampleVariableLabel]]+100*Systematic[[#This Row],[State]]</f>
        <v>109010005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109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1Dig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109010006</v>
      </c>
      <c r="H2563" s="134">
        <f>Systematic[[#This Row],[SampleVariableLabel]]+100*Systematic[[#This Row],[State]]</f>
        <v>109010106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109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1D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109010001</v>
      </c>
      <c r="H2564" s="134">
        <f>Systematic[[#This Row],[SampleVariableLabel]]+100*Systematic[[#This Row],[State]]</f>
        <v>109010201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109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1M.1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109010002</v>
      </c>
      <c r="H2565" s="134">
        <f>Systematic[[#This Row],[SampleVariableLabel]]+100*Systematic[[#This Row],[State]]</f>
        <v>109010302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109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2Oct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109010003</v>
      </c>
      <c r="H2566" s="134">
        <f>Systematic[[#This Row],[SampleVariableLabel]]+100*Systematic[[#This Row],[State]]</f>
        <v>109010403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109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2c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109010004</v>
      </c>
      <c r="H2567" s="134">
        <f>Systematic[[#This Row],[SampleVariableLabel]]+100*Systematic[[#This Row],[State]]</f>
        <v>109010504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109</v>
      </c>
      <c r="B2568" s="1">
        <f>IF(C2568=0,IF(B2567=Protocol!$V$20,1,B2567+1),B2567)</f>
        <v>1</v>
      </c>
      <c r="C2568" s="1">
        <f>IF(C2567+1=Protocol!$V$21,0,C2567+1)</f>
        <v>6</v>
      </c>
      <c r="D2568" s="1">
        <f t="shared" si="97"/>
        <v>5</v>
      </c>
      <c r="E2568" s="1" t="str">
        <f>INDEX(Protocol[Mark],MATCH(C2568,Protocol[Step],0))</f>
        <v>2M2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109010005</v>
      </c>
      <c r="H2568" s="134">
        <f>Systematic[[#This Row],[SampleVariableLabel]]+100*Systematic[[#This Row],[State]]</f>
        <v>109010605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109</v>
      </c>
      <c r="B2569" s="1">
        <f>IF(C2569=0,IF(B2568=Protocol!$V$20,1,B2568+1),B2568)</f>
        <v>1</v>
      </c>
      <c r="C2569" s="1">
        <f>IF(C2568+1=Protocol!$V$21,0,C2568+1)</f>
        <v>7</v>
      </c>
      <c r="D2569" s="1">
        <f t="shared" si="97"/>
        <v>6</v>
      </c>
      <c r="E2569" s="1" t="str">
        <f>INDEX(Protocol[Mark],MATCH(C2569,Protocol[Step],0))</f>
        <v>3P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109010006</v>
      </c>
      <c r="H2569" s="134">
        <f>Systematic[[#This Row],[SampleVariableLabel]]+100*Systematic[[#This Row],[State]]</f>
        <v>109010706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109</v>
      </c>
      <c r="B2570" s="1">
        <f>IF(C2570=0,IF(B2569=Protocol!$V$20,1,B2569+1),B2569)</f>
        <v>1</v>
      </c>
      <c r="C2570" s="1">
        <f>IF(C2569+1=Protocol!$V$21,0,C2569+1)</f>
        <v>8</v>
      </c>
      <c r="D2570" s="1">
        <f t="shared" si="97"/>
        <v>1</v>
      </c>
      <c r="E2570" s="1" t="str">
        <f>INDEX(Protocol[Mark],MATCH(C2570,Protocol[Step],0))</f>
        <v>4G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109010001</v>
      </c>
      <c r="H2570" s="134">
        <f>Systematic[[#This Row],[SampleVariableLabel]]+100*Systematic[[#This Row],[State]]</f>
        <v>109010801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109</v>
      </c>
      <c r="B2571" s="1">
        <f>IF(C2571=0,IF(B2570=Protocol!$V$20,1,B2570+1),B2570)</f>
        <v>1</v>
      </c>
      <c r="C2571" s="1">
        <f>IF(C2570+1=Protocol!$V$21,0,C2570+1)</f>
        <v>9</v>
      </c>
      <c r="D2571" s="1">
        <f t="shared" si="97"/>
        <v>2</v>
      </c>
      <c r="E2571" s="1" t="str">
        <f>INDEX(Protocol[Mark],MATCH(C2571,Protocol[Step],0))</f>
        <v>5S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109010002</v>
      </c>
      <c r="H2571" s="134">
        <f>Systematic[[#This Row],[SampleVariableLabel]]+100*Systematic[[#This Row],[State]]</f>
        <v>109010902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109</v>
      </c>
      <c r="B2572" s="1">
        <f>IF(C2572=0,IF(B2571=Protocol!$V$20,1,B2571+1),B2571)</f>
        <v>1</v>
      </c>
      <c r="C2572" s="1">
        <f>IF(C2571+1=Protocol!$V$21,0,C2571+1)</f>
        <v>10</v>
      </c>
      <c r="D2572" s="1">
        <f t="shared" si="97"/>
        <v>3</v>
      </c>
      <c r="E2572" s="1" t="str">
        <f>INDEX(Protocol[Mark],MATCH(C2572,Protocol[Step],0))</f>
        <v>6Gp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109010003</v>
      </c>
      <c r="H2572" s="134">
        <f>Systematic[[#This Row],[SampleVariableLabel]]+100*Systematic[[#This Row],[State]]</f>
        <v>109011003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109</v>
      </c>
      <c r="B2573" s="1">
        <f>IF(C2573=0,IF(B2572=Protocol!$V$20,1,B2572+1),B2572)</f>
        <v>1</v>
      </c>
      <c r="C2573" s="1">
        <f>IF(C2572+1=Protocol!$V$21,0,C2572+1)</f>
        <v>11</v>
      </c>
      <c r="D2573" s="1">
        <f t="shared" si="97"/>
        <v>4</v>
      </c>
      <c r="E2573" s="1" t="str">
        <f>INDEX(Protocol[Mark],MATCH(C2573,Protocol[Step],0))</f>
        <v>7U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109010004</v>
      </c>
      <c r="H2573" s="134">
        <f>Systematic[[#This Row],[SampleVariableLabel]]+100*Systematic[[#This Row],[State]]</f>
        <v>109011104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109</v>
      </c>
      <c r="B2574" s="1">
        <f>IF(C2574=0,IF(B2573=Protocol!$V$20,1,B2573+1),B2573)</f>
        <v>1</v>
      </c>
      <c r="C2574" s="1">
        <f>IF(C2573+1=Protocol!$V$21,0,C2573+1)</f>
        <v>12</v>
      </c>
      <c r="D2574" s="1">
        <f t="shared" si="97"/>
        <v>5</v>
      </c>
      <c r="E2574" s="1" t="str">
        <f>INDEX(Protocol[Mark],MATCH(C2574,Protocol[Step],0))</f>
        <v>8Rot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109010005</v>
      </c>
      <c r="H2574" s="134">
        <f>Systematic[[#This Row],[SampleVariableLabel]]+100*Systematic[[#This Row],[State]]</f>
        <v>109011205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109</v>
      </c>
      <c r="B2575" s="1">
        <f>IF(C2575=0,IF(B2574=Protocol!$V$20,1,B2574+1),B2574)</f>
        <v>1</v>
      </c>
      <c r="C2575" s="1">
        <f>IF(C2574+1=Protocol!$V$21,0,C2574+1)</f>
        <v>13</v>
      </c>
      <c r="D2575" s="1">
        <f t="shared" si="97"/>
        <v>6</v>
      </c>
      <c r="E2575" s="1" t="str">
        <f>INDEX(Protocol[Mark],MATCH(C2575,Protocol[Step],0))</f>
        <v>9Ama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109010006</v>
      </c>
      <c r="H2575" s="134">
        <f>Systematic[[#This Row],[SampleVariableLabel]]+100*Systematic[[#This Row],[State]]</f>
        <v>109011306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109</v>
      </c>
      <c r="B2576" s="1">
        <f>IF(C2576=0,IF(B2575=Protocol!$V$20,1,B2575+1),B2575)</f>
        <v>1</v>
      </c>
      <c r="C2576" s="1">
        <f>IF(C2575+1=Protocol!$V$21,0,C2575+1)</f>
        <v>14</v>
      </c>
      <c r="D2576" s="1">
        <f t="shared" si="97"/>
        <v>1</v>
      </c>
      <c r="E2576" s="1" t="str">
        <f>INDEX(Protocol[Mark],MATCH(C2576,Protocol[Step],0))</f>
        <v>10AsTm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109010001</v>
      </c>
      <c r="H2576" s="134">
        <f>Systematic[[#This Row],[SampleVariableLabel]]+100*Systematic[[#This Row],[State]]</f>
        <v>109011401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109</v>
      </c>
      <c r="B2577" s="1">
        <f>IF(C2577=0,IF(B2576=Protocol!$V$20,1,B2576+1),B2576)</f>
        <v>1</v>
      </c>
      <c r="C2577" s="1">
        <f>IF(C2576+1=Protocol!$V$21,0,C2576+1)</f>
        <v>15</v>
      </c>
      <c r="D2577" s="1">
        <f t="shared" si="97"/>
        <v>2</v>
      </c>
      <c r="E2577" s="1" t="str">
        <f>INDEX(Protocol[Mark],MATCH(C2577,Protocol[Step],0))</f>
        <v>11Azd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109010002</v>
      </c>
      <c r="H2577" s="134">
        <f>Systematic[[#This Row],[SampleVariableLabel]]+100*Systematic[[#This Row],[State]]</f>
        <v>109011502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110</v>
      </c>
      <c r="B2578" s="1">
        <f>IF(C2578=0,IF(B2577=Protocol!$V$20,1,B2577+1),B2577)</f>
        <v>1</v>
      </c>
      <c r="C2578" s="1">
        <f>IF(C2577+1=Protocol!$V$21,0,C2577+1)</f>
        <v>0</v>
      </c>
      <c r="D2578" s="1">
        <f t="shared" si="97"/>
        <v>3</v>
      </c>
      <c r="E2578" s="1" t="str">
        <f>INDEX(Protocol[Mark],MATCH(C2578,Protocol[Step],0))</f>
        <v>ce1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110010003</v>
      </c>
      <c r="H2578" s="134">
        <f>Systematic[[#This Row],[SampleVariableLabel]]+100*Systematic[[#This Row],[State]]</f>
        <v>110010003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110</v>
      </c>
      <c r="B2579" s="1">
        <f>IF(C2579=0,IF(B2578=Protocol!$V$20,1,B2578+1),B2578)</f>
        <v>1</v>
      </c>
      <c r="C2579" s="1">
        <f>IF(C2578+1=Protocol!$V$21,0,C2578+1)</f>
        <v>1</v>
      </c>
      <c r="D2579" s="1">
        <f t="shared" si="97"/>
        <v>4</v>
      </c>
      <c r="E2579" s="1" t="str">
        <f>INDEX(Protocol[Mark],MATCH(C2579,Protocol[Step],0))</f>
        <v>1Dig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110010004</v>
      </c>
      <c r="H2579" s="134">
        <f>Systematic[[#This Row],[SampleVariableLabel]]+100*Systematic[[#This Row],[State]]</f>
        <v>110010104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110</v>
      </c>
      <c r="B2580" s="1">
        <f>IF(C2580=0,IF(B2579=Protocol!$V$20,1,B2579+1),B2579)</f>
        <v>1</v>
      </c>
      <c r="C2580" s="1">
        <f>IF(C2579+1=Protocol!$V$21,0,C2579+1)</f>
        <v>2</v>
      </c>
      <c r="D2580" s="1">
        <f t="shared" si="97"/>
        <v>5</v>
      </c>
      <c r="E2580" s="1" t="str">
        <f>INDEX(Protocol[Mark],MATCH(C2580,Protocol[Step],0))</f>
        <v>1D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110010005</v>
      </c>
      <c r="H2580" s="134">
        <f>Systematic[[#This Row],[SampleVariableLabel]]+100*Systematic[[#This Row],[State]]</f>
        <v>110010205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110</v>
      </c>
      <c r="B2581" s="1">
        <f>IF(C2581=0,IF(B2580=Protocol!$V$20,1,B2580+1),B2580)</f>
        <v>1</v>
      </c>
      <c r="C2581" s="1">
        <f>IF(C2580+1=Protocol!$V$21,0,C2580+1)</f>
        <v>3</v>
      </c>
      <c r="D2581" s="1">
        <f t="shared" si="97"/>
        <v>6</v>
      </c>
      <c r="E2581" s="1" t="str">
        <f>INDEX(Protocol[Mark],MATCH(C2581,Protocol[Step],0))</f>
        <v>1M.1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110010006</v>
      </c>
      <c r="H2581" s="134">
        <f>Systematic[[#This Row],[SampleVariableLabel]]+100*Systematic[[#This Row],[State]]</f>
        <v>110010306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110</v>
      </c>
      <c r="B2582" s="1">
        <f>IF(C2582=0,IF(B2581=Protocol!$V$20,1,B2581+1),B2581)</f>
        <v>1</v>
      </c>
      <c r="C2582" s="1">
        <f>IF(C2581+1=Protocol!$V$21,0,C2581+1)</f>
        <v>4</v>
      </c>
      <c r="D2582" s="1">
        <f t="shared" si="97"/>
        <v>1</v>
      </c>
      <c r="E2582" s="1" t="str">
        <f>INDEX(Protocol[Mark],MATCH(C2582,Protocol[Step],0))</f>
        <v>2Oct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110010001</v>
      </c>
      <c r="H2582" s="134">
        <f>Systematic[[#This Row],[SampleVariableLabel]]+100*Systematic[[#This Row],[State]]</f>
        <v>110010401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110</v>
      </c>
      <c r="B2583" s="1">
        <f>IF(C2583=0,IF(B2582=Protocol!$V$20,1,B2582+1),B2582)</f>
        <v>1</v>
      </c>
      <c r="C2583" s="1">
        <f>IF(C2582+1=Protocol!$V$21,0,C2582+1)</f>
        <v>5</v>
      </c>
      <c r="D2583" s="1">
        <f t="shared" si="97"/>
        <v>2</v>
      </c>
      <c r="E2583" s="1" t="str">
        <f>INDEX(Protocol[Mark],MATCH(C2583,Protocol[Step],0))</f>
        <v>2c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110010002</v>
      </c>
      <c r="H2583" s="134">
        <f>Systematic[[#This Row],[SampleVariableLabel]]+100*Systematic[[#This Row],[State]]</f>
        <v>110010502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110</v>
      </c>
      <c r="B2584" s="1">
        <f>IF(C2584=0,IF(B2583=Protocol!$V$20,1,B2583+1),B2583)</f>
        <v>1</v>
      </c>
      <c r="C2584" s="1">
        <f>IF(C2583+1=Protocol!$V$21,0,C2583+1)</f>
        <v>6</v>
      </c>
      <c r="D2584" s="1">
        <f t="shared" si="97"/>
        <v>3</v>
      </c>
      <c r="E2584" s="1" t="str">
        <f>INDEX(Protocol[Mark],MATCH(C2584,Protocol[Step],0))</f>
        <v>2M2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110010003</v>
      </c>
      <c r="H2584" s="134">
        <f>Systematic[[#This Row],[SampleVariableLabel]]+100*Systematic[[#This Row],[State]]</f>
        <v>110010603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110</v>
      </c>
      <c r="B2585" s="1">
        <f>IF(C2585=0,IF(B2584=Protocol!$V$20,1,B2584+1),B2584)</f>
        <v>1</v>
      </c>
      <c r="C2585" s="1">
        <f>IF(C2584+1=Protocol!$V$21,0,C2584+1)</f>
        <v>7</v>
      </c>
      <c r="D2585" s="1">
        <f t="shared" si="97"/>
        <v>4</v>
      </c>
      <c r="E2585" s="1" t="str">
        <f>INDEX(Protocol[Mark],MATCH(C2585,Protocol[Step],0))</f>
        <v>3P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110010004</v>
      </c>
      <c r="H2585" s="134">
        <f>Systematic[[#This Row],[SampleVariableLabel]]+100*Systematic[[#This Row],[State]]</f>
        <v>110010704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110</v>
      </c>
      <c r="B2586" s="1">
        <f>IF(C2586=0,IF(B2585=Protocol!$V$20,1,B2585+1),B2585)</f>
        <v>1</v>
      </c>
      <c r="C2586" s="1">
        <f>IF(C2585+1=Protocol!$V$21,0,C2585+1)</f>
        <v>8</v>
      </c>
      <c r="D2586" s="1">
        <f t="shared" si="97"/>
        <v>5</v>
      </c>
      <c r="E2586" s="1" t="str">
        <f>INDEX(Protocol[Mark],MATCH(C2586,Protocol[Step],0))</f>
        <v>4G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110010005</v>
      </c>
      <c r="H2586" s="134">
        <f>Systematic[[#This Row],[SampleVariableLabel]]+100*Systematic[[#This Row],[State]]</f>
        <v>110010805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110</v>
      </c>
      <c r="B2587" s="1">
        <f>IF(C2587=0,IF(B2586=Protocol!$V$20,1,B2586+1),B2586)</f>
        <v>1</v>
      </c>
      <c r="C2587" s="1">
        <f>IF(C2586+1=Protocol!$V$21,0,C2586+1)</f>
        <v>9</v>
      </c>
      <c r="D2587" s="1">
        <f t="shared" si="97"/>
        <v>6</v>
      </c>
      <c r="E2587" s="1" t="str">
        <f>INDEX(Protocol[Mark],MATCH(C2587,Protocol[Step],0))</f>
        <v>5S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110010006</v>
      </c>
      <c r="H2587" s="134">
        <f>Systematic[[#This Row],[SampleVariableLabel]]+100*Systematic[[#This Row],[State]]</f>
        <v>110010906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110</v>
      </c>
      <c r="B2588" s="1">
        <f>IF(C2588=0,IF(B2587=Protocol!$V$20,1,B2587+1),B2587)</f>
        <v>1</v>
      </c>
      <c r="C2588" s="1">
        <f>IF(C2587+1=Protocol!$V$21,0,C2587+1)</f>
        <v>10</v>
      </c>
      <c r="D2588" s="1">
        <f t="shared" si="97"/>
        <v>1</v>
      </c>
      <c r="E2588" s="1" t="str">
        <f>INDEX(Protocol[Mark],MATCH(C2588,Protocol[Step],0))</f>
        <v>6Gp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110010001</v>
      </c>
      <c r="H2588" s="134">
        <f>Systematic[[#This Row],[SampleVariableLabel]]+100*Systematic[[#This Row],[State]]</f>
        <v>110011001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110</v>
      </c>
      <c r="B2589" s="1">
        <f>IF(C2589=0,IF(B2588=Protocol!$V$20,1,B2588+1),B2588)</f>
        <v>1</v>
      </c>
      <c r="C2589" s="1">
        <f>IF(C2588+1=Protocol!$V$21,0,C2588+1)</f>
        <v>11</v>
      </c>
      <c r="D2589" s="1">
        <f t="shared" si="97"/>
        <v>2</v>
      </c>
      <c r="E2589" s="1" t="str">
        <f>INDEX(Protocol[Mark],MATCH(C2589,Protocol[Step],0))</f>
        <v>7U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110010002</v>
      </c>
      <c r="H2589" s="134">
        <f>Systematic[[#This Row],[SampleVariableLabel]]+100*Systematic[[#This Row],[State]]</f>
        <v>110011102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110</v>
      </c>
      <c r="B2590" s="1">
        <f>IF(C2590=0,IF(B2589=Protocol!$V$20,1,B2589+1),B2589)</f>
        <v>1</v>
      </c>
      <c r="C2590" s="1">
        <f>IF(C2589+1=Protocol!$V$21,0,C2589+1)</f>
        <v>12</v>
      </c>
      <c r="D2590" s="1">
        <f t="shared" si="97"/>
        <v>3</v>
      </c>
      <c r="E2590" s="1" t="str">
        <f>INDEX(Protocol[Mark],MATCH(C2590,Protocol[Step],0))</f>
        <v>8Rot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110010003</v>
      </c>
      <c r="H2590" s="134">
        <f>Systematic[[#This Row],[SampleVariableLabel]]+100*Systematic[[#This Row],[State]]</f>
        <v>110011203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110</v>
      </c>
      <c r="B2591" s="1">
        <f>IF(C2591=0,IF(B2590=Protocol!$V$20,1,B2590+1),B2590)</f>
        <v>1</v>
      </c>
      <c r="C2591" s="1">
        <f>IF(C2590+1=Protocol!$V$21,0,C2590+1)</f>
        <v>13</v>
      </c>
      <c r="D2591" s="1">
        <f t="shared" si="97"/>
        <v>4</v>
      </c>
      <c r="E2591" s="1" t="str">
        <f>INDEX(Protocol[Mark],MATCH(C2591,Protocol[Step],0))</f>
        <v>9Ama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110010004</v>
      </c>
      <c r="H2591" s="134">
        <f>Systematic[[#This Row],[SampleVariableLabel]]+100*Systematic[[#This Row],[State]]</f>
        <v>110011304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110</v>
      </c>
      <c r="B2592" s="1">
        <f>IF(C2592=0,IF(B2591=Protocol!$V$20,1,B2591+1),B2591)</f>
        <v>1</v>
      </c>
      <c r="C2592" s="1">
        <f>IF(C2591+1=Protocol!$V$21,0,C2591+1)</f>
        <v>14</v>
      </c>
      <c r="D2592" s="1">
        <f t="shared" si="97"/>
        <v>5</v>
      </c>
      <c r="E2592" s="1" t="str">
        <f>INDEX(Protocol[Mark],MATCH(C2592,Protocol[Step],0))</f>
        <v>10AsTm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110010005</v>
      </c>
      <c r="H2592" s="134">
        <f>Systematic[[#This Row],[SampleVariableLabel]]+100*Systematic[[#This Row],[State]]</f>
        <v>110011405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110</v>
      </c>
      <c r="B2593" s="1">
        <f>IF(C2593=0,IF(B2592=Protocol!$V$20,1,B2592+1),B2592)</f>
        <v>1</v>
      </c>
      <c r="C2593" s="1">
        <f>IF(C2592+1=Protocol!$V$21,0,C2592+1)</f>
        <v>15</v>
      </c>
      <c r="D2593" s="1">
        <f t="shared" si="97"/>
        <v>6</v>
      </c>
      <c r="E2593" s="1" t="str">
        <f>INDEX(Protocol[Mark],MATCH(C2593,Protocol[Step],0))</f>
        <v>11Azd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110010006</v>
      </c>
      <c r="H2593" s="134">
        <f>Systematic[[#This Row],[SampleVariableLabel]]+100*Systematic[[#This Row],[State]]</f>
        <v>110011506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ce1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111010001</v>
      </c>
      <c r="H2594" s="134">
        <f>Systematic[[#This Row],[SampleVariableLabel]]+100*Systematic[[#This Row],[State]]</f>
        <v>111010001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1Dig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111010002</v>
      </c>
      <c r="H2595" s="134">
        <f>Systematic[[#This Row],[SampleVariableLabel]]+100*Systematic[[#This Row],[State]]</f>
        <v>111010102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1D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111010003</v>
      </c>
      <c r="H2596" s="134">
        <f>Systematic[[#This Row],[SampleVariableLabel]]+100*Systematic[[#This Row],[State]]</f>
        <v>111010203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1M.1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111010004</v>
      </c>
      <c r="H2597" s="134">
        <f>Systematic[[#This Row],[SampleVariableLabel]]+100*Systematic[[#This Row],[State]]</f>
        <v>111010304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2Oct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111010005</v>
      </c>
      <c r="H2598" s="134">
        <f>Systematic[[#This Row],[SampleVariableLabel]]+100*Systematic[[#This Row],[State]]</f>
        <v>111010405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2c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111010006</v>
      </c>
      <c r="H2599" s="134">
        <f>Systematic[[#This Row],[SampleVariableLabel]]+100*Systematic[[#This Row],[State]]</f>
        <v>111010506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2M2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111010001</v>
      </c>
      <c r="H2600" s="134">
        <f>Systematic[[#This Row],[SampleVariableLabel]]+100*Systematic[[#This Row],[State]]</f>
        <v>111010601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3P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111010002</v>
      </c>
      <c r="H2601" s="134">
        <f>Systematic[[#This Row],[SampleVariableLabel]]+100*Systematic[[#This Row],[State]]</f>
        <v>111010702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4G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111010003</v>
      </c>
      <c r="H2602" s="134">
        <f>Systematic[[#This Row],[SampleVariableLabel]]+100*Systematic[[#This Row],[State]]</f>
        <v>111010803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5S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111010004</v>
      </c>
      <c r="H2603" s="134">
        <f>Systematic[[#This Row],[SampleVariableLabel]]+100*Systematic[[#This Row],[State]]</f>
        <v>111010904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6Gp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111010005</v>
      </c>
      <c r="H2604" s="134">
        <f>Systematic[[#This Row],[SampleVariableLabel]]+100*Systematic[[#This Row],[State]]</f>
        <v>111011005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111</v>
      </c>
      <c r="B2605" s="1">
        <f>IF(C2605=0,IF(B2604=Protocol!$V$20,1,B2604+1),B2604)</f>
        <v>1</v>
      </c>
      <c r="C2605" s="1">
        <f>IF(C2604+1=Protocol!$V$21,0,C2604+1)</f>
        <v>11</v>
      </c>
      <c r="D2605" s="1">
        <f t="shared" si="97"/>
        <v>6</v>
      </c>
      <c r="E2605" s="1" t="str">
        <f>INDEX(Protocol[Mark],MATCH(C2605,Protocol[Step],0))</f>
        <v>7U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111010006</v>
      </c>
      <c r="H2605" s="134">
        <f>Systematic[[#This Row],[SampleVariableLabel]]+100*Systematic[[#This Row],[State]]</f>
        <v>111011106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111</v>
      </c>
      <c r="B2606" s="1">
        <f>IF(C2606=0,IF(B2605=Protocol!$V$20,1,B2605+1),B2605)</f>
        <v>1</v>
      </c>
      <c r="C2606" s="1">
        <f>IF(C2605+1=Protocol!$V$21,0,C2605+1)</f>
        <v>12</v>
      </c>
      <c r="D2606" s="1">
        <f t="shared" si="97"/>
        <v>1</v>
      </c>
      <c r="E2606" s="1" t="str">
        <f>INDEX(Protocol[Mark],MATCH(C2606,Protocol[Step],0))</f>
        <v>8Rot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111010001</v>
      </c>
      <c r="H2606" s="134">
        <f>Systematic[[#This Row],[SampleVariableLabel]]+100*Systematic[[#This Row],[State]]</f>
        <v>111011201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111</v>
      </c>
      <c r="B2607" s="1">
        <f>IF(C2607=0,IF(B2606=Protocol!$V$20,1,B2606+1),B2606)</f>
        <v>1</v>
      </c>
      <c r="C2607" s="1">
        <f>IF(C2606+1=Protocol!$V$21,0,C2606+1)</f>
        <v>13</v>
      </c>
      <c r="D2607" s="1">
        <f t="shared" si="97"/>
        <v>2</v>
      </c>
      <c r="E2607" s="1" t="str">
        <f>INDEX(Protocol[Mark],MATCH(C2607,Protocol[Step],0))</f>
        <v>9Ama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111010002</v>
      </c>
      <c r="H2607" s="134">
        <f>Systematic[[#This Row],[SampleVariableLabel]]+100*Systematic[[#This Row],[State]]</f>
        <v>111011302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111</v>
      </c>
      <c r="B2608" s="1">
        <f>IF(C2608=0,IF(B2607=Protocol!$V$20,1,B2607+1),B2607)</f>
        <v>1</v>
      </c>
      <c r="C2608" s="1">
        <f>IF(C2607+1=Protocol!$V$21,0,C2607+1)</f>
        <v>14</v>
      </c>
      <c r="D2608" s="1">
        <f t="shared" si="97"/>
        <v>3</v>
      </c>
      <c r="E2608" s="1" t="str">
        <f>INDEX(Protocol[Mark],MATCH(C2608,Protocol[Step],0))</f>
        <v>10AsTm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111010003</v>
      </c>
      <c r="H2608" s="134">
        <f>Systematic[[#This Row],[SampleVariableLabel]]+100*Systematic[[#This Row],[State]]</f>
        <v>111011403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111</v>
      </c>
      <c r="B2609" s="1">
        <f>IF(C2609=0,IF(B2608=Protocol!$V$20,1,B2608+1),B2608)</f>
        <v>1</v>
      </c>
      <c r="C2609" s="1">
        <f>IF(C2608+1=Protocol!$V$21,0,C2608+1)</f>
        <v>15</v>
      </c>
      <c r="D2609" s="1">
        <f t="shared" si="97"/>
        <v>4</v>
      </c>
      <c r="E2609" s="1" t="str">
        <f>INDEX(Protocol[Mark],MATCH(C2609,Protocol[Step],0))</f>
        <v>11Azd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111010004</v>
      </c>
      <c r="H2609" s="134">
        <f>Systematic[[#This Row],[SampleVariableLabel]]+100*Systematic[[#This Row],[State]]</f>
        <v>111011504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112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ce1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112010005</v>
      </c>
      <c r="H2610" s="134">
        <f>Systematic[[#This Row],[SampleVariableLabel]]+100*Systematic[[#This Row],[State]]</f>
        <v>112010005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112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1Dig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112010006</v>
      </c>
      <c r="H2611" s="134">
        <f>Systematic[[#This Row],[SampleVariableLabel]]+100*Systematic[[#This Row],[State]]</f>
        <v>112010106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112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1D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112010001</v>
      </c>
      <c r="H2612" s="134">
        <f>Systematic[[#This Row],[SampleVariableLabel]]+100*Systematic[[#This Row],[State]]</f>
        <v>112010201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112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1M.1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112010002</v>
      </c>
      <c r="H2613" s="134">
        <f>Systematic[[#This Row],[SampleVariableLabel]]+100*Systematic[[#This Row],[State]]</f>
        <v>112010302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112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2Oct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112010003</v>
      </c>
      <c r="H2614" s="134">
        <f>Systematic[[#This Row],[SampleVariableLabel]]+100*Systematic[[#This Row],[State]]</f>
        <v>112010403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112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2c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112010004</v>
      </c>
      <c r="H2615" s="134">
        <f>Systematic[[#This Row],[SampleVariableLabel]]+100*Systematic[[#This Row],[State]]</f>
        <v>112010504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112</v>
      </c>
      <c r="B2616" s="1">
        <f>IF(C2616=0,IF(B2615=Protocol!$V$20,1,B2615+1),B2615)</f>
        <v>1</v>
      </c>
      <c r="C2616" s="1">
        <f>IF(C2615+1=Protocol!$V$21,0,C2615+1)</f>
        <v>6</v>
      </c>
      <c r="D2616" s="1">
        <f t="shared" si="97"/>
        <v>5</v>
      </c>
      <c r="E2616" s="1" t="str">
        <f>INDEX(Protocol[Mark],MATCH(C2616,Protocol[Step],0))</f>
        <v>2M2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112010005</v>
      </c>
      <c r="H2616" s="134">
        <f>Systematic[[#This Row],[SampleVariableLabel]]+100*Systematic[[#This Row],[State]]</f>
        <v>112010605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112</v>
      </c>
      <c r="B2617" s="1">
        <f>IF(C2617=0,IF(B2616=Protocol!$V$20,1,B2616+1),B2616)</f>
        <v>1</v>
      </c>
      <c r="C2617" s="1">
        <f>IF(C2616+1=Protocol!$V$21,0,C2616+1)</f>
        <v>7</v>
      </c>
      <c r="D2617" s="1">
        <f t="shared" si="97"/>
        <v>6</v>
      </c>
      <c r="E2617" s="1" t="str">
        <f>INDEX(Protocol[Mark],MATCH(C2617,Protocol[Step],0))</f>
        <v>3P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112010006</v>
      </c>
      <c r="H2617" s="134">
        <f>Systematic[[#This Row],[SampleVariableLabel]]+100*Systematic[[#This Row],[State]]</f>
        <v>112010706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112</v>
      </c>
      <c r="B2618" s="1">
        <f>IF(C2618=0,IF(B2617=Protocol!$V$20,1,B2617+1),B2617)</f>
        <v>1</v>
      </c>
      <c r="C2618" s="1">
        <f>IF(C2617+1=Protocol!$V$21,0,C2617+1)</f>
        <v>8</v>
      </c>
      <c r="D2618" s="1">
        <f t="shared" si="97"/>
        <v>1</v>
      </c>
      <c r="E2618" s="1" t="str">
        <f>INDEX(Protocol[Mark],MATCH(C2618,Protocol[Step],0))</f>
        <v>4G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112010001</v>
      </c>
      <c r="H2618" s="134">
        <f>Systematic[[#This Row],[SampleVariableLabel]]+100*Systematic[[#This Row],[State]]</f>
        <v>112010801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112</v>
      </c>
      <c r="B2619" s="1">
        <f>IF(C2619=0,IF(B2618=Protocol!$V$20,1,B2618+1),B2618)</f>
        <v>1</v>
      </c>
      <c r="C2619" s="1">
        <f>IF(C2618+1=Protocol!$V$21,0,C2618+1)</f>
        <v>9</v>
      </c>
      <c r="D2619" s="1">
        <f t="shared" si="97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112010002</v>
      </c>
      <c r="H2619" s="134">
        <f>Systematic[[#This Row],[SampleVariableLabel]]+100*Systematic[[#This Row],[State]]</f>
        <v>112010902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112</v>
      </c>
      <c r="B2620" s="1">
        <f>IF(C2620=0,IF(B2619=Protocol!$V$20,1,B2619+1),B2619)</f>
        <v>1</v>
      </c>
      <c r="C2620" s="1">
        <f>IF(C2619+1=Protocol!$V$21,0,C2619+1)</f>
        <v>10</v>
      </c>
      <c r="D2620" s="1">
        <f t="shared" si="97"/>
        <v>3</v>
      </c>
      <c r="E2620" s="1" t="str">
        <f>INDEX(Protocol[Mark],MATCH(C2620,Protocol[Step],0))</f>
        <v>6Gp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112010003</v>
      </c>
      <c r="H2620" s="134">
        <f>Systematic[[#This Row],[SampleVariableLabel]]+100*Systematic[[#This Row],[State]]</f>
        <v>112011003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112</v>
      </c>
      <c r="B2621" s="1">
        <f>IF(C2621=0,IF(B2620=Protocol!$V$20,1,B2620+1),B2620)</f>
        <v>1</v>
      </c>
      <c r="C2621" s="1">
        <f>IF(C2620+1=Protocol!$V$21,0,C2620+1)</f>
        <v>11</v>
      </c>
      <c r="D2621" s="1">
        <f t="shared" si="97"/>
        <v>4</v>
      </c>
      <c r="E2621" s="1" t="str">
        <f>INDEX(Protocol[Mark],MATCH(C2621,Protocol[Step],0))</f>
        <v>7U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112010004</v>
      </c>
      <c r="H2621" s="134">
        <f>Systematic[[#This Row],[SampleVariableLabel]]+100*Systematic[[#This Row],[State]]</f>
        <v>112011104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112</v>
      </c>
      <c r="B2622" s="1">
        <f>IF(C2622=0,IF(B2621=Protocol!$V$20,1,B2621+1),B2621)</f>
        <v>1</v>
      </c>
      <c r="C2622" s="1">
        <f>IF(C2621+1=Protocol!$V$21,0,C2621+1)</f>
        <v>12</v>
      </c>
      <c r="D2622" s="1">
        <f t="shared" si="97"/>
        <v>5</v>
      </c>
      <c r="E2622" s="1" t="str">
        <f>INDEX(Protocol[Mark],MATCH(C2622,Protocol[Step],0))</f>
        <v>8Rot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112010005</v>
      </c>
      <c r="H2622" s="134">
        <f>Systematic[[#This Row],[SampleVariableLabel]]+100*Systematic[[#This Row],[State]]</f>
        <v>112011205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112</v>
      </c>
      <c r="B2623" s="1">
        <f>IF(C2623=0,IF(B2622=Protocol!$V$20,1,B2622+1),B2622)</f>
        <v>1</v>
      </c>
      <c r="C2623" s="1">
        <f>IF(C2622+1=Protocol!$V$21,0,C2622+1)</f>
        <v>13</v>
      </c>
      <c r="D2623" s="1">
        <f t="shared" si="97"/>
        <v>6</v>
      </c>
      <c r="E2623" s="1" t="str">
        <f>INDEX(Protocol[Mark],MATCH(C2623,Protocol[Step],0))</f>
        <v>9Ama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112010006</v>
      </c>
      <c r="H2623" s="134">
        <f>Systematic[[#This Row],[SampleVariableLabel]]+100*Systematic[[#This Row],[State]]</f>
        <v>112011306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112</v>
      </c>
      <c r="B2624" s="1">
        <f>IF(C2624=0,IF(B2623=Protocol!$V$20,1,B2623+1),B2623)</f>
        <v>1</v>
      </c>
      <c r="C2624" s="1">
        <f>IF(C2623+1=Protocol!$V$21,0,C2623+1)</f>
        <v>14</v>
      </c>
      <c r="D2624" s="1">
        <f t="shared" si="97"/>
        <v>1</v>
      </c>
      <c r="E2624" s="1" t="str">
        <f>INDEX(Protocol[Mark],MATCH(C2624,Protocol[Step],0))</f>
        <v>10AsTm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112010001</v>
      </c>
      <c r="H2624" s="134">
        <f>Systematic[[#This Row],[SampleVariableLabel]]+100*Systematic[[#This Row],[State]]</f>
        <v>112011401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112</v>
      </c>
      <c r="B2625" s="1">
        <f>IF(C2625=0,IF(B2624=Protocol!$V$20,1,B2624+1),B2624)</f>
        <v>1</v>
      </c>
      <c r="C2625" s="1">
        <f>IF(C2624+1=Protocol!$V$21,0,C2624+1)</f>
        <v>15</v>
      </c>
      <c r="D2625" s="1">
        <f t="shared" si="97"/>
        <v>2</v>
      </c>
      <c r="E2625" s="1" t="str">
        <f>INDEX(Protocol[Mark],MATCH(C2625,Protocol[Step],0))</f>
        <v>11Azd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112010002</v>
      </c>
      <c r="H2625" s="134">
        <f>Systematic[[#This Row],[SampleVariableLabel]]+100*Systematic[[#This Row],[State]]</f>
        <v>112011502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113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ce1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113010003</v>
      </c>
      <c r="H2626" s="134">
        <f>Systematic[[#This Row],[SampleVariableLabel]]+100*Systematic[[#This Row],[State]]</f>
        <v>113010003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113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113010004</v>
      </c>
      <c r="H2627" s="134">
        <f>Systematic[[#This Row],[SampleVariableLabel]]+100*Systematic[[#This Row],[State]]</f>
        <v>113010104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113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1D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113010005</v>
      </c>
      <c r="H2628" s="134">
        <f>Systematic[[#This Row],[SampleVariableLabel]]+100*Systematic[[#This Row],[State]]</f>
        <v>113010205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113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1M.1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113010006</v>
      </c>
      <c r="H2629" s="134">
        <f>Systematic[[#This Row],[SampleVariableLabel]]+100*Systematic[[#This Row],[State]]</f>
        <v>113010306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113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2Oct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113010001</v>
      </c>
      <c r="H2630" s="134">
        <f>Systematic[[#This Row],[SampleVariableLabel]]+100*Systematic[[#This Row],[State]]</f>
        <v>113010401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113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113010002</v>
      </c>
      <c r="H2631" s="134">
        <f>Systematic[[#This Row],[SampleVariableLabel]]+100*Systematic[[#This Row],[State]]</f>
        <v>113010502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113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2M2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113010003</v>
      </c>
      <c r="H2632" s="134">
        <f>Systematic[[#This Row],[SampleVariableLabel]]+100*Systematic[[#This Row],[State]]</f>
        <v>113010603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113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3P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113010004</v>
      </c>
      <c r="H2633" s="134">
        <f>Systematic[[#This Row],[SampleVariableLabel]]+100*Systematic[[#This Row],[State]]</f>
        <v>113010704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113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4G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113010005</v>
      </c>
      <c r="H2634" s="134">
        <f>Systematic[[#This Row],[SampleVariableLabel]]+100*Systematic[[#This Row],[State]]</f>
        <v>113010805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113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5S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113010006</v>
      </c>
      <c r="H2635" s="134">
        <f>Systematic[[#This Row],[SampleVariableLabel]]+100*Systematic[[#This Row],[State]]</f>
        <v>113010906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113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6Gp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113010001</v>
      </c>
      <c r="H2636" s="134">
        <f>Systematic[[#This Row],[SampleVariableLabel]]+100*Systematic[[#This Row],[State]]</f>
        <v>113011001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113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7U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113010002</v>
      </c>
      <c r="H2637" s="134">
        <f>Systematic[[#This Row],[SampleVariableLabel]]+100*Systematic[[#This Row],[State]]</f>
        <v>113011102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113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8Rot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113010003</v>
      </c>
      <c r="H2638" s="134">
        <f>Systematic[[#This Row],[SampleVariableLabel]]+100*Systematic[[#This Row],[State]]</f>
        <v>113011203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113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9Ama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113010004</v>
      </c>
      <c r="H2639" s="134">
        <f>Systematic[[#This Row],[SampleVariableLabel]]+100*Systematic[[#This Row],[State]]</f>
        <v>113011304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113</v>
      </c>
      <c r="B2640" s="1">
        <f>IF(C2640=0,IF(B2639=Protocol!$V$20,1,B2639+1),B2639)</f>
        <v>1</v>
      </c>
      <c r="C2640" s="1">
        <f>IF(C2639+1=Protocol!$V$21,0,C2639+1)</f>
        <v>14</v>
      </c>
      <c r="D2640" s="1">
        <f t="shared" si="99"/>
        <v>5</v>
      </c>
      <c r="E2640" s="1" t="str">
        <f>INDEX(Protocol[Mark],MATCH(C2640,Protocol[Step],0))</f>
        <v>10AsTm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113010005</v>
      </c>
      <c r="H2640" s="134">
        <f>Systematic[[#This Row],[SampleVariableLabel]]+100*Systematic[[#This Row],[State]]</f>
        <v>113011405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113</v>
      </c>
      <c r="B2641" s="1">
        <f>IF(C2641=0,IF(B2640=Protocol!$V$20,1,B2640+1),B2640)</f>
        <v>1</v>
      </c>
      <c r="C2641" s="1">
        <f>IF(C2640+1=Protocol!$V$21,0,C2640+1)</f>
        <v>15</v>
      </c>
      <c r="D2641" s="1">
        <f t="shared" si="99"/>
        <v>6</v>
      </c>
      <c r="E2641" s="1" t="str">
        <f>INDEX(Protocol[Mark],MATCH(C2641,Protocol[Step],0))</f>
        <v>11Azd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113010006</v>
      </c>
      <c r="H2641" s="134">
        <f>Systematic[[#This Row],[SampleVariableLabel]]+100*Systematic[[#This Row],[State]]</f>
        <v>113011506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114</v>
      </c>
      <c r="B2642" s="1">
        <f>IF(C2642=0,IF(B2641=Protocol!$V$20,1,B2641+1),B2641)</f>
        <v>1</v>
      </c>
      <c r="C2642" s="1">
        <f>IF(C2641+1=Protocol!$V$21,0,C2641+1)</f>
        <v>0</v>
      </c>
      <c r="D2642" s="1">
        <f t="shared" si="99"/>
        <v>1</v>
      </c>
      <c r="E2642" s="1" t="str">
        <f>INDEX(Protocol[Mark],MATCH(C2642,Protocol[Step],0))</f>
        <v>ce1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114010001</v>
      </c>
      <c r="H2642" s="134">
        <f>Systematic[[#This Row],[SampleVariableLabel]]+100*Systematic[[#This Row],[State]]</f>
        <v>114010001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114</v>
      </c>
      <c r="B2643" s="1">
        <f>IF(C2643=0,IF(B2642=Protocol!$V$20,1,B2642+1),B2642)</f>
        <v>1</v>
      </c>
      <c r="C2643" s="1">
        <f>IF(C2642+1=Protocol!$V$21,0,C2642+1)</f>
        <v>1</v>
      </c>
      <c r="D2643" s="1">
        <f t="shared" si="99"/>
        <v>2</v>
      </c>
      <c r="E2643" s="1" t="str">
        <f>INDEX(Protocol[Mark],MATCH(C2643,Protocol[Step],0))</f>
        <v>1Dig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114010002</v>
      </c>
      <c r="H2643" s="134">
        <f>Systematic[[#This Row],[SampleVariableLabel]]+100*Systematic[[#This Row],[State]]</f>
        <v>114010102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114</v>
      </c>
      <c r="B2644" s="1">
        <f>IF(C2644=0,IF(B2643=Protocol!$V$20,1,B2643+1),B2643)</f>
        <v>1</v>
      </c>
      <c r="C2644" s="1">
        <f>IF(C2643+1=Protocol!$V$21,0,C2643+1)</f>
        <v>2</v>
      </c>
      <c r="D2644" s="1">
        <f t="shared" si="99"/>
        <v>3</v>
      </c>
      <c r="E2644" s="1" t="str">
        <f>INDEX(Protocol[Mark],MATCH(C2644,Protocol[Step],0))</f>
        <v>1D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114010003</v>
      </c>
      <c r="H2644" s="134">
        <f>Systematic[[#This Row],[SampleVariableLabel]]+100*Systematic[[#This Row],[State]]</f>
        <v>114010203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114</v>
      </c>
      <c r="B2645" s="1">
        <f>IF(C2645=0,IF(B2644=Protocol!$V$20,1,B2644+1),B2644)</f>
        <v>1</v>
      </c>
      <c r="C2645" s="1">
        <f>IF(C2644+1=Protocol!$V$21,0,C2644+1)</f>
        <v>3</v>
      </c>
      <c r="D2645" s="1">
        <f t="shared" si="99"/>
        <v>4</v>
      </c>
      <c r="E2645" s="1" t="str">
        <f>INDEX(Protocol[Mark],MATCH(C2645,Protocol[Step],0))</f>
        <v>1M.1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114010004</v>
      </c>
      <c r="H2645" s="134">
        <f>Systematic[[#This Row],[SampleVariableLabel]]+100*Systematic[[#This Row],[State]]</f>
        <v>114010304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114</v>
      </c>
      <c r="B2646" s="1">
        <f>IF(C2646=0,IF(B2645=Protocol!$V$20,1,B2645+1),B2645)</f>
        <v>1</v>
      </c>
      <c r="C2646" s="1">
        <f>IF(C2645+1=Protocol!$V$21,0,C2645+1)</f>
        <v>4</v>
      </c>
      <c r="D2646" s="1">
        <f t="shared" si="99"/>
        <v>5</v>
      </c>
      <c r="E2646" s="1" t="str">
        <f>INDEX(Protocol[Mark],MATCH(C2646,Protocol[Step],0))</f>
        <v>2Oct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114010005</v>
      </c>
      <c r="H2646" s="134">
        <f>Systematic[[#This Row],[SampleVariableLabel]]+100*Systematic[[#This Row],[State]]</f>
        <v>114010405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114</v>
      </c>
      <c r="B2647" s="1">
        <f>IF(C2647=0,IF(B2646=Protocol!$V$20,1,B2646+1),B2646)</f>
        <v>1</v>
      </c>
      <c r="C2647" s="1">
        <f>IF(C2646+1=Protocol!$V$21,0,C2646+1)</f>
        <v>5</v>
      </c>
      <c r="D2647" s="1">
        <f t="shared" si="99"/>
        <v>6</v>
      </c>
      <c r="E2647" s="1" t="str">
        <f>INDEX(Protocol[Mark],MATCH(C2647,Protocol[Step],0))</f>
        <v>2c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114010006</v>
      </c>
      <c r="H2647" s="134">
        <f>Systematic[[#This Row],[SampleVariableLabel]]+100*Systematic[[#This Row],[State]]</f>
        <v>114010506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114</v>
      </c>
      <c r="B2648" s="1">
        <f>IF(C2648=0,IF(B2647=Protocol!$V$20,1,B2647+1),B2647)</f>
        <v>1</v>
      </c>
      <c r="C2648" s="1">
        <f>IF(C2647+1=Protocol!$V$21,0,C2647+1)</f>
        <v>6</v>
      </c>
      <c r="D2648" s="1">
        <f t="shared" si="99"/>
        <v>1</v>
      </c>
      <c r="E2648" s="1" t="str">
        <f>INDEX(Protocol[Mark],MATCH(C2648,Protocol[Step],0))</f>
        <v>2M2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114010001</v>
      </c>
      <c r="H2648" s="134">
        <f>Systematic[[#This Row],[SampleVariableLabel]]+100*Systematic[[#This Row],[State]]</f>
        <v>114010601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114</v>
      </c>
      <c r="B2649" s="1">
        <f>IF(C2649=0,IF(B2648=Protocol!$V$20,1,B2648+1),B2648)</f>
        <v>1</v>
      </c>
      <c r="C2649" s="1">
        <f>IF(C2648+1=Protocol!$V$21,0,C2648+1)</f>
        <v>7</v>
      </c>
      <c r="D2649" s="1">
        <f t="shared" si="99"/>
        <v>2</v>
      </c>
      <c r="E2649" s="1" t="str">
        <f>INDEX(Protocol[Mark],MATCH(C2649,Protocol[Step],0))</f>
        <v>3P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114010002</v>
      </c>
      <c r="H2649" s="134">
        <f>Systematic[[#This Row],[SampleVariableLabel]]+100*Systematic[[#This Row],[State]]</f>
        <v>114010702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114</v>
      </c>
      <c r="B2650" s="1">
        <f>IF(C2650=0,IF(B2649=Protocol!$V$20,1,B2649+1),B2649)</f>
        <v>1</v>
      </c>
      <c r="C2650" s="1">
        <f>IF(C2649+1=Protocol!$V$21,0,C2649+1)</f>
        <v>8</v>
      </c>
      <c r="D2650" s="1">
        <f t="shared" si="99"/>
        <v>3</v>
      </c>
      <c r="E2650" s="1" t="str">
        <f>INDEX(Protocol[Mark],MATCH(C2650,Protocol[Step],0))</f>
        <v>4G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114010003</v>
      </c>
      <c r="H2650" s="134">
        <f>Systematic[[#This Row],[SampleVariableLabel]]+100*Systematic[[#This Row],[State]]</f>
        <v>114010803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114</v>
      </c>
      <c r="B2651" s="1">
        <f>IF(C2651=0,IF(B2650=Protocol!$V$20,1,B2650+1),B2650)</f>
        <v>1</v>
      </c>
      <c r="C2651" s="1">
        <f>IF(C2650+1=Protocol!$V$21,0,C2650+1)</f>
        <v>9</v>
      </c>
      <c r="D2651" s="1">
        <f t="shared" si="99"/>
        <v>4</v>
      </c>
      <c r="E2651" s="1" t="str">
        <f>INDEX(Protocol[Mark],MATCH(C2651,Protocol[Step],0))</f>
        <v>5S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114010004</v>
      </c>
      <c r="H2651" s="134">
        <f>Systematic[[#This Row],[SampleVariableLabel]]+100*Systematic[[#This Row],[State]]</f>
        <v>114010904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114</v>
      </c>
      <c r="B2652" s="1">
        <f>IF(C2652=0,IF(B2651=Protocol!$V$20,1,B2651+1),B2651)</f>
        <v>1</v>
      </c>
      <c r="C2652" s="1">
        <f>IF(C2651+1=Protocol!$V$21,0,C2651+1)</f>
        <v>10</v>
      </c>
      <c r="D2652" s="1">
        <f t="shared" si="99"/>
        <v>5</v>
      </c>
      <c r="E2652" s="1" t="str">
        <f>INDEX(Protocol[Mark],MATCH(C2652,Protocol[Step],0))</f>
        <v>6Gp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114010005</v>
      </c>
      <c r="H2652" s="134">
        <f>Systematic[[#This Row],[SampleVariableLabel]]+100*Systematic[[#This Row],[State]]</f>
        <v>114011005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114</v>
      </c>
      <c r="B2653" s="1">
        <f>IF(C2653=0,IF(B2652=Protocol!$V$20,1,B2652+1),B2652)</f>
        <v>1</v>
      </c>
      <c r="C2653" s="1">
        <f>IF(C2652+1=Protocol!$V$21,0,C2652+1)</f>
        <v>11</v>
      </c>
      <c r="D2653" s="1">
        <f t="shared" si="99"/>
        <v>6</v>
      </c>
      <c r="E2653" s="1" t="str">
        <f>INDEX(Protocol[Mark],MATCH(C2653,Protocol[Step],0))</f>
        <v>7U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114010006</v>
      </c>
      <c r="H2653" s="134">
        <f>Systematic[[#This Row],[SampleVariableLabel]]+100*Systematic[[#This Row],[State]]</f>
        <v>114011106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114</v>
      </c>
      <c r="B2654" s="1">
        <f>IF(C2654=0,IF(B2653=Protocol!$V$20,1,B2653+1),B2653)</f>
        <v>1</v>
      </c>
      <c r="C2654" s="1">
        <f>IF(C2653+1=Protocol!$V$21,0,C2653+1)</f>
        <v>12</v>
      </c>
      <c r="D2654" s="1">
        <f t="shared" si="99"/>
        <v>1</v>
      </c>
      <c r="E2654" s="1" t="str">
        <f>INDEX(Protocol[Mark],MATCH(C2654,Protocol[Step],0))</f>
        <v>8Rot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114010001</v>
      </c>
      <c r="H2654" s="134">
        <f>Systematic[[#This Row],[SampleVariableLabel]]+100*Systematic[[#This Row],[State]]</f>
        <v>114011201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114</v>
      </c>
      <c r="B2655" s="1">
        <f>IF(C2655=0,IF(B2654=Protocol!$V$20,1,B2654+1),B2654)</f>
        <v>1</v>
      </c>
      <c r="C2655" s="1">
        <f>IF(C2654+1=Protocol!$V$21,0,C2654+1)</f>
        <v>13</v>
      </c>
      <c r="D2655" s="1">
        <f t="shared" si="99"/>
        <v>2</v>
      </c>
      <c r="E2655" s="1" t="str">
        <f>INDEX(Protocol[Mark],MATCH(C2655,Protocol[Step],0))</f>
        <v>9Ama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114010002</v>
      </c>
      <c r="H2655" s="134">
        <f>Systematic[[#This Row],[SampleVariableLabel]]+100*Systematic[[#This Row],[State]]</f>
        <v>114011302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114</v>
      </c>
      <c r="B2656" s="1">
        <f>IF(C2656=0,IF(B2655=Protocol!$V$20,1,B2655+1),B2655)</f>
        <v>1</v>
      </c>
      <c r="C2656" s="1">
        <f>IF(C2655+1=Protocol!$V$21,0,C2655+1)</f>
        <v>14</v>
      </c>
      <c r="D2656" s="1">
        <f t="shared" si="99"/>
        <v>3</v>
      </c>
      <c r="E2656" s="1" t="str">
        <f>INDEX(Protocol[Mark],MATCH(C2656,Protocol[Step],0))</f>
        <v>10AsTm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114010003</v>
      </c>
      <c r="H2656" s="134">
        <f>Systematic[[#This Row],[SampleVariableLabel]]+100*Systematic[[#This Row],[State]]</f>
        <v>114011403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114</v>
      </c>
      <c r="B2657" s="1">
        <f>IF(C2657=0,IF(B2656=Protocol!$V$20,1,B2656+1),B2656)</f>
        <v>1</v>
      </c>
      <c r="C2657" s="1">
        <f>IF(C2656+1=Protocol!$V$21,0,C2656+1)</f>
        <v>15</v>
      </c>
      <c r="D2657" s="1">
        <f t="shared" si="99"/>
        <v>4</v>
      </c>
      <c r="E2657" s="1" t="str">
        <f>INDEX(Protocol[Mark],MATCH(C2657,Protocol[Step],0))</f>
        <v>11Azd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114010004</v>
      </c>
      <c r="H2657" s="134">
        <f>Systematic[[#This Row],[SampleVariableLabel]]+100*Systematic[[#This Row],[State]]</f>
        <v>114011504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115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ce1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115010005</v>
      </c>
      <c r="H2658" s="134">
        <f>Systematic[[#This Row],[SampleVariableLabel]]+100*Systematic[[#This Row],[State]]</f>
        <v>115010005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115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1Dig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115010006</v>
      </c>
      <c r="H2659" s="134">
        <f>Systematic[[#This Row],[SampleVariableLabel]]+100*Systematic[[#This Row],[State]]</f>
        <v>115010106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115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1D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115010001</v>
      </c>
      <c r="H2660" s="134">
        <f>Systematic[[#This Row],[SampleVariableLabel]]+100*Systematic[[#This Row],[State]]</f>
        <v>115010201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115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1M.1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115010002</v>
      </c>
      <c r="H2661" s="134">
        <f>Systematic[[#This Row],[SampleVariableLabel]]+100*Systematic[[#This Row],[State]]</f>
        <v>115010302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115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2Oct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115010003</v>
      </c>
      <c r="H2662" s="134">
        <f>Systematic[[#This Row],[SampleVariableLabel]]+100*Systematic[[#This Row],[State]]</f>
        <v>115010403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115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2c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115010004</v>
      </c>
      <c r="H2663" s="134">
        <f>Systematic[[#This Row],[SampleVariableLabel]]+100*Systematic[[#This Row],[State]]</f>
        <v>115010504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115</v>
      </c>
      <c r="B2664" s="1">
        <f>IF(C2664=0,IF(B2663=Protocol!$V$20,1,B2663+1),B2663)</f>
        <v>1</v>
      </c>
      <c r="C2664" s="1">
        <f>IF(C2663+1=Protocol!$V$21,0,C2663+1)</f>
        <v>6</v>
      </c>
      <c r="D2664" s="1">
        <f t="shared" si="99"/>
        <v>5</v>
      </c>
      <c r="E2664" s="1" t="str">
        <f>INDEX(Protocol[Mark],MATCH(C2664,Protocol[Step],0))</f>
        <v>2M2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115010005</v>
      </c>
      <c r="H2664" s="134">
        <f>Systematic[[#This Row],[SampleVariableLabel]]+100*Systematic[[#This Row],[State]]</f>
        <v>115010605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115</v>
      </c>
      <c r="B2665" s="1">
        <f>IF(C2665=0,IF(B2664=Protocol!$V$20,1,B2664+1),B2664)</f>
        <v>1</v>
      </c>
      <c r="C2665" s="1">
        <f>IF(C2664+1=Protocol!$V$21,0,C2664+1)</f>
        <v>7</v>
      </c>
      <c r="D2665" s="1">
        <f t="shared" si="99"/>
        <v>6</v>
      </c>
      <c r="E2665" s="1" t="str">
        <f>INDEX(Protocol[Mark],MATCH(C2665,Protocol[Step],0))</f>
        <v>3P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115010006</v>
      </c>
      <c r="H2665" s="134">
        <f>Systematic[[#This Row],[SampleVariableLabel]]+100*Systematic[[#This Row],[State]]</f>
        <v>115010706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115</v>
      </c>
      <c r="B2666" s="1">
        <f>IF(C2666=0,IF(B2665=Protocol!$V$20,1,B2665+1),B2665)</f>
        <v>1</v>
      </c>
      <c r="C2666" s="1">
        <f>IF(C2665+1=Protocol!$V$21,0,C2665+1)</f>
        <v>8</v>
      </c>
      <c r="D2666" s="1">
        <f t="shared" si="99"/>
        <v>1</v>
      </c>
      <c r="E2666" s="1" t="str">
        <f>INDEX(Protocol[Mark],MATCH(C2666,Protocol[Step],0))</f>
        <v>4G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115010001</v>
      </c>
      <c r="H2666" s="134">
        <f>Systematic[[#This Row],[SampleVariableLabel]]+100*Systematic[[#This Row],[State]]</f>
        <v>115010801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115</v>
      </c>
      <c r="B2667" s="1">
        <f>IF(C2667=0,IF(B2666=Protocol!$V$20,1,B2666+1),B2666)</f>
        <v>1</v>
      </c>
      <c r="C2667" s="1">
        <f>IF(C2666+1=Protocol!$V$21,0,C2666+1)</f>
        <v>9</v>
      </c>
      <c r="D2667" s="1">
        <f t="shared" si="99"/>
        <v>2</v>
      </c>
      <c r="E2667" s="1" t="str">
        <f>INDEX(Protocol[Mark],MATCH(C2667,Protocol[Step],0))</f>
        <v>5S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115010002</v>
      </c>
      <c r="H2667" s="134">
        <f>Systematic[[#This Row],[SampleVariableLabel]]+100*Systematic[[#This Row],[State]]</f>
        <v>115010902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115</v>
      </c>
      <c r="B2668" s="1">
        <f>IF(C2668=0,IF(B2667=Protocol!$V$20,1,B2667+1),B2667)</f>
        <v>1</v>
      </c>
      <c r="C2668" s="1">
        <f>IF(C2667+1=Protocol!$V$21,0,C2667+1)</f>
        <v>10</v>
      </c>
      <c r="D2668" s="1">
        <f t="shared" si="99"/>
        <v>3</v>
      </c>
      <c r="E2668" s="1" t="str">
        <f>INDEX(Protocol[Mark],MATCH(C2668,Protocol[Step],0))</f>
        <v>6Gp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115010003</v>
      </c>
      <c r="H2668" s="134">
        <f>Systematic[[#This Row],[SampleVariableLabel]]+100*Systematic[[#This Row],[State]]</f>
        <v>115011003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115</v>
      </c>
      <c r="B2669" s="1">
        <f>IF(C2669=0,IF(B2668=Protocol!$V$20,1,B2668+1),B2668)</f>
        <v>1</v>
      </c>
      <c r="C2669" s="1">
        <f>IF(C2668+1=Protocol!$V$21,0,C2668+1)</f>
        <v>11</v>
      </c>
      <c r="D2669" s="1">
        <f t="shared" si="99"/>
        <v>4</v>
      </c>
      <c r="E2669" s="1" t="str">
        <f>INDEX(Protocol[Mark],MATCH(C2669,Protocol[Step],0))</f>
        <v>7U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115010004</v>
      </c>
      <c r="H2669" s="134">
        <f>Systematic[[#This Row],[SampleVariableLabel]]+100*Systematic[[#This Row],[State]]</f>
        <v>115011104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115</v>
      </c>
      <c r="B2670" s="1">
        <f>IF(C2670=0,IF(B2669=Protocol!$V$20,1,B2669+1),B2669)</f>
        <v>1</v>
      </c>
      <c r="C2670" s="1">
        <f>IF(C2669+1=Protocol!$V$21,0,C2669+1)</f>
        <v>12</v>
      </c>
      <c r="D2670" s="1">
        <f t="shared" si="99"/>
        <v>5</v>
      </c>
      <c r="E2670" s="1" t="str">
        <f>INDEX(Protocol[Mark],MATCH(C2670,Protocol[Step],0))</f>
        <v>8Rot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115010005</v>
      </c>
      <c r="H2670" s="134">
        <f>Systematic[[#This Row],[SampleVariableLabel]]+100*Systematic[[#This Row],[State]]</f>
        <v>115011205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115</v>
      </c>
      <c r="B2671" s="1">
        <f>IF(C2671=0,IF(B2670=Protocol!$V$20,1,B2670+1),B2670)</f>
        <v>1</v>
      </c>
      <c r="C2671" s="1">
        <f>IF(C2670+1=Protocol!$V$21,0,C2670+1)</f>
        <v>13</v>
      </c>
      <c r="D2671" s="1">
        <f t="shared" si="99"/>
        <v>6</v>
      </c>
      <c r="E2671" s="1" t="str">
        <f>INDEX(Protocol[Mark],MATCH(C2671,Protocol[Step],0))</f>
        <v>9Ama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115010006</v>
      </c>
      <c r="H2671" s="134">
        <f>Systematic[[#This Row],[SampleVariableLabel]]+100*Systematic[[#This Row],[State]]</f>
        <v>115011306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115</v>
      </c>
      <c r="B2672" s="1">
        <f>IF(C2672=0,IF(B2671=Protocol!$V$20,1,B2671+1),B2671)</f>
        <v>1</v>
      </c>
      <c r="C2672" s="1">
        <f>IF(C2671+1=Protocol!$V$21,0,C2671+1)</f>
        <v>14</v>
      </c>
      <c r="D2672" s="1">
        <f t="shared" si="99"/>
        <v>1</v>
      </c>
      <c r="E2672" s="1" t="str">
        <f>INDEX(Protocol[Mark],MATCH(C2672,Protocol[Step],0))</f>
        <v>10AsTm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115010001</v>
      </c>
      <c r="H2672" s="134">
        <f>Systematic[[#This Row],[SampleVariableLabel]]+100*Systematic[[#This Row],[State]]</f>
        <v>115011401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115</v>
      </c>
      <c r="B2673" s="1">
        <f>IF(C2673=0,IF(B2672=Protocol!$V$20,1,B2672+1),B2672)</f>
        <v>1</v>
      </c>
      <c r="C2673" s="1">
        <f>IF(C2672+1=Protocol!$V$21,0,C2672+1)</f>
        <v>15</v>
      </c>
      <c r="D2673" s="1">
        <f t="shared" si="99"/>
        <v>2</v>
      </c>
      <c r="E2673" s="1" t="str">
        <f>INDEX(Protocol[Mark],MATCH(C2673,Protocol[Step],0))</f>
        <v>11Azd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115010002</v>
      </c>
      <c r="H2673" s="134">
        <f>Systematic[[#This Row],[SampleVariableLabel]]+100*Systematic[[#This Row],[State]]</f>
        <v>115011502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116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ce1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116010003</v>
      </c>
      <c r="H2674" s="134">
        <f>Systematic[[#This Row],[SampleVariableLabel]]+100*Systematic[[#This Row],[State]]</f>
        <v>116010003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116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1Dig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116010004</v>
      </c>
      <c r="H2675" s="134">
        <f>Systematic[[#This Row],[SampleVariableLabel]]+100*Systematic[[#This Row],[State]]</f>
        <v>116010104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116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1D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116010005</v>
      </c>
      <c r="H2676" s="134">
        <f>Systematic[[#This Row],[SampleVariableLabel]]+100*Systematic[[#This Row],[State]]</f>
        <v>116010205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116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1M.1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116010006</v>
      </c>
      <c r="H2677" s="134">
        <f>Systematic[[#This Row],[SampleVariableLabel]]+100*Systematic[[#This Row],[State]]</f>
        <v>116010306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116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2Oct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116010001</v>
      </c>
      <c r="H2678" s="134">
        <f>Systematic[[#This Row],[SampleVariableLabel]]+100*Systematic[[#This Row],[State]]</f>
        <v>116010401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116</v>
      </c>
      <c r="B2679" s="1">
        <f>IF(C2679=0,IF(B2678=Protocol!$V$20,1,B2678+1),B2678)</f>
        <v>1</v>
      </c>
      <c r="C2679" s="1">
        <f>IF(C2678+1=Protocol!$V$21,0,C2678+1)</f>
        <v>5</v>
      </c>
      <c r="D2679" s="1">
        <f t="shared" si="99"/>
        <v>2</v>
      </c>
      <c r="E2679" s="1" t="str">
        <f>INDEX(Protocol[Mark],MATCH(C2679,Protocol[Step],0))</f>
        <v>2c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116010002</v>
      </c>
      <c r="H2679" s="134">
        <f>Systematic[[#This Row],[SampleVariableLabel]]+100*Systematic[[#This Row],[State]]</f>
        <v>116010502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116</v>
      </c>
      <c r="B2680" s="1">
        <f>IF(C2680=0,IF(B2679=Protocol!$V$20,1,B2679+1),B2679)</f>
        <v>1</v>
      </c>
      <c r="C2680" s="1">
        <f>IF(C2679+1=Protocol!$V$21,0,C2679+1)</f>
        <v>6</v>
      </c>
      <c r="D2680" s="1">
        <f t="shared" si="99"/>
        <v>3</v>
      </c>
      <c r="E2680" s="1" t="str">
        <f>INDEX(Protocol[Mark],MATCH(C2680,Protocol[Step],0))</f>
        <v>2M2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116010003</v>
      </c>
      <c r="H2680" s="134">
        <f>Systematic[[#This Row],[SampleVariableLabel]]+100*Systematic[[#This Row],[State]]</f>
        <v>116010603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116</v>
      </c>
      <c r="B2681" s="1">
        <f>IF(C2681=0,IF(B2680=Protocol!$V$20,1,B2680+1),B2680)</f>
        <v>1</v>
      </c>
      <c r="C2681" s="1">
        <f>IF(C2680+1=Protocol!$V$21,0,C2680+1)</f>
        <v>7</v>
      </c>
      <c r="D2681" s="1">
        <f t="shared" si="99"/>
        <v>4</v>
      </c>
      <c r="E2681" s="1" t="str">
        <f>INDEX(Protocol[Mark],MATCH(C2681,Protocol[Step],0))</f>
        <v>3P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116010004</v>
      </c>
      <c r="H2681" s="134">
        <f>Systematic[[#This Row],[SampleVariableLabel]]+100*Systematic[[#This Row],[State]]</f>
        <v>116010704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116</v>
      </c>
      <c r="B2682" s="1">
        <f>IF(C2682=0,IF(B2681=Protocol!$V$20,1,B2681+1),B2681)</f>
        <v>1</v>
      </c>
      <c r="C2682" s="1">
        <f>IF(C2681+1=Protocol!$V$21,0,C2681+1)</f>
        <v>8</v>
      </c>
      <c r="D2682" s="1">
        <f t="shared" si="99"/>
        <v>5</v>
      </c>
      <c r="E2682" s="1" t="str">
        <f>INDEX(Protocol[Mark],MATCH(C2682,Protocol[Step],0))</f>
        <v>4G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116010005</v>
      </c>
      <c r="H2682" s="134">
        <f>Systematic[[#This Row],[SampleVariableLabel]]+100*Systematic[[#This Row],[State]]</f>
        <v>116010805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116</v>
      </c>
      <c r="B2683" s="1">
        <f>IF(C2683=0,IF(B2682=Protocol!$V$20,1,B2682+1),B2682)</f>
        <v>1</v>
      </c>
      <c r="C2683" s="1">
        <f>IF(C2682+1=Protocol!$V$21,0,C2682+1)</f>
        <v>9</v>
      </c>
      <c r="D2683" s="1">
        <f t="shared" si="99"/>
        <v>6</v>
      </c>
      <c r="E2683" s="1" t="str">
        <f>INDEX(Protocol[Mark],MATCH(C2683,Protocol[Step],0))</f>
        <v>5S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116010006</v>
      </c>
      <c r="H2683" s="134">
        <f>Systematic[[#This Row],[SampleVariableLabel]]+100*Systematic[[#This Row],[State]]</f>
        <v>116010906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116</v>
      </c>
      <c r="B2684" s="1">
        <f>IF(C2684=0,IF(B2683=Protocol!$V$20,1,B2683+1),B2683)</f>
        <v>1</v>
      </c>
      <c r="C2684" s="1">
        <f>IF(C2683+1=Protocol!$V$21,0,C2683+1)</f>
        <v>10</v>
      </c>
      <c r="D2684" s="1">
        <f t="shared" si="99"/>
        <v>1</v>
      </c>
      <c r="E2684" s="1" t="str">
        <f>INDEX(Protocol[Mark],MATCH(C2684,Protocol[Step],0))</f>
        <v>6Gp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116010001</v>
      </c>
      <c r="H2684" s="134">
        <f>Systematic[[#This Row],[SampleVariableLabel]]+100*Systematic[[#This Row],[State]]</f>
        <v>116011001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116</v>
      </c>
      <c r="B2685" s="1">
        <f>IF(C2685=0,IF(B2684=Protocol!$V$20,1,B2684+1),B2684)</f>
        <v>1</v>
      </c>
      <c r="C2685" s="1">
        <f>IF(C2684+1=Protocol!$V$21,0,C2684+1)</f>
        <v>11</v>
      </c>
      <c r="D2685" s="1">
        <f t="shared" si="99"/>
        <v>2</v>
      </c>
      <c r="E2685" s="1" t="str">
        <f>INDEX(Protocol[Mark],MATCH(C2685,Protocol[Step],0))</f>
        <v>7U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116010002</v>
      </c>
      <c r="H2685" s="134">
        <f>Systematic[[#This Row],[SampleVariableLabel]]+100*Systematic[[#This Row],[State]]</f>
        <v>116011102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116</v>
      </c>
      <c r="B2686" s="1">
        <f>IF(C2686=0,IF(B2685=Protocol!$V$20,1,B2685+1),B2685)</f>
        <v>1</v>
      </c>
      <c r="C2686" s="1">
        <f>IF(C2685+1=Protocol!$V$21,0,C2685+1)</f>
        <v>12</v>
      </c>
      <c r="D2686" s="1">
        <f t="shared" si="99"/>
        <v>3</v>
      </c>
      <c r="E2686" s="1" t="str">
        <f>INDEX(Protocol[Mark],MATCH(C2686,Protocol[Step],0))</f>
        <v>8Rot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116010003</v>
      </c>
      <c r="H2686" s="134">
        <f>Systematic[[#This Row],[SampleVariableLabel]]+100*Systematic[[#This Row],[State]]</f>
        <v>116011203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116</v>
      </c>
      <c r="B2687" s="1">
        <f>IF(C2687=0,IF(B2686=Protocol!$V$20,1,B2686+1),B2686)</f>
        <v>1</v>
      </c>
      <c r="C2687" s="1">
        <f>IF(C2686+1=Protocol!$V$21,0,C2686+1)</f>
        <v>13</v>
      </c>
      <c r="D2687" s="1">
        <f t="shared" si="99"/>
        <v>4</v>
      </c>
      <c r="E2687" s="1" t="str">
        <f>INDEX(Protocol[Mark],MATCH(C2687,Protocol[Step],0))</f>
        <v>9Ama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116010004</v>
      </c>
      <c r="H2687" s="134">
        <f>Systematic[[#This Row],[SampleVariableLabel]]+100*Systematic[[#This Row],[State]]</f>
        <v>116011304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116</v>
      </c>
      <c r="B2688" s="1">
        <f>IF(C2688=0,IF(B2687=Protocol!$V$20,1,B2687+1),B2687)</f>
        <v>1</v>
      </c>
      <c r="C2688" s="1">
        <f>IF(C2687+1=Protocol!$V$21,0,C2687+1)</f>
        <v>14</v>
      </c>
      <c r="D2688" s="1">
        <f t="shared" si="99"/>
        <v>5</v>
      </c>
      <c r="E2688" s="1" t="str">
        <f>INDEX(Protocol[Mark],MATCH(C2688,Protocol[Step],0))</f>
        <v>10AsTm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116010005</v>
      </c>
      <c r="H2688" s="134">
        <f>Systematic[[#This Row],[SampleVariableLabel]]+100*Systematic[[#This Row],[State]]</f>
        <v>116011405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116</v>
      </c>
      <c r="B2689" s="1">
        <f>IF(C2689=0,IF(B2688=Protocol!$V$20,1,B2688+1),B2688)</f>
        <v>1</v>
      </c>
      <c r="C2689" s="1">
        <f>IF(C2688+1=Protocol!$V$21,0,C2688+1)</f>
        <v>15</v>
      </c>
      <c r="D2689" s="1">
        <f t="shared" si="99"/>
        <v>6</v>
      </c>
      <c r="E2689" s="1" t="str">
        <f>INDEX(Protocol[Mark],MATCH(C2689,Protocol[Step],0))</f>
        <v>11Azd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116010006</v>
      </c>
      <c r="H2689" s="134">
        <f>Systematic[[#This Row],[SampleVariableLabel]]+100*Systematic[[#This Row],[State]]</f>
        <v>116011506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117</v>
      </c>
      <c r="B2690" s="1">
        <f>IF(C2690=0,IF(B2689=Protocol!$V$20,1,B2689+1),B2689)</f>
        <v>1</v>
      </c>
      <c r="C2690" s="1">
        <f>IF(C2689+1=Protocol!$V$21,0,C2689+1)</f>
        <v>0</v>
      </c>
      <c r="D2690" s="1">
        <f t="shared" si="99"/>
        <v>1</v>
      </c>
      <c r="E2690" s="1" t="str">
        <f>INDEX(Protocol[Mark],MATCH(C2690,Protocol[Step],0))</f>
        <v>ce1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117010001</v>
      </c>
      <c r="H2690" s="134">
        <f>Systematic[[#This Row],[SampleVariableLabel]]+100*Systematic[[#This Row],[State]]</f>
        <v>117010001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117</v>
      </c>
      <c r="B2691" s="1">
        <f>IF(C2691=0,IF(B2690=Protocol!$V$20,1,B2690+1),B2690)</f>
        <v>1</v>
      </c>
      <c r="C2691" s="1">
        <f>IF(C2690+1=Protocol!$V$21,0,C2690+1)</f>
        <v>1</v>
      </c>
      <c r="D2691" s="1">
        <f t="shared" ref="D2691:D2754" si="101">IF(D2690=nVariables,1,D2690+1)</f>
        <v>2</v>
      </c>
      <c r="E2691" s="1" t="str">
        <f>INDEX(Protocol[Mark],MATCH(C2691,Protocol[Step],0))</f>
        <v>1Dig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117010002</v>
      </c>
      <c r="H2691" s="134">
        <f>Systematic[[#This Row],[SampleVariableLabel]]+100*Systematic[[#This Row],[State]]</f>
        <v>117010102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117</v>
      </c>
      <c r="B2692" s="1">
        <f>IF(C2692=0,IF(B2691=Protocol!$V$20,1,B2691+1),B2691)</f>
        <v>1</v>
      </c>
      <c r="C2692" s="1">
        <f>IF(C2691+1=Protocol!$V$21,0,C2691+1)</f>
        <v>2</v>
      </c>
      <c r="D2692" s="1">
        <f t="shared" si="101"/>
        <v>3</v>
      </c>
      <c r="E2692" s="1" t="str">
        <f>INDEX(Protocol[Mark],MATCH(C2692,Protocol[Step],0))</f>
        <v>1D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117010003</v>
      </c>
      <c r="H2692" s="134">
        <f>Systematic[[#This Row],[SampleVariableLabel]]+100*Systematic[[#This Row],[State]]</f>
        <v>117010203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117</v>
      </c>
      <c r="B2693" s="1">
        <f>IF(C2693=0,IF(B2692=Protocol!$V$20,1,B2692+1),B2692)</f>
        <v>1</v>
      </c>
      <c r="C2693" s="1">
        <f>IF(C2692+1=Protocol!$V$21,0,C2692+1)</f>
        <v>3</v>
      </c>
      <c r="D2693" s="1">
        <f t="shared" si="101"/>
        <v>4</v>
      </c>
      <c r="E2693" s="1" t="str">
        <f>INDEX(Protocol[Mark],MATCH(C2693,Protocol[Step],0))</f>
        <v>1M.1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117010004</v>
      </c>
      <c r="H2693" s="134">
        <f>Systematic[[#This Row],[SampleVariableLabel]]+100*Systematic[[#This Row],[State]]</f>
        <v>117010304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117</v>
      </c>
      <c r="B2694" s="1">
        <f>IF(C2694=0,IF(B2693=Protocol!$V$20,1,B2693+1),B2693)</f>
        <v>1</v>
      </c>
      <c r="C2694" s="1">
        <f>IF(C2693+1=Protocol!$V$21,0,C2693+1)</f>
        <v>4</v>
      </c>
      <c r="D2694" s="1">
        <f t="shared" si="101"/>
        <v>5</v>
      </c>
      <c r="E2694" s="1" t="str">
        <f>INDEX(Protocol[Mark],MATCH(C2694,Protocol[Step],0))</f>
        <v>2Oct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117010005</v>
      </c>
      <c r="H2694" s="134">
        <f>Systematic[[#This Row],[SampleVariableLabel]]+100*Systematic[[#This Row],[State]]</f>
        <v>117010405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117</v>
      </c>
      <c r="B2695" s="1">
        <f>IF(C2695=0,IF(B2694=Protocol!$V$20,1,B2694+1),B2694)</f>
        <v>1</v>
      </c>
      <c r="C2695" s="1">
        <f>IF(C2694+1=Protocol!$V$21,0,C2694+1)</f>
        <v>5</v>
      </c>
      <c r="D2695" s="1">
        <f t="shared" si="101"/>
        <v>6</v>
      </c>
      <c r="E2695" s="1" t="str">
        <f>INDEX(Protocol[Mark],MATCH(C2695,Protocol[Step],0))</f>
        <v>2c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117010006</v>
      </c>
      <c r="H2695" s="134">
        <f>Systematic[[#This Row],[SampleVariableLabel]]+100*Systematic[[#This Row],[State]]</f>
        <v>117010506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117</v>
      </c>
      <c r="B2696" s="1">
        <f>IF(C2696=0,IF(B2695=Protocol!$V$20,1,B2695+1),B2695)</f>
        <v>1</v>
      </c>
      <c r="C2696" s="1">
        <f>IF(C2695+1=Protocol!$V$21,0,C2695+1)</f>
        <v>6</v>
      </c>
      <c r="D2696" s="1">
        <f t="shared" si="101"/>
        <v>1</v>
      </c>
      <c r="E2696" s="1" t="str">
        <f>INDEX(Protocol[Mark],MATCH(C2696,Protocol[Step],0))</f>
        <v>2M2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117010001</v>
      </c>
      <c r="H2696" s="134">
        <f>Systematic[[#This Row],[SampleVariableLabel]]+100*Systematic[[#This Row],[State]]</f>
        <v>117010601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117</v>
      </c>
      <c r="B2697" s="1">
        <f>IF(C2697=0,IF(B2696=Protocol!$V$20,1,B2696+1),B2696)</f>
        <v>1</v>
      </c>
      <c r="C2697" s="1">
        <f>IF(C2696+1=Protocol!$V$21,0,C2696+1)</f>
        <v>7</v>
      </c>
      <c r="D2697" s="1">
        <f t="shared" si="101"/>
        <v>2</v>
      </c>
      <c r="E2697" s="1" t="str">
        <f>INDEX(Protocol[Mark],MATCH(C2697,Protocol[Step],0))</f>
        <v>3P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117010002</v>
      </c>
      <c r="H2697" s="134">
        <f>Systematic[[#This Row],[SampleVariableLabel]]+100*Systematic[[#This Row],[State]]</f>
        <v>117010702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117</v>
      </c>
      <c r="B2698" s="1">
        <f>IF(C2698=0,IF(B2697=Protocol!$V$20,1,B2697+1),B2697)</f>
        <v>1</v>
      </c>
      <c r="C2698" s="1">
        <f>IF(C2697+1=Protocol!$V$21,0,C2697+1)</f>
        <v>8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117010003</v>
      </c>
      <c r="H2698" s="134">
        <f>Systematic[[#This Row],[SampleVariableLabel]]+100*Systematic[[#This Row],[State]]</f>
        <v>117010803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117</v>
      </c>
      <c r="B2699" s="1">
        <f>IF(C2699=0,IF(B2698=Protocol!$V$20,1,B2698+1),B2698)</f>
        <v>1</v>
      </c>
      <c r="C2699" s="1">
        <f>IF(C2698+1=Protocol!$V$21,0,C2698+1)</f>
        <v>9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117010004</v>
      </c>
      <c r="H2699" s="134">
        <f>Systematic[[#This Row],[SampleVariableLabel]]+100*Systematic[[#This Row],[State]]</f>
        <v>117010904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117</v>
      </c>
      <c r="B2700" s="1">
        <f>IF(C2700=0,IF(B2699=Protocol!$V$20,1,B2699+1),B2699)</f>
        <v>1</v>
      </c>
      <c r="C2700" s="1">
        <f>IF(C2699+1=Protocol!$V$21,0,C2699+1)</f>
        <v>10</v>
      </c>
      <c r="D2700" s="1">
        <f t="shared" si="101"/>
        <v>5</v>
      </c>
      <c r="E2700" s="1" t="str">
        <f>INDEX(Protocol[Mark],MATCH(C2700,Protocol[Step],0))</f>
        <v>6Gp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117010005</v>
      </c>
      <c r="H2700" s="134">
        <f>Systematic[[#This Row],[SampleVariableLabel]]+100*Systematic[[#This Row],[State]]</f>
        <v>117011005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117</v>
      </c>
      <c r="B2701" s="1">
        <f>IF(C2701=0,IF(B2700=Protocol!$V$20,1,B2700+1),B2700)</f>
        <v>1</v>
      </c>
      <c r="C2701" s="1">
        <f>IF(C2700+1=Protocol!$V$21,0,C2700+1)</f>
        <v>11</v>
      </c>
      <c r="D2701" s="1">
        <f t="shared" si="101"/>
        <v>6</v>
      </c>
      <c r="E2701" s="1" t="str">
        <f>INDEX(Protocol[Mark],MATCH(C2701,Protocol[Step],0))</f>
        <v>7U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117010006</v>
      </c>
      <c r="H2701" s="134">
        <f>Systematic[[#This Row],[SampleVariableLabel]]+100*Systematic[[#This Row],[State]]</f>
        <v>117011106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117</v>
      </c>
      <c r="B2702" s="1">
        <f>IF(C2702=0,IF(B2701=Protocol!$V$20,1,B2701+1),B2701)</f>
        <v>1</v>
      </c>
      <c r="C2702" s="1">
        <f>IF(C2701+1=Protocol!$V$21,0,C2701+1)</f>
        <v>12</v>
      </c>
      <c r="D2702" s="1">
        <f t="shared" si="101"/>
        <v>1</v>
      </c>
      <c r="E2702" s="1" t="str">
        <f>INDEX(Protocol[Mark],MATCH(C2702,Protocol[Step],0))</f>
        <v>8Rot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117010001</v>
      </c>
      <c r="H2702" s="134">
        <f>Systematic[[#This Row],[SampleVariableLabel]]+100*Systematic[[#This Row],[State]]</f>
        <v>117011201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117</v>
      </c>
      <c r="B2703" s="1">
        <f>IF(C2703=0,IF(B2702=Protocol!$V$20,1,B2702+1),B2702)</f>
        <v>1</v>
      </c>
      <c r="C2703" s="1">
        <f>IF(C2702+1=Protocol!$V$21,0,C2702+1)</f>
        <v>13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117010002</v>
      </c>
      <c r="H2703" s="134">
        <f>Systematic[[#This Row],[SampleVariableLabel]]+100*Systematic[[#This Row],[State]]</f>
        <v>117011302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117</v>
      </c>
      <c r="B2704" s="1">
        <f>IF(C2704=0,IF(B2703=Protocol!$V$20,1,B2703+1),B2703)</f>
        <v>1</v>
      </c>
      <c r="C2704" s="1">
        <f>IF(C2703+1=Protocol!$V$21,0,C2703+1)</f>
        <v>14</v>
      </c>
      <c r="D2704" s="1">
        <f t="shared" si="101"/>
        <v>3</v>
      </c>
      <c r="E2704" s="1" t="str">
        <f>INDEX(Protocol[Mark],MATCH(C2704,Protocol[Step],0))</f>
        <v>10AsTm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117010003</v>
      </c>
      <c r="H2704" s="134">
        <f>Systematic[[#This Row],[SampleVariableLabel]]+100*Systematic[[#This Row],[State]]</f>
        <v>117011403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117</v>
      </c>
      <c r="B2705" s="1">
        <f>IF(C2705=0,IF(B2704=Protocol!$V$20,1,B2704+1),B2704)</f>
        <v>1</v>
      </c>
      <c r="C2705" s="1">
        <f>IF(C2704+1=Protocol!$V$21,0,C2704+1)</f>
        <v>15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117010004</v>
      </c>
      <c r="H2705" s="134">
        <f>Systematic[[#This Row],[SampleVariableLabel]]+100*Systematic[[#This Row],[State]]</f>
        <v>117011504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118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ce1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118010005</v>
      </c>
      <c r="H2706" s="134">
        <f>Systematic[[#This Row],[SampleVariableLabel]]+100*Systematic[[#This Row],[State]]</f>
        <v>118010005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118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1Dig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118010006</v>
      </c>
      <c r="H2707" s="134">
        <f>Systematic[[#This Row],[SampleVariableLabel]]+100*Systematic[[#This Row],[State]]</f>
        <v>118010106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118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1D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118010001</v>
      </c>
      <c r="H2708" s="134">
        <f>Systematic[[#This Row],[SampleVariableLabel]]+100*Systematic[[#This Row],[State]]</f>
        <v>118010201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118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1M.1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118010002</v>
      </c>
      <c r="H2709" s="134">
        <f>Systematic[[#This Row],[SampleVariableLabel]]+100*Systematic[[#This Row],[State]]</f>
        <v>118010302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118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2Oct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118010003</v>
      </c>
      <c r="H2710" s="134">
        <f>Systematic[[#This Row],[SampleVariableLabel]]+100*Systematic[[#This Row],[State]]</f>
        <v>118010403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118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2c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118010004</v>
      </c>
      <c r="H2711" s="134">
        <f>Systematic[[#This Row],[SampleVariableLabel]]+100*Systematic[[#This Row],[State]]</f>
        <v>118010504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118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2M2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118010005</v>
      </c>
      <c r="H2712" s="134">
        <f>Systematic[[#This Row],[SampleVariableLabel]]+100*Systematic[[#This Row],[State]]</f>
        <v>118010605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118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3P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118010006</v>
      </c>
      <c r="H2713" s="134">
        <f>Systematic[[#This Row],[SampleVariableLabel]]+100*Systematic[[#This Row],[State]]</f>
        <v>118010706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118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4G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118010001</v>
      </c>
      <c r="H2714" s="134">
        <f>Systematic[[#This Row],[SampleVariableLabel]]+100*Systematic[[#This Row],[State]]</f>
        <v>118010801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118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5S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118010002</v>
      </c>
      <c r="H2715" s="134">
        <f>Systematic[[#This Row],[SampleVariableLabel]]+100*Systematic[[#This Row],[State]]</f>
        <v>118010902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118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6Gp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118010003</v>
      </c>
      <c r="H2716" s="134">
        <f>Systematic[[#This Row],[SampleVariableLabel]]+100*Systematic[[#This Row],[State]]</f>
        <v>118011003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118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7U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118010004</v>
      </c>
      <c r="H2717" s="134">
        <f>Systematic[[#This Row],[SampleVariableLabel]]+100*Systematic[[#This Row],[State]]</f>
        <v>118011104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118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8Rot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118010005</v>
      </c>
      <c r="H2718" s="134">
        <f>Systematic[[#This Row],[SampleVariableLabel]]+100*Systematic[[#This Row],[State]]</f>
        <v>118011205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118</v>
      </c>
      <c r="B2719" s="1">
        <f>IF(C2719=0,IF(B2718=Protocol!$V$20,1,B2718+1),B2718)</f>
        <v>1</v>
      </c>
      <c r="C2719" s="1">
        <f>IF(C2718+1=Protocol!$V$21,0,C2718+1)</f>
        <v>13</v>
      </c>
      <c r="D2719" s="1">
        <f t="shared" si="101"/>
        <v>6</v>
      </c>
      <c r="E2719" s="1" t="str">
        <f>INDEX(Protocol[Mark],MATCH(C2719,Protocol[Step],0))</f>
        <v>9Ama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118010006</v>
      </c>
      <c r="H2719" s="134">
        <f>Systematic[[#This Row],[SampleVariableLabel]]+100*Systematic[[#This Row],[State]]</f>
        <v>118011306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118</v>
      </c>
      <c r="B2720" s="1">
        <f>IF(C2720=0,IF(B2719=Protocol!$V$20,1,B2719+1),B2719)</f>
        <v>1</v>
      </c>
      <c r="C2720" s="1">
        <f>IF(C2719+1=Protocol!$V$21,0,C2719+1)</f>
        <v>14</v>
      </c>
      <c r="D2720" s="1">
        <f t="shared" si="101"/>
        <v>1</v>
      </c>
      <c r="E2720" s="1" t="str">
        <f>INDEX(Protocol[Mark],MATCH(C2720,Protocol[Step],0))</f>
        <v>10AsTm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118010001</v>
      </c>
      <c r="H2720" s="134">
        <f>Systematic[[#This Row],[SampleVariableLabel]]+100*Systematic[[#This Row],[State]]</f>
        <v>118011401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118</v>
      </c>
      <c r="B2721" s="1">
        <f>IF(C2721=0,IF(B2720=Protocol!$V$20,1,B2720+1),B2720)</f>
        <v>1</v>
      </c>
      <c r="C2721" s="1">
        <f>IF(C2720+1=Protocol!$V$21,0,C2720+1)</f>
        <v>15</v>
      </c>
      <c r="D2721" s="1">
        <f t="shared" si="101"/>
        <v>2</v>
      </c>
      <c r="E2721" s="1" t="str">
        <f>INDEX(Protocol[Mark],MATCH(C2721,Protocol[Step],0))</f>
        <v>11Azd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118010002</v>
      </c>
      <c r="H2721" s="134">
        <f>Systematic[[#This Row],[SampleVariableLabel]]+100*Systematic[[#This Row],[State]]</f>
        <v>118011502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119</v>
      </c>
      <c r="B2722" s="1">
        <f>IF(C2722=0,IF(B2721=Protocol!$V$20,1,B2721+1),B2721)</f>
        <v>1</v>
      </c>
      <c r="C2722" s="1">
        <f>IF(C2721+1=Protocol!$V$21,0,C2721+1)</f>
        <v>0</v>
      </c>
      <c r="D2722" s="1">
        <f t="shared" si="101"/>
        <v>3</v>
      </c>
      <c r="E2722" s="1" t="str">
        <f>INDEX(Protocol[Mark],MATCH(C2722,Protocol[Step],0))</f>
        <v>ce1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119010003</v>
      </c>
      <c r="H2722" s="134">
        <f>Systematic[[#This Row],[SampleVariableLabel]]+100*Systematic[[#This Row],[State]]</f>
        <v>119010003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119</v>
      </c>
      <c r="B2723" s="1">
        <f>IF(C2723=0,IF(B2722=Protocol!$V$20,1,B2722+1),B2722)</f>
        <v>1</v>
      </c>
      <c r="C2723" s="1">
        <f>IF(C2722+1=Protocol!$V$21,0,C2722+1)</f>
        <v>1</v>
      </c>
      <c r="D2723" s="1">
        <f t="shared" si="101"/>
        <v>4</v>
      </c>
      <c r="E2723" s="1" t="str">
        <f>INDEX(Protocol[Mark],MATCH(C2723,Protocol[Step],0))</f>
        <v>1Dig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119010004</v>
      </c>
      <c r="H2723" s="134">
        <f>Systematic[[#This Row],[SampleVariableLabel]]+100*Systematic[[#This Row],[State]]</f>
        <v>119010104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119</v>
      </c>
      <c r="B2724" s="1">
        <f>IF(C2724=0,IF(B2723=Protocol!$V$20,1,B2723+1),B2723)</f>
        <v>1</v>
      </c>
      <c r="C2724" s="1">
        <f>IF(C2723+1=Protocol!$V$21,0,C2723+1)</f>
        <v>2</v>
      </c>
      <c r="D2724" s="1">
        <f t="shared" si="101"/>
        <v>5</v>
      </c>
      <c r="E2724" s="1" t="str">
        <f>INDEX(Protocol[Mark],MATCH(C2724,Protocol[Step],0))</f>
        <v>1D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119010005</v>
      </c>
      <c r="H2724" s="134">
        <f>Systematic[[#This Row],[SampleVariableLabel]]+100*Systematic[[#This Row],[State]]</f>
        <v>119010205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119</v>
      </c>
      <c r="B2725" s="1">
        <f>IF(C2725=0,IF(B2724=Protocol!$V$20,1,B2724+1),B2724)</f>
        <v>1</v>
      </c>
      <c r="C2725" s="1">
        <f>IF(C2724+1=Protocol!$V$21,0,C2724+1)</f>
        <v>3</v>
      </c>
      <c r="D2725" s="1">
        <f t="shared" si="101"/>
        <v>6</v>
      </c>
      <c r="E2725" s="1" t="str">
        <f>INDEX(Protocol[Mark],MATCH(C2725,Protocol[Step],0))</f>
        <v>1M.1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119010006</v>
      </c>
      <c r="H2725" s="134">
        <f>Systematic[[#This Row],[SampleVariableLabel]]+100*Systematic[[#This Row],[State]]</f>
        <v>119010306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119</v>
      </c>
      <c r="B2726" s="1">
        <f>IF(C2726=0,IF(B2725=Protocol!$V$20,1,B2725+1),B2725)</f>
        <v>1</v>
      </c>
      <c r="C2726" s="1">
        <f>IF(C2725+1=Protocol!$V$21,0,C2725+1)</f>
        <v>4</v>
      </c>
      <c r="D2726" s="1">
        <f t="shared" si="101"/>
        <v>1</v>
      </c>
      <c r="E2726" s="1" t="str">
        <f>INDEX(Protocol[Mark],MATCH(C2726,Protocol[Step],0))</f>
        <v>2Oct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119010001</v>
      </c>
      <c r="H2726" s="134">
        <f>Systematic[[#This Row],[SampleVariableLabel]]+100*Systematic[[#This Row],[State]]</f>
        <v>119010401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119</v>
      </c>
      <c r="B2727" s="1">
        <f>IF(C2727=0,IF(B2726=Protocol!$V$20,1,B2726+1),B2726)</f>
        <v>1</v>
      </c>
      <c r="C2727" s="1">
        <f>IF(C2726+1=Protocol!$V$21,0,C2726+1)</f>
        <v>5</v>
      </c>
      <c r="D2727" s="1">
        <f t="shared" si="101"/>
        <v>2</v>
      </c>
      <c r="E2727" s="1" t="str">
        <f>INDEX(Protocol[Mark],MATCH(C2727,Protocol[Step],0))</f>
        <v>2c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119010002</v>
      </c>
      <c r="H2727" s="134">
        <f>Systematic[[#This Row],[SampleVariableLabel]]+100*Systematic[[#This Row],[State]]</f>
        <v>119010502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119</v>
      </c>
      <c r="B2728" s="1">
        <f>IF(C2728=0,IF(B2727=Protocol!$V$20,1,B2727+1),B2727)</f>
        <v>1</v>
      </c>
      <c r="C2728" s="1">
        <f>IF(C2727+1=Protocol!$V$21,0,C2727+1)</f>
        <v>6</v>
      </c>
      <c r="D2728" s="1">
        <f t="shared" si="101"/>
        <v>3</v>
      </c>
      <c r="E2728" s="1" t="str">
        <f>INDEX(Protocol[Mark],MATCH(C2728,Protocol[Step],0))</f>
        <v>2M2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119010003</v>
      </c>
      <c r="H2728" s="134">
        <f>Systematic[[#This Row],[SampleVariableLabel]]+100*Systematic[[#This Row],[State]]</f>
        <v>119010603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119</v>
      </c>
      <c r="B2729" s="1">
        <f>IF(C2729=0,IF(B2728=Protocol!$V$20,1,B2728+1),B2728)</f>
        <v>1</v>
      </c>
      <c r="C2729" s="1">
        <f>IF(C2728+1=Protocol!$V$21,0,C2728+1)</f>
        <v>7</v>
      </c>
      <c r="D2729" s="1">
        <f t="shared" si="101"/>
        <v>4</v>
      </c>
      <c r="E2729" s="1" t="str">
        <f>INDEX(Protocol[Mark],MATCH(C2729,Protocol[Step],0))</f>
        <v>3P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119010004</v>
      </c>
      <c r="H2729" s="134">
        <f>Systematic[[#This Row],[SampleVariableLabel]]+100*Systematic[[#This Row],[State]]</f>
        <v>119010704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119</v>
      </c>
      <c r="B2730" s="1">
        <f>IF(C2730=0,IF(B2729=Protocol!$V$20,1,B2729+1),B2729)</f>
        <v>1</v>
      </c>
      <c r="C2730" s="1">
        <f>IF(C2729+1=Protocol!$V$21,0,C2729+1)</f>
        <v>8</v>
      </c>
      <c r="D2730" s="1">
        <f t="shared" si="101"/>
        <v>5</v>
      </c>
      <c r="E2730" s="1" t="str">
        <f>INDEX(Protocol[Mark],MATCH(C2730,Protocol[Step],0))</f>
        <v>4G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119010005</v>
      </c>
      <c r="H2730" s="134">
        <f>Systematic[[#This Row],[SampleVariableLabel]]+100*Systematic[[#This Row],[State]]</f>
        <v>119010805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119</v>
      </c>
      <c r="B2731" s="1">
        <f>IF(C2731=0,IF(B2730=Protocol!$V$20,1,B2730+1),B2730)</f>
        <v>1</v>
      </c>
      <c r="C2731" s="1">
        <f>IF(C2730+1=Protocol!$V$21,0,C2730+1)</f>
        <v>9</v>
      </c>
      <c r="D2731" s="1">
        <f t="shared" si="101"/>
        <v>6</v>
      </c>
      <c r="E2731" s="1" t="str">
        <f>INDEX(Protocol[Mark],MATCH(C2731,Protocol[Step],0))</f>
        <v>5S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119010006</v>
      </c>
      <c r="H2731" s="134">
        <f>Systematic[[#This Row],[SampleVariableLabel]]+100*Systematic[[#This Row],[State]]</f>
        <v>119010906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119</v>
      </c>
      <c r="B2732" s="1">
        <f>IF(C2732=0,IF(B2731=Protocol!$V$20,1,B2731+1),B2731)</f>
        <v>1</v>
      </c>
      <c r="C2732" s="1">
        <f>IF(C2731+1=Protocol!$V$21,0,C2731+1)</f>
        <v>10</v>
      </c>
      <c r="D2732" s="1">
        <f t="shared" si="101"/>
        <v>1</v>
      </c>
      <c r="E2732" s="1" t="str">
        <f>INDEX(Protocol[Mark],MATCH(C2732,Protocol[Step],0))</f>
        <v>6Gp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119010001</v>
      </c>
      <c r="H2732" s="134">
        <f>Systematic[[#This Row],[SampleVariableLabel]]+100*Systematic[[#This Row],[State]]</f>
        <v>119011001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119</v>
      </c>
      <c r="B2733" s="1">
        <f>IF(C2733=0,IF(B2732=Protocol!$V$20,1,B2732+1),B2732)</f>
        <v>1</v>
      </c>
      <c r="C2733" s="1">
        <f>IF(C2732+1=Protocol!$V$21,0,C2732+1)</f>
        <v>11</v>
      </c>
      <c r="D2733" s="1">
        <f t="shared" si="101"/>
        <v>2</v>
      </c>
      <c r="E2733" s="1" t="str">
        <f>INDEX(Protocol[Mark],MATCH(C2733,Protocol[Step],0))</f>
        <v>7U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119010002</v>
      </c>
      <c r="H2733" s="134">
        <f>Systematic[[#This Row],[SampleVariableLabel]]+100*Systematic[[#This Row],[State]]</f>
        <v>119011102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119</v>
      </c>
      <c r="B2734" s="1">
        <f>IF(C2734=0,IF(B2733=Protocol!$V$20,1,B2733+1),B2733)</f>
        <v>1</v>
      </c>
      <c r="C2734" s="1">
        <f>IF(C2733+1=Protocol!$V$21,0,C2733+1)</f>
        <v>12</v>
      </c>
      <c r="D2734" s="1">
        <f t="shared" si="101"/>
        <v>3</v>
      </c>
      <c r="E2734" s="1" t="str">
        <f>INDEX(Protocol[Mark],MATCH(C2734,Protocol[Step],0))</f>
        <v>8Rot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119010003</v>
      </c>
      <c r="H2734" s="134">
        <f>Systematic[[#This Row],[SampleVariableLabel]]+100*Systematic[[#This Row],[State]]</f>
        <v>119011203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119</v>
      </c>
      <c r="B2735" s="1">
        <f>IF(C2735=0,IF(B2734=Protocol!$V$20,1,B2734+1),B2734)</f>
        <v>1</v>
      </c>
      <c r="C2735" s="1">
        <f>IF(C2734+1=Protocol!$V$21,0,C2734+1)</f>
        <v>13</v>
      </c>
      <c r="D2735" s="1">
        <f t="shared" si="101"/>
        <v>4</v>
      </c>
      <c r="E2735" s="1" t="str">
        <f>INDEX(Protocol[Mark],MATCH(C2735,Protocol[Step],0))</f>
        <v>9Ama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119010004</v>
      </c>
      <c r="H2735" s="134">
        <f>Systematic[[#This Row],[SampleVariableLabel]]+100*Systematic[[#This Row],[State]]</f>
        <v>119011304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119</v>
      </c>
      <c r="B2736" s="1">
        <f>IF(C2736=0,IF(B2735=Protocol!$V$20,1,B2735+1),B2735)</f>
        <v>1</v>
      </c>
      <c r="C2736" s="1">
        <f>IF(C2735+1=Protocol!$V$21,0,C2735+1)</f>
        <v>14</v>
      </c>
      <c r="D2736" s="1">
        <f t="shared" si="101"/>
        <v>5</v>
      </c>
      <c r="E2736" s="1" t="str">
        <f>INDEX(Protocol[Mark],MATCH(C2736,Protocol[Step],0))</f>
        <v>10AsTm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119010005</v>
      </c>
      <c r="H2736" s="134">
        <f>Systematic[[#This Row],[SampleVariableLabel]]+100*Systematic[[#This Row],[State]]</f>
        <v>119011405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119</v>
      </c>
      <c r="B2737" s="1">
        <f>IF(C2737=0,IF(B2736=Protocol!$V$20,1,B2736+1),B2736)</f>
        <v>1</v>
      </c>
      <c r="C2737" s="1">
        <f>IF(C2736+1=Protocol!$V$21,0,C2736+1)</f>
        <v>15</v>
      </c>
      <c r="D2737" s="1">
        <f t="shared" si="101"/>
        <v>6</v>
      </c>
      <c r="E2737" s="1" t="str">
        <f>INDEX(Protocol[Mark],MATCH(C2737,Protocol[Step],0))</f>
        <v>11Azd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119010006</v>
      </c>
      <c r="H2737" s="134">
        <f>Systematic[[#This Row],[SampleVariableLabel]]+100*Systematic[[#This Row],[State]]</f>
        <v>119011506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120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ce1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120010001</v>
      </c>
      <c r="H2738" s="134">
        <f>Systematic[[#This Row],[SampleVariableLabel]]+100*Systematic[[#This Row],[State]]</f>
        <v>120010001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120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120010002</v>
      </c>
      <c r="H2739" s="134">
        <f>Systematic[[#This Row],[SampleVariableLabel]]+100*Systematic[[#This Row],[State]]</f>
        <v>120010102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120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120010003</v>
      </c>
      <c r="H2740" s="134">
        <f>Systematic[[#This Row],[SampleVariableLabel]]+100*Systematic[[#This Row],[State]]</f>
        <v>120010203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120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1M.1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120010004</v>
      </c>
      <c r="H2741" s="134">
        <f>Systematic[[#This Row],[SampleVariableLabel]]+100*Systematic[[#This Row],[State]]</f>
        <v>120010304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120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120010005</v>
      </c>
      <c r="H2742" s="134">
        <f>Systematic[[#This Row],[SampleVariableLabel]]+100*Systematic[[#This Row],[State]]</f>
        <v>120010405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120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2c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120010006</v>
      </c>
      <c r="H2743" s="134">
        <f>Systematic[[#This Row],[SampleVariableLabel]]+100*Systematic[[#This Row],[State]]</f>
        <v>120010506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120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2M2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120010001</v>
      </c>
      <c r="H2744" s="134">
        <f>Systematic[[#This Row],[SampleVariableLabel]]+100*Systematic[[#This Row],[State]]</f>
        <v>120010601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120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3P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120010002</v>
      </c>
      <c r="H2745" s="134">
        <f>Systematic[[#This Row],[SampleVariableLabel]]+100*Systematic[[#This Row],[State]]</f>
        <v>120010702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120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4G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120010003</v>
      </c>
      <c r="H2746" s="134">
        <f>Systematic[[#This Row],[SampleVariableLabel]]+100*Systematic[[#This Row],[State]]</f>
        <v>120010803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120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5S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120010004</v>
      </c>
      <c r="H2747" s="134">
        <f>Systematic[[#This Row],[SampleVariableLabel]]+100*Systematic[[#This Row],[State]]</f>
        <v>120010904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120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6Gp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120010005</v>
      </c>
      <c r="H2748" s="134">
        <f>Systematic[[#This Row],[SampleVariableLabel]]+100*Systematic[[#This Row],[State]]</f>
        <v>120011005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120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7U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120010006</v>
      </c>
      <c r="H2749" s="134">
        <f>Systematic[[#This Row],[SampleVariableLabel]]+100*Systematic[[#This Row],[State]]</f>
        <v>120011106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120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8Rot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120010001</v>
      </c>
      <c r="H2750" s="134">
        <f>Systematic[[#This Row],[SampleVariableLabel]]+100*Systematic[[#This Row],[State]]</f>
        <v>120011201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120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9Ama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120010002</v>
      </c>
      <c r="H2751" s="134">
        <f>Systematic[[#This Row],[SampleVariableLabel]]+100*Systematic[[#This Row],[State]]</f>
        <v>120011302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120</v>
      </c>
      <c r="B2752" s="1">
        <f>IF(C2752=0,IF(B2751=Protocol!$V$20,1,B2751+1),B2751)</f>
        <v>1</v>
      </c>
      <c r="C2752" s="1">
        <f>IF(C2751+1=Protocol!$V$21,0,C2751+1)</f>
        <v>14</v>
      </c>
      <c r="D2752" s="1">
        <f t="shared" si="101"/>
        <v>3</v>
      </c>
      <c r="E2752" s="1" t="str">
        <f>INDEX(Protocol[Mark],MATCH(C2752,Protocol[Step],0))</f>
        <v>10AsTm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120010003</v>
      </c>
      <c r="H2752" s="134">
        <f>Systematic[[#This Row],[SampleVariableLabel]]+100*Systematic[[#This Row],[State]]</f>
        <v>120011403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120</v>
      </c>
      <c r="B2753" s="1">
        <f>IF(C2753=0,IF(B2752=Protocol!$V$20,1,B2752+1),B2752)</f>
        <v>1</v>
      </c>
      <c r="C2753" s="1">
        <f>IF(C2752+1=Protocol!$V$21,0,C2752+1)</f>
        <v>15</v>
      </c>
      <c r="D2753" s="1">
        <f t="shared" si="101"/>
        <v>4</v>
      </c>
      <c r="E2753" s="1" t="str">
        <f>INDEX(Protocol[Mark],MATCH(C2753,Protocol[Step],0))</f>
        <v>11Azd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120010004</v>
      </c>
      <c r="H2753" s="134">
        <f>Systematic[[#This Row],[SampleVariableLabel]]+100*Systematic[[#This Row],[State]]</f>
        <v>120011504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ce1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121010005</v>
      </c>
      <c r="H2754" s="134">
        <f>Systematic[[#This Row],[SampleVariableLabel]]+100*Systematic[[#This Row],[State]]</f>
        <v>121010005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1Dig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121010006</v>
      </c>
      <c r="H2755" s="134">
        <f>Systematic[[#This Row],[SampleVariableLabel]]+100*Systematic[[#This Row],[State]]</f>
        <v>121010106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1D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121010001</v>
      </c>
      <c r="H2756" s="134">
        <f>Systematic[[#This Row],[SampleVariableLabel]]+100*Systematic[[#This Row],[State]]</f>
        <v>121010201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1M.1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121010002</v>
      </c>
      <c r="H2757" s="134">
        <f>Systematic[[#This Row],[SampleVariableLabel]]+100*Systematic[[#This Row],[State]]</f>
        <v>121010302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2Oct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121010003</v>
      </c>
      <c r="H2758" s="134">
        <f>Systematic[[#This Row],[SampleVariableLabel]]+100*Systematic[[#This Row],[State]]</f>
        <v>121010403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2c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121010004</v>
      </c>
      <c r="H2759" s="134">
        <f>Systematic[[#This Row],[SampleVariableLabel]]+100*Systematic[[#This Row],[State]]</f>
        <v>121010504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121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2M2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121010005</v>
      </c>
      <c r="H2760" s="134">
        <f>Systematic[[#This Row],[SampleVariableLabel]]+100*Systematic[[#This Row],[State]]</f>
        <v>121010605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121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3P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121010006</v>
      </c>
      <c r="H2761" s="134">
        <f>Systematic[[#This Row],[SampleVariableLabel]]+100*Systematic[[#This Row],[State]]</f>
        <v>121010706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121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4G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121010001</v>
      </c>
      <c r="H2762" s="134">
        <f>Systematic[[#This Row],[SampleVariableLabel]]+100*Systematic[[#This Row],[State]]</f>
        <v>121010801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121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5S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121010002</v>
      </c>
      <c r="H2763" s="134">
        <f>Systematic[[#This Row],[SampleVariableLabel]]+100*Systematic[[#This Row],[State]]</f>
        <v>121010902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121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6Gp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121010003</v>
      </c>
      <c r="H2764" s="134">
        <f>Systematic[[#This Row],[SampleVariableLabel]]+100*Systematic[[#This Row],[State]]</f>
        <v>121011003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121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7U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121010004</v>
      </c>
      <c r="H2765" s="134">
        <f>Systematic[[#This Row],[SampleVariableLabel]]+100*Systematic[[#This Row],[State]]</f>
        <v>121011104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121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8Rot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121010005</v>
      </c>
      <c r="H2766" s="134">
        <f>Systematic[[#This Row],[SampleVariableLabel]]+100*Systematic[[#This Row],[State]]</f>
        <v>121011205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121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9Ama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121010006</v>
      </c>
      <c r="H2767" s="134">
        <f>Systematic[[#This Row],[SampleVariableLabel]]+100*Systematic[[#This Row],[State]]</f>
        <v>121011306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121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10AsTm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121010001</v>
      </c>
      <c r="H2768" s="134">
        <f>Systematic[[#This Row],[SampleVariableLabel]]+100*Systematic[[#This Row],[State]]</f>
        <v>121011401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121</v>
      </c>
      <c r="B2769" s="1">
        <f>IF(C2769=0,IF(B2768=Protocol!$V$20,1,B2768+1),B2768)</f>
        <v>1</v>
      </c>
      <c r="C2769" s="1">
        <f>IF(C2768+1=Protocol!$V$21,0,C2768+1)</f>
        <v>15</v>
      </c>
      <c r="D2769" s="1">
        <f t="shared" si="103"/>
        <v>2</v>
      </c>
      <c r="E2769" s="1" t="str">
        <f>INDEX(Protocol[Mark],MATCH(C2769,Protocol[Step],0))</f>
        <v>11Azd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121010002</v>
      </c>
      <c r="H2769" s="134">
        <f>Systematic[[#This Row],[SampleVariableLabel]]+100*Systematic[[#This Row],[State]]</f>
        <v>121011502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122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ce1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122010003</v>
      </c>
      <c r="H2770" s="134">
        <f>Systematic[[#This Row],[SampleVariableLabel]]+100*Systematic[[#This Row],[State]]</f>
        <v>122010003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122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1Dig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122010004</v>
      </c>
      <c r="H2771" s="134">
        <f>Systematic[[#This Row],[SampleVariableLabel]]+100*Systematic[[#This Row],[State]]</f>
        <v>122010104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122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1D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122010005</v>
      </c>
      <c r="H2772" s="134">
        <f>Systematic[[#This Row],[SampleVariableLabel]]+100*Systematic[[#This Row],[State]]</f>
        <v>122010205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122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1M.1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122010006</v>
      </c>
      <c r="H2773" s="134">
        <f>Systematic[[#This Row],[SampleVariableLabel]]+100*Systematic[[#This Row],[State]]</f>
        <v>122010306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122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2Oct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122010001</v>
      </c>
      <c r="H2774" s="134">
        <f>Systematic[[#This Row],[SampleVariableLabel]]+100*Systematic[[#This Row],[State]]</f>
        <v>122010401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122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2c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122010002</v>
      </c>
      <c r="H2775" s="134">
        <f>Systematic[[#This Row],[SampleVariableLabel]]+100*Systematic[[#This Row],[State]]</f>
        <v>122010502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122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2M2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122010003</v>
      </c>
      <c r="H2776" s="134">
        <f>Systematic[[#This Row],[SampleVariableLabel]]+100*Systematic[[#This Row],[State]]</f>
        <v>122010603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122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3P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122010004</v>
      </c>
      <c r="H2777" s="134">
        <f>Systematic[[#This Row],[SampleVariableLabel]]+100*Systematic[[#This Row],[State]]</f>
        <v>122010704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122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4G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122010005</v>
      </c>
      <c r="H2778" s="134">
        <f>Systematic[[#This Row],[SampleVariableLabel]]+100*Systematic[[#This Row],[State]]</f>
        <v>122010805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122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5S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122010006</v>
      </c>
      <c r="H2779" s="134">
        <f>Systematic[[#This Row],[SampleVariableLabel]]+100*Systematic[[#This Row],[State]]</f>
        <v>122010906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122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6Gp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122010001</v>
      </c>
      <c r="H2780" s="134">
        <f>Systematic[[#This Row],[SampleVariableLabel]]+100*Systematic[[#This Row],[State]]</f>
        <v>122011001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122</v>
      </c>
      <c r="B2781" s="1">
        <f>IF(C2781=0,IF(B2780=Protocol!$V$20,1,B2780+1),B2780)</f>
        <v>1</v>
      </c>
      <c r="C2781" s="1">
        <f>IF(C2780+1=Protocol!$V$21,0,C2780+1)</f>
        <v>11</v>
      </c>
      <c r="D2781" s="1">
        <f t="shared" si="103"/>
        <v>2</v>
      </c>
      <c r="E2781" s="1" t="str">
        <f>INDEX(Protocol[Mark],MATCH(C2781,Protocol[Step],0))</f>
        <v>7U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122010002</v>
      </c>
      <c r="H2781" s="134">
        <f>Systematic[[#This Row],[SampleVariableLabel]]+100*Systematic[[#This Row],[State]]</f>
        <v>122011102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122</v>
      </c>
      <c r="B2782" s="1">
        <f>IF(C2782=0,IF(B2781=Protocol!$V$20,1,B2781+1),B2781)</f>
        <v>1</v>
      </c>
      <c r="C2782" s="1">
        <f>IF(C2781+1=Protocol!$V$21,0,C2781+1)</f>
        <v>12</v>
      </c>
      <c r="D2782" s="1">
        <f t="shared" si="103"/>
        <v>3</v>
      </c>
      <c r="E2782" s="1" t="str">
        <f>INDEX(Protocol[Mark],MATCH(C2782,Protocol[Step],0))</f>
        <v>8Rot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122010003</v>
      </c>
      <c r="H2782" s="134">
        <f>Systematic[[#This Row],[SampleVariableLabel]]+100*Systematic[[#This Row],[State]]</f>
        <v>122011203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122</v>
      </c>
      <c r="B2783" s="1">
        <f>IF(C2783=0,IF(B2782=Protocol!$V$20,1,B2782+1),B2782)</f>
        <v>1</v>
      </c>
      <c r="C2783" s="1">
        <f>IF(C2782+1=Protocol!$V$21,0,C2782+1)</f>
        <v>13</v>
      </c>
      <c r="D2783" s="1">
        <f t="shared" si="103"/>
        <v>4</v>
      </c>
      <c r="E2783" s="1" t="str">
        <f>INDEX(Protocol[Mark],MATCH(C2783,Protocol[Step],0))</f>
        <v>9Ama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122010004</v>
      </c>
      <c r="H2783" s="134">
        <f>Systematic[[#This Row],[SampleVariableLabel]]+100*Systematic[[#This Row],[State]]</f>
        <v>122011304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122</v>
      </c>
      <c r="B2784" s="1">
        <f>IF(C2784=0,IF(B2783=Protocol!$V$20,1,B2783+1),B2783)</f>
        <v>1</v>
      </c>
      <c r="C2784" s="1">
        <f>IF(C2783+1=Protocol!$V$21,0,C2783+1)</f>
        <v>14</v>
      </c>
      <c r="D2784" s="1">
        <f t="shared" si="103"/>
        <v>5</v>
      </c>
      <c r="E2784" s="1" t="str">
        <f>INDEX(Protocol[Mark],MATCH(C2784,Protocol[Step],0))</f>
        <v>10AsTm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122010005</v>
      </c>
      <c r="H2784" s="134">
        <f>Systematic[[#This Row],[SampleVariableLabel]]+100*Systematic[[#This Row],[State]]</f>
        <v>122011405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122</v>
      </c>
      <c r="B2785" s="1">
        <f>IF(C2785=0,IF(B2784=Protocol!$V$20,1,B2784+1),B2784)</f>
        <v>1</v>
      </c>
      <c r="C2785" s="1">
        <f>IF(C2784+1=Protocol!$V$21,0,C2784+1)</f>
        <v>15</v>
      </c>
      <c r="D2785" s="1">
        <f t="shared" si="103"/>
        <v>6</v>
      </c>
      <c r="E2785" s="1" t="str">
        <f>INDEX(Protocol[Mark],MATCH(C2785,Protocol[Step],0))</f>
        <v>11Azd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122010006</v>
      </c>
      <c r="H2785" s="134">
        <f>Systematic[[#This Row],[SampleVariableLabel]]+100*Systematic[[#This Row],[State]]</f>
        <v>122011506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123</v>
      </c>
      <c r="B2786" s="1">
        <f>IF(C2786=0,IF(B2785=Protocol!$V$20,1,B2785+1),B2785)</f>
        <v>1</v>
      </c>
      <c r="C2786" s="1">
        <f>IF(C2785+1=Protocol!$V$21,0,C2785+1)</f>
        <v>0</v>
      </c>
      <c r="D2786" s="1">
        <f t="shared" si="103"/>
        <v>1</v>
      </c>
      <c r="E2786" s="1" t="str">
        <f>INDEX(Protocol[Mark],MATCH(C2786,Protocol[Step],0))</f>
        <v>ce1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123010001</v>
      </c>
      <c r="H2786" s="134">
        <f>Systematic[[#This Row],[SampleVariableLabel]]+100*Systematic[[#This Row],[State]]</f>
        <v>123010001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123</v>
      </c>
      <c r="B2787" s="1">
        <f>IF(C2787=0,IF(B2786=Protocol!$V$20,1,B2786+1),B2786)</f>
        <v>1</v>
      </c>
      <c r="C2787" s="1">
        <f>IF(C2786+1=Protocol!$V$21,0,C2786+1)</f>
        <v>1</v>
      </c>
      <c r="D2787" s="1">
        <f t="shared" si="103"/>
        <v>2</v>
      </c>
      <c r="E2787" s="1" t="str">
        <f>INDEX(Protocol[Mark],MATCH(C2787,Protocol[Step],0))</f>
        <v>1Dig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123010002</v>
      </c>
      <c r="H2787" s="134">
        <f>Systematic[[#This Row],[SampleVariableLabel]]+100*Systematic[[#This Row],[State]]</f>
        <v>123010102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123</v>
      </c>
      <c r="B2788" s="1">
        <f>IF(C2788=0,IF(B2787=Protocol!$V$20,1,B2787+1),B2787)</f>
        <v>1</v>
      </c>
      <c r="C2788" s="1">
        <f>IF(C2787+1=Protocol!$V$21,0,C2787+1)</f>
        <v>2</v>
      </c>
      <c r="D2788" s="1">
        <f t="shared" si="103"/>
        <v>3</v>
      </c>
      <c r="E2788" s="1" t="str">
        <f>INDEX(Protocol[Mark],MATCH(C2788,Protocol[Step],0))</f>
        <v>1D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123010003</v>
      </c>
      <c r="H2788" s="134">
        <f>Systematic[[#This Row],[SampleVariableLabel]]+100*Systematic[[#This Row],[State]]</f>
        <v>123010203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123</v>
      </c>
      <c r="B2789" s="1">
        <f>IF(C2789=0,IF(B2788=Protocol!$V$20,1,B2788+1),B2788)</f>
        <v>1</v>
      </c>
      <c r="C2789" s="1">
        <f>IF(C2788+1=Protocol!$V$21,0,C2788+1)</f>
        <v>3</v>
      </c>
      <c r="D2789" s="1">
        <f t="shared" si="103"/>
        <v>4</v>
      </c>
      <c r="E2789" s="1" t="str">
        <f>INDEX(Protocol[Mark],MATCH(C2789,Protocol[Step],0))</f>
        <v>1M.1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123010004</v>
      </c>
      <c r="H2789" s="134">
        <f>Systematic[[#This Row],[SampleVariableLabel]]+100*Systematic[[#This Row],[State]]</f>
        <v>123010304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123</v>
      </c>
      <c r="B2790" s="1">
        <f>IF(C2790=0,IF(B2789=Protocol!$V$20,1,B2789+1),B2789)</f>
        <v>1</v>
      </c>
      <c r="C2790" s="1">
        <f>IF(C2789+1=Protocol!$V$21,0,C2789+1)</f>
        <v>4</v>
      </c>
      <c r="D2790" s="1">
        <f t="shared" si="103"/>
        <v>5</v>
      </c>
      <c r="E2790" s="1" t="str">
        <f>INDEX(Protocol[Mark],MATCH(C2790,Protocol[Step],0))</f>
        <v>2Oct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123010005</v>
      </c>
      <c r="H2790" s="134">
        <f>Systematic[[#This Row],[SampleVariableLabel]]+100*Systematic[[#This Row],[State]]</f>
        <v>123010405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123</v>
      </c>
      <c r="B2791" s="1">
        <f>IF(C2791=0,IF(B2790=Protocol!$V$20,1,B2790+1),B2790)</f>
        <v>1</v>
      </c>
      <c r="C2791" s="1">
        <f>IF(C2790+1=Protocol!$V$21,0,C2790+1)</f>
        <v>5</v>
      </c>
      <c r="D2791" s="1">
        <f t="shared" si="103"/>
        <v>6</v>
      </c>
      <c r="E2791" s="1" t="str">
        <f>INDEX(Protocol[Mark],MATCH(C2791,Protocol[Step],0))</f>
        <v>2c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123010006</v>
      </c>
      <c r="H2791" s="134">
        <f>Systematic[[#This Row],[SampleVariableLabel]]+100*Systematic[[#This Row],[State]]</f>
        <v>123010506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123</v>
      </c>
      <c r="B2792" s="1">
        <f>IF(C2792=0,IF(B2791=Protocol!$V$20,1,B2791+1),B2791)</f>
        <v>1</v>
      </c>
      <c r="C2792" s="1">
        <f>IF(C2791+1=Protocol!$V$21,0,C2791+1)</f>
        <v>6</v>
      </c>
      <c r="D2792" s="1">
        <f t="shared" si="103"/>
        <v>1</v>
      </c>
      <c r="E2792" s="1" t="str">
        <f>INDEX(Protocol[Mark],MATCH(C2792,Protocol[Step],0))</f>
        <v>2M2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123010001</v>
      </c>
      <c r="H2792" s="134">
        <f>Systematic[[#This Row],[SampleVariableLabel]]+100*Systematic[[#This Row],[State]]</f>
        <v>123010601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123</v>
      </c>
      <c r="B2793" s="1">
        <f>IF(C2793=0,IF(B2792=Protocol!$V$20,1,B2792+1),B2792)</f>
        <v>1</v>
      </c>
      <c r="C2793" s="1">
        <f>IF(C2792+1=Protocol!$V$21,0,C2792+1)</f>
        <v>7</v>
      </c>
      <c r="D2793" s="1">
        <f t="shared" si="103"/>
        <v>2</v>
      </c>
      <c r="E2793" s="1" t="str">
        <f>INDEX(Protocol[Mark],MATCH(C2793,Protocol[Step],0))</f>
        <v>3P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123010002</v>
      </c>
      <c r="H2793" s="134">
        <f>Systematic[[#This Row],[SampleVariableLabel]]+100*Systematic[[#This Row],[State]]</f>
        <v>123010702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123</v>
      </c>
      <c r="B2794" s="1">
        <f>IF(C2794=0,IF(B2793=Protocol!$V$20,1,B2793+1),B2793)</f>
        <v>1</v>
      </c>
      <c r="C2794" s="1">
        <f>IF(C2793+1=Protocol!$V$21,0,C2793+1)</f>
        <v>8</v>
      </c>
      <c r="D2794" s="1">
        <f t="shared" si="103"/>
        <v>3</v>
      </c>
      <c r="E2794" s="1" t="str">
        <f>INDEX(Protocol[Mark],MATCH(C2794,Protocol[Step],0))</f>
        <v>4G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123010003</v>
      </c>
      <c r="H2794" s="134">
        <f>Systematic[[#This Row],[SampleVariableLabel]]+100*Systematic[[#This Row],[State]]</f>
        <v>123010803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123</v>
      </c>
      <c r="B2795" s="1">
        <f>IF(C2795=0,IF(B2794=Protocol!$V$20,1,B2794+1),B2794)</f>
        <v>1</v>
      </c>
      <c r="C2795" s="1">
        <f>IF(C2794+1=Protocol!$V$21,0,C2794+1)</f>
        <v>9</v>
      </c>
      <c r="D2795" s="1">
        <f t="shared" si="103"/>
        <v>4</v>
      </c>
      <c r="E2795" s="1" t="str">
        <f>INDEX(Protocol[Mark],MATCH(C2795,Protocol[Step],0))</f>
        <v>5S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123010004</v>
      </c>
      <c r="H2795" s="134">
        <f>Systematic[[#This Row],[SampleVariableLabel]]+100*Systematic[[#This Row],[State]]</f>
        <v>123010904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123</v>
      </c>
      <c r="B2796" s="1">
        <f>IF(C2796=0,IF(B2795=Protocol!$V$20,1,B2795+1),B2795)</f>
        <v>1</v>
      </c>
      <c r="C2796" s="1">
        <f>IF(C2795+1=Protocol!$V$21,0,C2795+1)</f>
        <v>10</v>
      </c>
      <c r="D2796" s="1">
        <f t="shared" si="103"/>
        <v>5</v>
      </c>
      <c r="E2796" s="1" t="str">
        <f>INDEX(Protocol[Mark],MATCH(C2796,Protocol[Step],0))</f>
        <v>6Gp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123010005</v>
      </c>
      <c r="H2796" s="134">
        <f>Systematic[[#This Row],[SampleVariableLabel]]+100*Systematic[[#This Row],[State]]</f>
        <v>123011005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123</v>
      </c>
      <c r="B2797" s="1">
        <f>IF(C2797=0,IF(B2796=Protocol!$V$20,1,B2796+1),B2796)</f>
        <v>1</v>
      </c>
      <c r="C2797" s="1">
        <f>IF(C2796+1=Protocol!$V$21,0,C2796+1)</f>
        <v>11</v>
      </c>
      <c r="D2797" s="1">
        <f t="shared" si="103"/>
        <v>6</v>
      </c>
      <c r="E2797" s="1" t="str">
        <f>INDEX(Protocol[Mark],MATCH(C2797,Protocol[Step],0))</f>
        <v>7U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123010006</v>
      </c>
      <c r="H2797" s="134">
        <f>Systematic[[#This Row],[SampleVariableLabel]]+100*Systematic[[#This Row],[State]]</f>
        <v>123011106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123</v>
      </c>
      <c r="B2798" s="1">
        <f>IF(C2798=0,IF(B2797=Protocol!$V$20,1,B2797+1),B2797)</f>
        <v>1</v>
      </c>
      <c r="C2798" s="1">
        <f>IF(C2797+1=Protocol!$V$21,0,C2797+1)</f>
        <v>12</v>
      </c>
      <c r="D2798" s="1">
        <f t="shared" si="103"/>
        <v>1</v>
      </c>
      <c r="E2798" s="1" t="str">
        <f>INDEX(Protocol[Mark],MATCH(C2798,Protocol[Step],0))</f>
        <v>8Rot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123010001</v>
      </c>
      <c r="H2798" s="134">
        <f>Systematic[[#This Row],[SampleVariableLabel]]+100*Systematic[[#This Row],[State]]</f>
        <v>123011201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123</v>
      </c>
      <c r="B2799" s="1">
        <f>IF(C2799=0,IF(B2798=Protocol!$V$20,1,B2798+1),B2798)</f>
        <v>1</v>
      </c>
      <c r="C2799" s="1">
        <f>IF(C2798+1=Protocol!$V$21,0,C2798+1)</f>
        <v>13</v>
      </c>
      <c r="D2799" s="1">
        <f t="shared" si="103"/>
        <v>2</v>
      </c>
      <c r="E2799" s="1" t="str">
        <f>INDEX(Protocol[Mark],MATCH(C2799,Protocol[Step],0))</f>
        <v>9Ama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123010002</v>
      </c>
      <c r="H2799" s="134">
        <f>Systematic[[#This Row],[SampleVariableLabel]]+100*Systematic[[#This Row],[State]]</f>
        <v>123011302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123</v>
      </c>
      <c r="B2800" s="1">
        <f>IF(C2800=0,IF(B2799=Protocol!$V$20,1,B2799+1),B2799)</f>
        <v>1</v>
      </c>
      <c r="C2800" s="1">
        <f>IF(C2799+1=Protocol!$V$21,0,C2799+1)</f>
        <v>14</v>
      </c>
      <c r="D2800" s="1">
        <f t="shared" si="103"/>
        <v>3</v>
      </c>
      <c r="E2800" s="1" t="str">
        <f>INDEX(Protocol[Mark],MATCH(C2800,Protocol[Step],0))</f>
        <v>10AsTm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123010003</v>
      </c>
      <c r="H2800" s="134">
        <f>Systematic[[#This Row],[SampleVariableLabel]]+100*Systematic[[#This Row],[State]]</f>
        <v>123011403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123</v>
      </c>
      <c r="B2801" s="1">
        <f>IF(C2801=0,IF(B2800=Protocol!$V$20,1,B2800+1),B2800)</f>
        <v>1</v>
      </c>
      <c r="C2801" s="1">
        <f>IF(C2800+1=Protocol!$V$21,0,C2800+1)</f>
        <v>15</v>
      </c>
      <c r="D2801" s="1">
        <f t="shared" si="103"/>
        <v>4</v>
      </c>
      <c r="E2801" s="1" t="str">
        <f>INDEX(Protocol[Mark],MATCH(C2801,Protocol[Step],0))</f>
        <v>11Azd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123010004</v>
      </c>
      <c r="H2801" s="134">
        <f>Systematic[[#This Row],[SampleVariableLabel]]+100*Systematic[[#This Row],[State]]</f>
        <v>123011504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124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ce1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124010005</v>
      </c>
      <c r="H2802" s="134">
        <f>Systematic[[#This Row],[SampleVariableLabel]]+100*Systematic[[#This Row],[State]]</f>
        <v>124010005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124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1Dig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124010006</v>
      </c>
      <c r="H2803" s="134">
        <f>Systematic[[#This Row],[SampleVariableLabel]]+100*Systematic[[#This Row],[State]]</f>
        <v>124010106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124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1D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124010001</v>
      </c>
      <c r="H2804" s="134">
        <f>Systematic[[#This Row],[SampleVariableLabel]]+100*Systematic[[#This Row],[State]]</f>
        <v>124010201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124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1M.1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124010002</v>
      </c>
      <c r="H2805" s="134">
        <f>Systematic[[#This Row],[SampleVariableLabel]]+100*Systematic[[#This Row],[State]]</f>
        <v>124010302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124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2Oct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124010003</v>
      </c>
      <c r="H2806" s="134">
        <f>Systematic[[#This Row],[SampleVariableLabel]]+100*Systematic[[#This Row],[State]]</f>
        <v>124010403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124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2c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124010004</v>
      </c>
      <c r="H2807" s="134">
        <f>Systematic[[#This Row],[SampleVariableLabel]]+100*Systematic[[#This Row],[State]]</f>
        <v>124010504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124</v>
      </c>
      <c r="B2808" s="1">
        <f>IF(C2808=0,IF(B2807=Protocol!$V$20,1,B2807+1),B2807)</f>
        <v>1</v>
      </c>
      <c r="C2808" s="1">
        <f>IF(C2807+1=Protocol!$V$21,0,C2807+1)</f>
        <v>6</v>
      </c>
      <c r="D2808" s="1">
        <f t="shared" si="103"/>
        <v>5</v>
      </c>
      <c r="E2808" s="1" t="str">
        <f>INDEX(Protocol[Mark],MATCH(C2808,Protocol[Step],0))</f>
        <v>2M2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124010005</v>
      </c>
      <c r="H2808" s="134">
        <f>Systematic[[#This Row],[SampleVariableLabel]]+100*Systematic[[#This Row],[State]]</f>
        <v>124010605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124</v>
      </c>
      <c r="B2809" s="1">
        <f>IF(C2809=0,IF(B2808=Protocol!$V$20,1,B2808+1),B2808)</f>
        <v>1</v>
      </c>
      <c r="C2809" s="1">
        <f>IF(C2808+1=Protocol!$V$21,0,C2808+1)</f>
        <v>7</v>
      </c>
      <c r="D2809" s="1">
        <f t="shared" si="103"/>
        <v>6</v>
      </c>
      <c r="E2809" s="1" t="str">
        <f>INDEX(Protocol[Mark],MATCH(C2809,Protocol[Step],0))</f>
        <v>3P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124010006</v>
      </c>
      <c r="H2809" s="134">
        <f>Systematic[[#This Row],[SampleVariableLabel]]+100*Systematic[[#This Row],[State]]</f>
        <v>124010706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124</v>
      </c>
      <c r="B2810" s="1">
        <f>IF(C2810=0,IF(B2809=Protocol!$V$20,1,B2809+1),B2809)</f>
        <v>1</v>
      </c>
      <c r="C2810" s="1">
        <f>IF(C2809+1=Protocol!$V$21,0,C2809+1)</f>
        <v>8</v>
      </c>
      <c r="D2810" s="1">
        <f t="shared" si="103"/>
        <v>1</v>
      </c>
      <c r="E2810" s="1" t="str">
        <f>INDEX(Protocol[Mark],MATCH(C2810,Protocol[Step],0))</f>
        <v>4G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124010001</v>
      </c>
      <c r="H2810" s="134">
        <f>Systematic[[#This Row],[SampleVariableLabel]]+100*Systematic[[#This Row],[State]]</f>
        <v>124010801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124</v>
      </c>
      <c r="B2811" s="1">
        <f>IF(C2811=0,IF(B2810=Protocol!$V$20,1,B2810+1),B2810)</f>
        <v>1</v>
      </c>
      <c r="C2811" s="1">
        <f>IF(C2810+1=Protocol!$V$21,0,C2810+1)</f>
        <v>9</v>
      </c>
      <c r="D2811" s="1">
        <f t="shared" si="103"/>
        <v>2</v>
      </c>
      <c r="E2811" s="1" t="str">
        <f>INDEX(Protocol[Mark],MATCH(C2811,Protocol[Step],0))</f>
        <v>5S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124010002</v>
      </c>
      <c r="H2811" s="134">
        <f>Systematic[[#This Row],[SampleVariableLabel]]+100*Systematic[[#This Row],[State]]</f>
        <v>124010902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124</v>
      </c>
      <c r="B2812" s="1">
        <f>IF(C2812=0,IF(B2811=Protocol!$V$20,1,B2811+1),B2811)</f>
        <v>1</v>
      </c>
      <c r="C2812" s="1">
        <f>IF(C2811+1=Protocol!$V$21,0,C2811+1)</f>
        <v>10</v>
      </c>
      <c r="D2812" s="1">
        <f t="shared" si="103"/>
        <v>3</v>
      </c>
      <c r="E2812" s="1" t="str">
        <f>INDEX(Protocol[Mark],MATCH(C2812,Protocol[Step],0))</f>
        <v>6Gp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124010003</v>
      </c>
      <c r="H2812" s="134">
        <f>Systematic[[#This Row],[SampleVariableLabel]]+100*Systematic[[#This Row],[State]]</f>
        <v>124011003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124</v>
      </c>
      <c r="B2813" s="1">
        <f>IF(C2813=0,IF(B2812=Protocol!$V$20,1,B2812+1),B2812)</f>
        <v>1</v>
      </c>
      <c r="C2813" s="1">
        <f>IF(C2812+1=Protocol!$V$21,0,C2812+1)</f>
        <v>11</v>
      </c>
      <c r="D2813" s="1">
        <f t="shared" si="103"/>
        <v>4</v>
      </c>
      <c r="E2813" s="1" t="str">
        <f>INDEX(Protocol[Mark],MATCH(C2813,Protocol[Step],0))</f>
        <v>7U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124010004</v>
      </c>
      <c r="H2813" s="134">
        <f>Systematic[[#This Row],[SampleVariableLabel]]+100*Systematic[[#This Row],[State]]</f>
        <v>124011104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124</v>
      </c>
      <c r="B2814" s="1">
        <f>IF(C2814=0,IF(B2813=Protocol!$V$20,1,B2813+1),B2813)</f>
        <v>1</v>
      </c>
      <c r="C2814" s="1">
        <f>IF(C2813+1=Protocol!$V$21,0,C2813+1)</f>
        <v>12</v>
      </c>
      <c r="D2814" s="1">
        <f t="shared" si="103"/>
        <v>5</v>
      </c>
      <c r="E2814" s="1" t="str">
        <f>INDEX(Protocol[Mark],MATCH(C2814,Protocol[Step],0))</f>
        <v>8Rot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124010005</v>
      </c>
      <c r="H2814" s="134">
        <f>Systematic[[#This Row],[SampleVariableLabel]]+100*Systematic[[#This Row],[State]]</f>
        <v>124011205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124</v>
      </c>
      <c r="B2815" s="1">
        <f>IF(C2815=0,IF(B2814=Protocol!$V$20,1,B2814+1),B2814)</f>
        <v>1</v>
      </c>
      <c r="C2815" s="1">
        <f>IF(C2814+1=Protocol!$V$21,0,C2814+1)</f>
        <v>13</v>
      </c>
      <c r="D2815" s="1">
        <f t="shared" si="103"/>
        <v>6</v>
      </c>
      <c r="E2815" s="1" t="str">
        <f>INDEX(Protocol[Mark],MATCH(C2815,Protocol[Step],0))</f>
        <v>9Ama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124010006</v>
      </c>
      <c r="H2815" s="134">
        <f>Systematic[[#This Row],[SampleVariableLabel]]+100*Systematic[[#This Row],[State]]</f>
        <v>124011306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124</v>
      </c>
      <c r="B2816" s="1">
        <f>IF(C2816=0,IF(B2815=Protocol!$V$20,1,B2815+1),B2815)</f>
        <v>1</v>
      </c>
      <c r="C2816" s="1">
        <f>IF(C2815+1=Protocol!$V$21,0,C2815+1)</f>
        <v>14</v>
      </c>
      <c r="D2816" s="1">
        <f t="shared" si="103"/>
        <v>1</v>
      </c>
      <c r="E2816" s="1" t="str">
        <f>INDEX(Protocol[Mark],MATCH(C2816,Protocol[Step],0))</f>
        <v>10AsTm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124010001</v>
      </c>
      <c r="H2816" s="134">
        <f>Systematic[[#This Row],[SampleVariableLabel]]+100*Systematic[[#This Row],[State]]</f>
        <v>124011401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124</v>
      </c>
      <c r="B2817" s="1">
        <f>IF(C2817=0,IF(B2816=Protocol!$V$20,1,B2816+1),B2816)</f>
        <v>1</v>
      </c>
      <c r="C2817" s="1">
        <f>IF(C2816+1=Protocol!$V$21,0,C2816+1)</f>
        <v>15</v>
      </c>
      <c r="D2817" s="1">
        <f t="shared" si="103"/>
        <v>2</v>
      </c>
      <c r="E2817" s="1" t="str">
        <f>INDEX(Protocol[Mark],MATCH(C2817,Protocol[Step],0))</f>
        <v>11Azd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124010002</v>
      </c>
      <c r="H2817" s="134">
        <f>Systematic[[#This Row],[SampleVariableLabel]]+100*Systematic[[#This Row],[State]]</f>
        <v>124011502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125</v>
      </c>
      <c r="B2818" s="1">
        <f>IF(C2818=0,IF(B2817=Protocol!$V$20,1,B2817+1),B2817)</f>
        <v>1</v>
      </c>
      <c r="C2818" s="1">
        <f>IF(C2817+1=Protocol!$V$21,0,C2817+1)</f>
        <v>0</v>
      </c>
      <c r="D2818" s="1">
        <f t="shared" si="103"/>
        <v>3</v>
      </c>
      <c r="E2818" s="1" t="str">
        <f>INDEX(Protocol[Mark],MATCH(C2818,Protocol[Step],0))</f>
        <v>ce1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125010003</v>
      </c>
      <c r="H2818" s="134">
        <f>Systematic[[#This Row],[SampleVariableLabel]]+100*Systematic[[#This Row],[State]]</f>
        <v>125010003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125</v>
      </c>
      <c r="B2819" s="1">
        <f>IF(C2819=0,IF(B2818=Protocol!$V$20,1,B2818+1),B2818)</f>
        <v>1</v>
      </c>
      <c r="C2819" s="1">
        <f>IF(C2818+1=Protocol!$V$21,0,C2818+1)</f>
        <v>1</v>
      </c>
      <c r="D2819" s="1">
        <f t="shared" ref="D2819:D2882" si="105">IF(D2818=nVariables,1,D2818+1)</f>
        <v>4</v>
      </c>
      <c r="E2819" s="1" t="str">
        <f>INDEX(Protocol[Mark],MATCH(C2819,Protocol[Step],0))</f>
        <v>1Dig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125010004</v>
      </c>
      <c r="H2819" s="134">
        <f>Systematic[[#This Row],[SampleVariableLabel]]+100*Systematic[[#This Row],[State]]</f>
        <v>125010104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125</v>
      </c>
      <c r="B2820" s="1">
        <f>IF(C2820=0,IF(B2819=Protocol!$V$20,1,B2819+1),B2819)</f>
        <v>1</v>
      </c>
      <c r="C2820" s="1">
        <f>IF(C2819+1=Protocol!$V$21,0,C2819+1)</f>
        <v>2</v>
      </c>
      <c r="D2820" s="1">
        <f t="shared" si="105"/>
        <v>5</v>
      </c>
      <c r="E2820" s="1" t="str">
        <f>INDEX(Protocol[Mark],MATCH(C2820,Protocol[Step],0))</f>
        <v>1D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125010005</v>
      </c>
      <c r="H2820" s="134">
        <f>Systematic[[#This Row],[SampleVariableLabel]]+100*Systematic[[#This Row],[State]]</f>
        <v>125010205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125</v>
      </c>
      <c r="B2821" s="1">
        <f>IF(C2821=0,IF(B2820=Protocol!$V$20,1,B2820+1),B2820)</f>
        <v>1</v>
      </c>
      <c r="C2821" s="1">
        <f>IF(C2820+1=Protocol!$V$21,0,C2820+1)</f>
        <v>3</v>
      </c>
      <c r="D2821" s="1">
        <f t="shared" si="105"/>
        <v>6</v>
      </c>
      <c r="E2821" s="1" t="str">
        <f>INDEX(Protocol[Mark],MATCH(C2821,Protocol[Step],0))</f>
        <v>1M.1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125010006</v>
      </c>
      <c r="H2821" s="134">
        <f>Systematic[[#This Row],[SampleVariableLabel]]+100*Systematic[[#This Row],[State]]</f>
        <v>125010306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125</v>
      </c>
      <c r="B2822" s="1">
        <f>IF(C2822=0,IF(B2821=Protocol!$V$20,1,B2821+1),B2821)</f>
        <v>1</v>
      </c>
      <c r="C2822" s="1">
        <f>IF(C2821+1=Protocol!$V$21,0,C2821+1)</f>
        <v>4</v>
      </c>
      <c r="D2822" s="1">
        <f t="shared" si="105"/>
        <v>1</v>
      </c>
      <c r="E2822" s="1" t="str">
        <f>INDEX(Protocol[Mark],MATCH(C2822,Protocol[Step],0))</f>
        <v>2Oct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125010001</v>
      </c>
      <c r="H2822" s="134">
        <f>Systematic[[#This Row],[SampleVariableLabel]]+100*Systematic[[#This Row],[State]]</f>
        <v>125010401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125</v>
      </c>
      <c r="B2823" s="1">
        <f>IF(C2823=0,IF(B2822=Protocol!$V$20,1,B2822+1),B2822)</f>
        <v>1</v>
      </c>
      <c r="C2823" s="1">
        <f>IF(C2822+1=Protocol!$V$21,0,C2822+1)</f>
        <v>5</v>
      </c>
      <c r="D2823" s="1">
        <f t="shared" si="105"/>
        <v>2</v>
      </c>
      <c r="E2823" s="1" t="str">
        <f>INDEX(Protocol[Mark],MATCH(C2823,Protocol[Step],0))</f>
        <v>2c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125010002</v>
      </c>
      <c r="H2823" s="134">
        <f>Systematic[[#This Row],[SampleVariableLabel]]+100*Systematic[[#This Row],[State]]</f>
        <v>125010502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125</v>
      </c>
      <c r="B2824" s="1">
        <f>IF(C2824=0,IF(B2823=Protocol!$V$20,1,B2823+1),B2823)</f>
        <v>1</v>
      </c>
      <c r="C2824" s="1">
        <f>IF(C2823+1=Protocol!$V$21,0,C2823+1)</f>
        <v>6</v>
      </c>
      <c r="D2824" s="1">
        <f t="shared" si="105"/>
        <v>3</v>
      </c>
      <c r="E2824" s="1" t="str">
        <f>INDEX(Protocol[Mark],MATCH(C2824,Protocol[Step],0))</f>
        <v>2M2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125010003</v>
      </c>
      <c r="H2824" s="134">
        <f>Systematic[[#This Row],[SampleVariableLabel]]+100*Systematic[[#This Row],[State]]</f>
        <v>125010603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125</v>
      </c>
      <c r="B2825" s="1">
        <f>IF(C2825=0,IF(B2824=Protocol!$V$20,1,B2824+1),B2824)</f>
        <v>1</v>
      </c>
      <c r="C2825" s="1">
        <f>IF(C2824+1=Protocol!$V$21,0,C2824+1)</f>
        <v>7</v>
      </c>
      <c r="D2825" s="1">
        <f t="shared" si="105"/>
        <v>4</v>
      </c>
      <c r="E2825" s="1" t="str">
        <f>INDEX(Protocol[Mark],MATCH(C2825,Protocol[Step],0))</f>
        <v>3P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125010004</v>
      </c>
      <c r="H2825" s="134">
        <f>Systematic[[#This Row],[SampleVariableLabel]]+100*Systematic[[#This Row],[State]]</f>
        <v>125010704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125</v>
      </c>
      <c r="B2826" s="1">
        <f>IF(C2826=0,IF(B2825=Protocol!$V$20,1,B2825+1),B2825)</f>
        <v>1</v>
      </c>
      <c r="C2826" s="1">
        <f>IF(C2825+1=Protocol!$V$21,0,C2825+1)</f>
        <v>8</v>
      </c>
      <c r="D2826" s="1">
        <f t="shared" si="105"/>
        <v>5</v>
      </c>
      <c r="E2826" s="1" t="str">
        <f>INDEX(Protocol[Mark],MATCH(C2826,Protocol[Step],0))</f>
        <v>4G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125010005</v>
      </c>
      <c r="H2826" s="134">
        <f>Systematic[[#This Row],[SampleVariableLabel]]+100*Systematic[[#This Row],[State]]</f>
        <v>125010805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125</v>
      </c>
      <c r="B2827" s="1">
        <f>IF(C2827=0,IF(B2826=Protocol!$V$20,1,B2826+1),B2826)</f>
        <v>1</v>
      </c>
      <c r="C2827" s="1">
        <f>IF(C2826+1=Protocol!$V$21,0,C2826+1)</f>
        <v>9</v>
      </c>
      <c r="D2827" s="1">
        <f t="shared" si="105"/>
        <v>6</v>
      </c>
      <c r="E2827" s="1" t="str">
        <f>INDEX(Protocol[Mark],MATCH(C2827,Protocol[Step],0))</f>
        <v>5S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125010006</v>
      </c>
      <c r="H2827" s="134">
        <f>Systematic[[#This Row],[SampleVariableLabel]]+100*Systematic[[#This Row],[State]]</f>
        <v>125010906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125</v>
      </c>
      <c r="B2828" s="1">
        <f>IF(C2828=0,IF(B2827=Protocol!$V$20,1,B2827+1),B2827)</f>
        <v>1</v>
      </c>
      <c r="C2828" s="1">
        <f>IF(C2827+1=Protocol!$V$21,0,C2827+1)</f>
        <v>10</v>
      </c>
      <c r="D2828" s="1">
        <f t="shared" si="105"/>
        <v>1</v>
      </c>
      <c r="E2828" s="1" t="str">
        <f>INDEX(Protocol[Mark],MATCH(C2828,Protocol[Step],0))</f>
        <v>6Gp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125010001</v>
      </c>
      <c r="H2828" s="134">
        <f>Systematic[[#This Row],[SampleVariableLabel]]+100*Systematic[[#This Row],[State]]</f>
        <v>125011001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125</v>
      </c>
      <c r="B2829" s="1">
        <f>IF(C2829=0,IF(B2828=Protocol!$V$20,1,B2828+1),B2828)</f>
        <v>1</v>
      </c>
      <c r="C2829" s="1">
        <f>IF(C2828+1=Protocol!$V$21,0,C2828+1)</f>
        <v>11</v>
      </c>
      <c r="D2829" s="1">
        <f t="shared" si="105"/>
        <v>2</v>
      </c>
      <c r="E2829" s="1" t="str">
        <f>INDEX(Protocol[Mark],MATCH(C2829,Protocol[Step],0))</f>
        <v>7U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125010002</v>
      </c>
      <c r="H2829" s="134">
        <f>Systematic[[#This Row],[SampleVariableLabel]]+100*Systematic[[#This Row],[State]]</f>
        <v>125011102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125</v>
      </c>
      <c r="B2830" s="1">
        <f>IF(C2830=0,IF(B2829=Protocol!$V$20,1,B2829+1),B2829)</f>
        <v>1</v>
      </c>
      <c r="C2830" s="1">
        <f>IF(C2829+1=Protocol!$V$21,0,C2829+1)</f>
        <v>12</v>
      </c>
      <c r="D2830" s="1">
        <f t="shared" si="105"/>
        <v>3</v>
      </c>
      <c r="E2830" s="1" t="str">
        <f>INDEX(Protocol[Mark],MATCH(C2830,Protocol[Step],0))</f>
        <v>8Rot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125010003</v>
      </c>
      <c r="H2830" s="134">
        <f>Systematic[[#This Row],[SampleVariableLabel]]+100*Systematic[[#This Row],[State]]</f>
        <v>125011203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125</v>
      </c>
      <c r="B2831" s="1">
        <f>IF(C2831=0,IF(B2830=Protocol!$V$20,1,B2830+1),B2830)</f>
        <v>1</v>
      </c>
      <c r="C2831" s="1">
        <f>IF(C2830+1=Protocol!$V$21,0,C2830+1)</f>
        <v>13</v>
      </c>
      <c r="D2831" s="1">
        <f t="shared" si="105"/>
        <v>4</v>
      </c>
      <c r="E2831" s="1" t="str">
        <f>INDEX(Protocol[Mark],MATCH(C2831,Protocol[Step],0))</f>
        <v>9Ama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125010004</v>
      </c>
      <c r="H2831" s="134">
        <f>Systematic[[#This Row],[SampleVariableLabel]]+100*Systematic[[#This Row],[State]]</f>
        <v>125011304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125</v>
      </c>
      <c r="B2832" s="1">
        <f>IF(C2832=0,IF(B2831=Protocol!$V$20,1,B2831+1),B2831)</f>
        <v>1</v>
      </c>
      <c r="C2832" s="1">
        <f>IF(C2831+1=Protocol!$V$21,0,C2831+1)</f>
        <v>14</v>
      </c>
      <c r="D2832" s="1">
        <f t="shared" si="105"/>
        <v>5</v>
      </c>
      <c r="E2832" s="1" t="str">
        <f>INDEX(Protocol[Mark],MATCH(C2832,Protocol[Step],0))</f>
        <v>10AsTm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125010005</v>
      </c>
      <c r="H2832" s="134">
        <f>Systematic[[#This Row],[SampleVariableLabel]]+100*Systematic[[#This Row],[State]]</f>
        <v>125011405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125</v>
      </c>
      <c r="B2833" s="1">
        <f>IF(C2833=0,IF(B2832=Protocol!$V$20,1,B2832+1),B2832)</f>
        <v>1</v>
      </c>
      <c r="C2833" s="1">
        <f>IF(C2832+1=Protocol!$V$21,0,C2832+1)</f>
        <v>15</v>
      </c>
      <c r="D2833" s="1">
        <f t="shared" si="105"/>
        <v>6</v>
      </c>
      <c r="E2833" s="1" t="str">
        <f>INDEX(Protocol[Mark],MATCH(C2833,Protocol[Step],0))</f>
        <v>11Azd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125010006</v>
      </c>
      <c r="H2833" s="134">
        <f>Systematic[[#This Row],[SampleVariableLabel]]+100*Systematic[[#This Row],[State]]</f>
        <v>125011506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126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ce1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126010001</v>
      </c>
      <c r="H2834" s="134">
        <f>Systematic[[#This Row],[SampleVariableLabel]]+100*Systematic[[#This Row],[State]]</f>
        <v>126010001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126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1Dig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126010002</v>
      </c>
      <c r="H2835" s="134">
        <f>Systematic[[#This Row],[SampleVariableLabel]]+100*Systematic[[#This Row],[State]]</f>
        <v>126010102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126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1D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126010003</v>
      </c>
      <c r="H2836" s="134">
        <f>Systematic[[#This Row],[SampleVariableLabel]]+100*Systematic[[#This Row],[State]]</f>
        <v>126010203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126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1M.1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126010004</v>
      </c>
      <c r="H2837" s="134">
        <f>Systematic[[#This Row],[SampleVariableLabel]]+100*Systematic[[#This Row],[State]]</f>
        <v>126010304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126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2Oct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126010005</v>
      </c>
      <c r="H2838" s="134">
        <f>Systematic[[#This Row],[SampleVariableLabel]]+100*Systematic[[#This Row],[State]]</f>
        <v>126010405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126</v>
      </c>
      <c r="B2839" s="1">
        <f>IF(C2839=0,IF(B2838=Protocol!$V$20,1,B2838+1),B2838)</f>
        <v>1</v>
      </c>
      <c r="C2839" s="1">
        <f>IF(C2838+1=Protocol!$V$21,0,C2838+1)</f>
        <v>5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126010006</v>
      </c>
      <c r="H2839" s="134">
        <f>Systematic[[#This Row],[SampleVariableLabel]]+100*Systematic[[#This Row],[State]]</f>
        <v>126010506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126</v>
      </c>
      <c r="B2840" s="1">
        <f>IF(C2840=0,IF(B2839=Protocol!$V$20,1,B2839+1),B2839)</f>
        <v>1</v>
      </c>
      <c r="C2840" s="1">
        <f>IF(C2839+1=Protocol!$V$21,0,C2839+1)</f>
        <v>6</v>
      </c>
      <c r="D2840" s="1">
        <f t="shared" si="105"/>
        <v>1</v>
      </c>
      <c r="E2840" s="1" t="str">
        <f>INDEX(Protocol[Mark],MATCH(C2840,Protocol[Step],0))</f>
        <v>2M2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126010001</v>
      </c>
      <c r="H2840" s="134">
        <f>Systematic[[#This Row],[SampleVariableLabel]]+100*Systematic[[#This Row],[State]]</f>
        <v>126010601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126</v>
      </c>
      <c r="B2841" s="1">
        <f>IF(C2841=0,IF(B2840=Protocol!$V$20,1,B2840+1),B2840)</f>
        <v>1</v>
      </c>
      <c r="C2841" s="1">
        <f>IF(C2840+1=Protocol!$V$21,0,C2840+1)</f>
        <v>7</v>
      </c>
      <c r="D2841" s="1">
        <f t="shared" si="105"/>
        <v>2</v>
      </c>
      <c r="E2841" s="1" t="str">
        <f>INDEX(Protocol[Mark],MATCH(C2841,Protocol[Step],0))</f>
        <v>3P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126010002</v>
      </c>
      <c r="H2841" s="134">
        <f>Systematic[[#This Row],[SampleVariableLabel]]+100*Systematic[[#This Row],[State]]</f>
        <v>126010702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126</v>
      </c>
      <c r="B2842" s="1">
        <f>IF(C2842=0,IF(B2841=Protocol!$V$20,1,B2841+1),B2841)</f>
        <v>1</v>
      </c>
      <c r="C2842" s="1">
        <f>IF(C2841+1=Protocol!$V$21,0,C2841+1)</f>
        <v>8</v>
      </c>
      <c r="D2842" s="1">
        <f t="shared" si="105"/>
        <v>3</v>
      </c>
      <c r="E2842" s="1" t="str">
        <f>INDEX(Protocol[Mark],MATCH(C2842,Protocol[Step],0))</f>
        <v>4G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126010003</v>
      </c>
      <c r="H2842" s="134">
        <f>Systematic[[#This Row],[SampleVariableLabel]]+100*Systematic[[#This Row],[State]]</f>
        <v>126010803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126</v>
      </c>
      <c r="B2843" s="1">
        <f>IF(C2843=0,IF(B2842=Protocol!$V$20,1,B2842+1),B2842)</f>
        <v>1</v>
      </c>
      <c r="C2843" s="1">
        <f>IF(C2842+1=Protocol!$V$21,0,C2842+1)</f>
        <v>9</v>
      </c>
      <c r="D2843" s="1">
        <f t="shared" si="105"/>
        <v>4</v>
      </c>
      <c r="E2843" s="1" t="str">
        <f>INDEX(Protocol[Mark],MATCH(C2843,Protocol[Step],0))</f>
        <v>5S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126010004</v>
      </c>
      <c r="H2843" s="134">
        <f>Systematic[[#This Row],[SampleVariableLabel]]+100*Systematic[[#This Row],[State]]</f>
        <v>126010904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126</v>
      </c>
      <c r="B2844" s="1">
        <f>IF(C2844=0,IF(B2843=Protocol!$V$20,1,B2843+1),B2843)</f>
        <v>1</v>
      </c>
      <c r="C2844" s="1">
        <f>IF(C2843+1=Protocol!$V$21,0,C2843+1)</f>
        <v>10</v>
      </c>
      <c r="D2844" s="1">
        <f t="shared" si="105"/>
        <v>5</v>
      </c>
      <c r="E2844" s="1" t="str">
        <f>INDEX(Protocol[Mark],MATCH(C2844,Protocol[Step],0))</f>
        <v>6Gp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126010005</v>
      </c>
      <c r="H2844" s="134">
        <f>Systematic[[#This Row],[SampleVariableLabel]]+100*Systematic[[#This Row],[State]]</f>
        <v>126011005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126</v>
      </c>
      <c r="B2845" s="1">
        <f>IF(C2845=0,IF(B2844=Protocol!$V$20,1,B2844+1),B2844)</f>
        <v>1</v>
      </c>
      <c r="C2845" s="1">
        <f>IF(C2844+1=Protocol!$V$21,0,C2844+1)</f>
        <v>11</v>
      </c>
      <c r="D2845" s="1">
        <f t="shared" si="105"/>
        <v>6</v>
      </c>
      <c r="E2845" s="1" t="str">
        <f>INDEX(Protocol[Mark],MATCH(C2845,Protocol[Step],0))</f>
        <v>7U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126010006</v>
      </c>
      <c r="H2845" s="134">
        <f>Systematic[[#This Row],[SampleVariableLabel]]+100*Systematic[[#This Row],[State]]</f>
        <v>126011106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126</v>
      </c>
      <c r="B2846" s="1">
        <f>IF(C2846=0,IF(B2845=Protocol!$V$20,1,B2845+1),B2845)</f>
        <v>1</v>
      </c>
      <c r="C2846" s="1">
        <f>IF(C2845+1=Protocol!$V$21,0,C2845+1)</f>
        <v>12</v>
      </c>
      <c r="D2846" s="1">
        <f t="shared" si="105"/>
        <v>1</v>
      </c>
      <c r="E2846" s="1" t="str">
        <f>INDEX(Protocol[Mark],MATCH(C2846,Protocol[Step],0))</f>
        <v>8Rot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126010001</v>
      </c>
      <c r="H2846" s="134">
        <f>Systematic[[#This Row],[SampleVariableLabel]]+100*Systematic[[#This Row],[State]]</f>
        <v>126011201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126</v>
      </c>
      <c r="B2847" s="1">
        <f>IF(C2847=0,IF(B2846=Protocol!$V$20,1,B2846+1),B2846)</f>
        <v>1</v>
      </c>
      <c r="C2847" s="1">
        <f>IF(C2846+1=Protocol!$V$21,0,C2846+1)</f>
        <v>13</v>
      </c>
      <c r="D2847" s="1">
        <f t="shared" si="105"/>
        <v>2</v>
      </c>
      <c r="E2847" s="1" t="str">
        <f>INDEX(Protocol[Mark],MATCH(C2847,Protocol[Step],0))</f>
        <v>9Ama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126010002</v>
      </c>
      <c r="H2847" s="134">
        <f>Systematic[[#This Row],[SampleVariableLabel]]+100*Systematic[[#This Row],[State]]</f>
        <v>126011302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126</v>
      </c>
      <c r="B2848" s="1">
        <f>IF(C2848=0,IF(B2847=Protocol!$V$20,1,B2847+1),B2847)</f>
        <v>1</v>
      </c>
      <c r="C2848" s="1">
        <f>IF(C2847+1=Protocol!$V$21,0,C2847+1)</f>
        <v>14</v>
      </c>
      <c r="D2848" s="1">
        <f t="shared" si="105"/>
        <v>3</v>
      </c>
      <c r="E2848" s="1" t="str">
        <f>INDEX(Protocol[Mark],MATCH(C2848,Protocol[Step],0))</f>
        <v>10AsTm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126010003</v>
      </c>
      <c r="H2848" s="134">
        <f>Systematic[[#This Row],[SampleVariableLabel]]+100*Systematic[[#This Row],[State]]</f>
        <v>126011403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126</v>
      </c>
      <c r="B2849" s="1">
        <f>IF(C2849=0,IF(B2848=Protocol!$V$20,1,B2848+1),B2848)</f>
        <v>1</v>
      </c>
      <c r="C2849" s="1">
        <f>IF(C2848+1=Protocol!$V$21,0,C2848+1)</f>
        <v>15</v>
      </c>
      <c r="D2849" s="1">
        <f t="shared" si="105"/>
        <v>4</v>
      </c>
      <c r="E2849" s="1" t="str">
        <f>INDEX(Protocol[Mark],MATCH(C2849,Protocol[Step],0))</f>
        <v>11Azd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126010004</v>
      </c>
      <c r="H2849" s="134">
        <f>Systematic[[#This Row],[SampleVariableLabel]]+100*Systematic[[#This Row],[State]]</f>
        <v>126011504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127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ce1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127010005</v>
      </c>
      <c r="H2850" s="134">
        <f>Systematic[[#This Row],[SampleVariableLabel]]+100*Systematic[[#This Row],[State]]</f>
        <v>127010005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127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127010006</v>
      </c>
      <c r="H2851" s="134">
        <f>Systematic[[#This Row],[SampleVariableLabel]]+100*Systematic[[#This Row],[State]]</f>
        <v>127010106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127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127010001</v>
      </c>
      <c r="H2852" s="134">
        <f>Systematic[[#This Row],[SampleVariableLabel]]+100*Systematic[[#This Row],[State]]</f>
        <v>127010201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127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1M.1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127010002</v>
      </c>
      <c r="H2853" s="134">
        <f>Systematic[[#This Row],[SampleVariableLabel]]+100*Systematic[[#This Row],[State]]</f>
        <v>127010302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127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127010003</v>
      </c>
      <c r="H2854" s="134">
        <f>Systematic[[#This Row],[SampleVariableLabel]]+100*Systematic[[#This Row],[State]]</f>
        <v>127010403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127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2c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127010004</v>
      </c>
      <c r="H2855" s="134">
        <f>Systematic[[#This Row],[SampleVariableLabel]]+100*Systematic[[#This Row],[State]]</f>
        <v>127010504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127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2M2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127010005</v>
      </c>
      <c r="H2856" s="134">
        <f>Systematic[[#This Row],[SampleVariableLabel]]+100*Systematic[[#This Row],[State]]</f>
        <v>127010605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127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3P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127010006</v>
      </c>
      <c r="H2857" s="134">
        <f>Systematic[[#This Row],[SampleVariableLabel]]+100*Systematic[[#This Row],[State]]</f>
        <v>127010706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127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4G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127010001</v>
      </c>
      <c r="H2858" s="134">
        <f>Systematic[[#This Row],[SampleVariableLabel]]+100*Systematic[[#This Row],[State]]</f>
        <v>127010801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127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5S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127010002</v>
      </c>
      <c r="H2859" s="134">
        <f>Systematic[[#This Row],[SampleVariableLabel]]+100*Systematic[[#This Row],[State]]</f>
        <v>127010902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127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6Gp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127010003</v>
      </c>
      <c r="H2860" s="134">
        <f>Systematic[[#This Row],[SampleVariableLabel]]+100*Systematic[[#This Row],[State]]</f>
        <v>127011003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127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7U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127010004</v>
      </c>
      <c r="H2861" s="134">
        <f>Systematic[[#This Row],[SampleVariableLabel]]+100*Systematic[[#This Row],[State]]</f>
        <v>127011104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127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8Rot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127010005</v>
      </c>
      <c r="H2862" s="134">
        <f>Systematic[[#This Row],[SampleVariableLabel]]+100*Systematic[[#This Row],[State]]</f>
        <v>127011205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127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9Ama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127010006</v>
      </c>
      <c r="H2863" s="134">
        <f>Systematic[[#This Row],[SampleVariableLabel]]+100*Systematic[[#This Row],[State]]</f>
        <v>127011306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127</v>
      </c>
      <c r="B2864" s="1">
        <f>IF(C2864=0,IF(B2863=Protocol!$V$20,1,B2863+1),B2863)</f>
        <v>1</v>
      </c>
      <c r="C2864" s="1">
        <f>IF(C2863+1=Protocol!$V$21,0,C2863+1)</f>
        <v>14</v>
      </c>
      <c r="D2864" s="1">
        <f t="shared" si="105"/>
        <v>1</v>
      </c>
      <c r="E2864" s="1" t="str">
        <f>INDEX(Protocol[Mark],MATCH(C2864,Protocol[Step],0))</f>
        <v>10AsTm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127010001</v>
      </c>
      <c r="H2864" s="134">
        <f>Systematic[[#This Row],[SampleVariableLabel]]+100*Systematic[[#This Row],[State]]</f>
        <v>127011401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127</v>
      </c>
      <c r="B2865" s="1">
        <f>IF(C2865=0,IF(B2864=Protocol!$V$20,1,B2864+1),B2864)</f>
        <v>1</v>
      </c>
      <c r="C2865" s="1">
        <f>IF(C2864+1=Protocol!$V$21,0,C2864+1)</f>
        <v>15</v>
      </c>
      <c r="D2865" s="1">
        <f t="shared" si="105"/>
        <v>2</v>
      </c>
      <c r="E2865" s="1" t="str">
        <f>INDEX(Protocol[Mark],MATCH(C2865,Protocol[Step],0))</f>
        <v>11Azd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127010002</v>
      </c>
      <c r="H2865" s="134">
        <f>Systematic[[#This Row],[SampleVariableLabel]]+100*Systematic[[#This Row],[State]]</f>
        <v>127011502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128</v>
      </c>
      <c r="B2866" s="1">
        <f>IF(C2866=0,IF(B2865=Protocol!$V$20,1,B2865+1),B2865)</f>
        <v>1</v>
      </c>
      <c r="C2866" s="1">
        <f>IF(C2865+1=Protocol!$V$21,0,C2865+1)</f>
        <v>0</v>
      </c>
      <c r="D2866" s="1">
        <f t="shared" si="105"/>
        <v>3</v>
      </c>
      <c r="E2866" s="1" t="str">
        <f>INDEX(Protocol[Mark],MATCH(C2866,Protocol[Step],0))</f>
        <v>ce1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128010003</v>
      </c>
      <c r="H2866" s="134">
        <f>Systematic[[#This Row],[SampleVariableLabel]]+100*Systematic[[#This Row],[State]]</f>
        <v>128010003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128</v>
      </c>
      <c r="B2867" s="1">
        <f>IF(C2867=0,IF(B2866=Protocol!$V$20,1,B2866+1),B2866)</f>
        <v>1</v>
      </c>
      <c r="C2867" s="1">
        <f>IF(C2866+1=Protocol!$V$21,0,C2866+1)</f>
        <v>1</v>
      </c>
      <c r="D2867" s="1">
        <f t="shared" si="105"/>
        <v>4</v>
      </c>
      <c r="E2867" s="1" t="str">
        <f>INDEX(Protocol[Mark],MATCH(C2867,Protocol[Step],0))</f>
        <v>1Dig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128010004</v>
      </c>
      <c r="H2867" s="134">
        <f>Systematic[[#This Row],[SampleVariableLabel]]+100*Systematic[[#This Row],[State]]</f>
        <v>128010104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128</v>
      </c>
      <c r="B2868" s="1">
        <f>IF(C2868=0,IF(B2867=Protocol!$V$20,1,B2867+1),B2867)</f>
        <v>1</v>
      </c>
      <c r="C2868" s="1">
        <f>IF(C2867+1=Protocol!$V$21,0,C2867+1)</f>
        <v>2</v>
      </c>
      <c r="D2868" s="1">
        <f t="shared" si="105"/>
        <v>5</v>
      </c>
      <c r="E2868" s="1" t="str">
        <f>INDEX(Protocol[Mark],MATCH(C2868,Protocol[Step],0))</f>
        <v>1D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128010005</v>
      </c>
      <c r="H2868" s="134">
        <f>Systematic[[#This Row],[SampleVariableLabel]]+100*Systematic[[#This Row],[State]]</f>
        <v>128010205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128</v>
      </c>
      <c r="B2869" s="1">
        <f>IF(C2869=0,IF(B2868=Protocol!$V$20,1,B2868+1),B2868)</f>
        <v>1</v>
      </c>
      <c r="C2869" s="1">
        <f>IF(C2868+1=Protocol!$V$21,0,C2868+1)</f>
        <v>3</v>
      </c>
      <c r="D2869" s="1">
        <f t="shared" si="105"/>
        <v>6</v>
      </c>
      <c r="E2869" s="1" t="str">
        <f>INDEX(Protocol[Mark],MATCH(C2869,Protocol[Step],0))</f>
        <v>1M.1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128010006</v>
      </c>
      <c r="H2869" s="134">
        <f>Systematic[[#This Row],[SampleVariableLabel]]+100*Systematic[[#This Row],[State]]</f>
        <v>128010306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128</v>
      </c>
      <c r="B2870" s="1">
        <f>IF(C2870=0,IF(B2869=Protocol!$V$20,1,B2869+1),B2869)</f>
        <v>1</v>
      </c>
      <c r="C2870" s="1">
        <f>IF(C2869+1=Protocol!$V$21,0,C2869+1)</f>
        <v>4</v>
      </c>
      <c r="D2870" s="1">
        <f t="shared" si="105"/>
        <v>1</v>
      </c>
      <c r="E2870" s="1" t="str">
        <f>INDEX(Protocol[Mark],MATCH(C2870,Protocol[Step],0))</f>
        <v>2Oct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128010001</v>
      </c>
      <c r="H2870" s="134">
        <f>Systematic[[#This Row],[SampleVariableLabel]]+100*Systematic[[#This Row],[State]]</f>
        <v>128010401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128</v>
      </c>
      <c r="B2871" s="1">
        <f>IF(C2871=0,IF(B2870=Protocol!$V$20,1,B2870+1),B2870)</f>
        <v>1</v>
      </c>
      <c r="C2871" s="1">
        <f>IF(C2870+1=Protocol!$V$21,0,C2870+1)</f>
        <v>5</v>
      </c>
      <c r="D2871" s="1">
        <f t="shared" si="105"/>
        <v>2</v>
      </c>
      <c r="E2871" s="1" t="str">
        <f>INDEX(Protocol[Mark],MATCH(C2871,Protocol[Step],0))</f>
        <v>2c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128010002</v>
      </c>
      <c r="H2871" s="134">
        <f>Systematic[[#This Row],[SampleVariableLabel]]+100*Systematic[[#This Row],[State]]</f>
        <v>128010502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128</v>
      </c>
      <c r="B2872" s="1">
        <f>IF(C2872=0,IF(B2871=Protocol!$V$20,1,B2871+1),B2871)</f>
        <v>1</v>
      </c>
      <c r="C2872" s="1">
        <f>IF(C2871+1=Protocol!$V$21,0,C2871+1)</f>
        <v>6</v>
      </c>
      <c r="D2872" s="1">
        <f t="shared" si="105"/>
        <v>3</v>
      </c>
      <c r="E2872" s="1" t="str">
        <f>INDEX(Protocol[Mark],MATCH(C2872,Protocol[Step],0))</f>
        <v>2M2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128010003</v>
      </c>
      <c r="H2872" s="134">
        <f>Systematic[[#This Row],[SampleVariableLabel]]+100*Systematic[[#This Row],[State]]</f>
        <v>128010603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128</v>
      </c>
      <c r="B2873" s="1">
        <f>IF(C2873=0,IF(B2872=Protocol!$V$20,1,B2872+1),B2872)</f>
        <v>1</v>
      </c>
      <c r="C2873" s="1">
        <f>IF(C2872+1=Protocol!$V$21,0,C2872+1)</f>
        <v>7</v>
      </c>
      <c r="D2873" s="1">
        <f t="shared" si="105"/>
        <v>4</v>
      </c>
      <c r="E2873" s="1" t="str">
        <f>INDEX(Protocol[Mark],MATCH(C2873,Protocol[Step],0))</f>
        <v>3P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128010004</v>
      </c>
      <c r="H2873" s="134">
        <f>Systematic[[#This Row],[SampleVariableLabel]]+100*Systematic[[#This Row],[State]]</f>
        <v>128010704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128</v>
      </c>
      <c r="B2874" s="1">
        <f>IF(C2874=0,IF(B2873=Protocol!$V$20,1,B2873+1),B2873)</f>
        <v>1</v>
      </c>
      <c r="C2874" s="1">
        <f>IF(C2873+1=Protocol!$V$21,0,C2873+1)</f>
        <v>8</v>
      </c>
      <c r="D2874" s="1">
        <f t="shared" si="105"/>
        <v>5</v>
      </c>
      <c r="E2874" s="1" t="str">
        <f>INDEX(Protocol[Mark],MATCH(C2874,Protocol[Step],0))</f>
        <v>4G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128010005</v>
      </c>
      <c r="H2874" s="134">
        <f>Systematic[[#This Row],[SampleVariableLabel]]+100*Systematic[[#This Row],[State]]</f>
        <v>128010805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128</v>
      </c>
      <c r="B2875" s="1">
        <f>IF(C2875=0,IF(B2874=Protocol!$V$20,1,B2874+1),B2874)</f>
        <v>1</v>
      </c>
      <c r="C2875" s="1">
        <f>IF(C2874+1=Protocol!$V$21,0,C2874+1)</f>
        <v>9</v>
      </c>
      <c r="D2875" s="1">
        <f t="shared" si="105"/>
        <v>6</v>
      </c>
      <c r="E2875" s="1" t="str">
        <f>INDEX(Protocol[Mark],MATCH(C2875,Protocol[Step],0))</f>
        <v>5S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128010006</v>
      </c>
      <c r="H2875" s="134">
        <f>Systematic[[#This Row],[SampleVariableLabel]]+100*Systematic[[#This Row],[State]]</f>
        <v>128010906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128</v>
      </c>
      <c r="B2876" s="1">
        <f>IF(C2876=0,IF(B2875=Protocol!$V$20,1,B2875+1),B2875)</f>
        <v>1</v>
      </c>
      <c r="C2876" s="1">
        <f>IF(C2875+1=Protocol!$V$21,0,C2875+1)</f>
        <v>10</v>
      </c>
      <c r="D2876" s="1">
        <f t="shared" si="105"/>
        <v>1</v>
      </c>
      <c r="E2876" s="1" t="str">
        <f>INDEX(Protocol[Mark],MATCH(C2876,Protocol[Step],0))</f>
        <v>6Gp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128010001</v>
      </c>
      <c r="H2876" s="134">
        <f>Systematic[[#This Row],[SampleVariableLabel]]+100*Systematic[[#This Row],[State]]</f>
        <v>128011001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128</v>
      </c>
      <c r="B2877" s="1">
        <f>IF(C2877=0,IF(B2876=Protocol!$V$20,1,B2876+1),B2876)</f>
        <v>1</v>
      </c>
      <c r="C2877" s="1">
        <f>IF(C2876+1=Protocol!$V$21,0,C2876+1)</f>
        <v>11</v>
      </c>
      <c r="D2877" s="1">
        <f t="shared" si="105"/>
        <v>2</v>
      </c>
      <c r="E2877" s="1" t="str">
        <f>INDEX(Protocol[Mark],MATCH(C2877,Protocol[Step],0))</f>
        <v>7U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128010002</v>
      </c>
      <c r="H2877" s="134">
        <f>Systematic[[#This Row],[SampleVariableLabel]]+100*Systematic[[#This Row],[State]]</f>
        <v>128011102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128</v>
      </c>
      <c r="B2878" s="1">
        <f>IF(C2878=0,IF(B2877=Protocol!$V$20,1,B2877+1),B2877)</f>
        <v>1</v>
      </c>
      <c r="C2878" s="1">
        <f>IF(C2877+1=Protocol!$V$21,0,C2877+1)</f>
        <v>12</v>
      </c>
      <c r="D2878" s="1">
        <f t="shared" si="105"/>
        <v>3</v>
      </c>
      <c r="E2878" s="1" t="str">
        <f>INDEX(Protocol[Mark],MATCH(C2878,Protocol[Step],0))</f>
        <v>8Rot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128010003</v>
      </c>
      <c r="H2878" s="134">
        <f>Systematic[[#This Row],[SampleVariableLabel]]+100*Systematic[[#This Row],[State]]</f>
        <v>128011203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128</v>
      </c>
      <c r="B2879" s="1">
        <f>IF(C2879=0,IF(B2878=Protocol!$V$20,1,B2878+1),B2878)</f>
        <v>1</v>
      </c>
      <c r="C2879" s="1">
        <f>IF(C2878+1=Protocol!$V$21,0,C2878+1)</f>
        <v>13</v>
      </c>
      <c r="D2879" s="1">
        <f t="shared" si="105"/>
        <v>4</v>
      </c>
      <c r="E2879" s="1" t="str">
        <f>INDEX(Protocol[Mark],MATCH(C2879,Protocol[Step],0))</f>
        <v>9Ama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128010004</v>
      </c>
      <c r="H2879" s="134">
        <f>Systematic[[#This Row],[SampleVariableLabel]]+100*Systematic[[#This Row],[State]]</f>
        <v>128011304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128</v>
      </c>
      <c r="B2880" s="1">
        <f>IF(C2880=0,IF(B2879=Protocol!$V$20,1,B2879+1),B2879)</f>
        <v>1</v>
      </c>
      <c r="C2880" s="1">
        <f>IF(C2879+1=Protocol!$V$21,0,C2879+1)</f>
        <v>14</v>
      </c>
      <c r="D2880" s="1">
        <f t="shared" si="105"/>
        <v>5</v>
      </c>
      <c r="E2880" s="1" t="str">
        <f>INDEX(Protocol[Mark],MATCH(C2880,Protocol[Step],0))</f>
        <v>10AsTm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128010005</v>
      </c>
      <c r="H2880" s="134">
        <f>Systematic[[#This Row],[SampleVariableLabel]]+100*Systematic[[#This Row],[State]]</f>
        <v>128011405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128</v>
      </c>
      <c r="B2881" s="1">
        <f>IF(C2881=0,IF(B2880=Protocol!$V$20,1,B2880+1),B2880)</f>
        <v>1</v>
      </c>
      <c r="C2881" s="1">
        <f>IF(C2880+1=Protocol!$V$21,0,C2880+1)</f>
        <v>15</v>
      </c>
      <c r="D2881" s="1">
        <f t="shared" si="105"/>
        <v>6</v>
      </c>
      <c r="E2881" s="1" t="str">
        <f>INDEX(Protocol[Mark],MATCH(C2881,Protocol[Step],0))</f>
        <v>11Azd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128010006</v>
      </c>
      <c r="H2881" s="134">
        <f>Systematic[[#This Row],[SampleVariableLabel]]+100*Systematic[[#This Row],[State]]</f>
        <v>128011506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129</v>
      </c>
      <c r="B2882" s="1">
        <f>IF(C2882=0,IF(B2881=Protocol!$V$20,1,B2881+1),B2881)</f>
        <v>1</v>
      </c>
      <c r="C2882" s="1">
        <f>IF(C2881+1=Protocol!$V$21,0,C2881+1)</f>
        <v>0</v>
      </c>
      <c r="D2882" s="1">
        <f t="shared" si="105"/>
        <v>1</v>
      </c>
      <c r="E2882" s="1" t="str">
        <f>INDEX(Protocol[Mark],MATCH(C2882,Protocol[Step],0))</f>
        <v>ce1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129010001</v>
      </c>
      <c r="H2882" s="134">
        <f>Systematic[[#This Row],[SampleVariableLabel]]+100*Systematic[[#This Row],[State]]</f>
        <v>129010001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129</v>
      </c>
      <c r="B2883" s="1">
        <f>IF(C2883=0,IF(B2882=Protocol!$V$20,1,B2882+1),B2882)</f>
        <v>1</v>
      </c>
      <c r="C2883" s="1">
        <f>IF(C2882+1=Protocol!$V$21,0,C2882+1)</f>
        <v>1</v>
      </c>
      <c r="D2883" s="1">
        <f t="shared" ref="D2883:D2946" si="107">IF(D2882=nVariables,1,D2882+1)</f>
        <v>2</v>
      </c>
      <c r="E2883" s="1" t="str">
        <f>INDEX(Protocol[Mark],MATCH(C2883,Protocol[Step],0))</f>
        <v>1Dig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129010002</v>
      </c>
      <c r="H2883" s="134">
        <f>Systematic[[#This Row],[SampleVariableLabel]]+100*Systematic[[#This Row],[State]]</f>
        <v>129010102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129</v>
      </c>
      <c r="B2884" s="1">
        <f>IF(C2884=0,IF(B2883=Protocol!$V$20,1,B2883+1),B2883)</f>
        <v>1</v>
      </c>
      <c r="C2884" s="1">
        <f>IF(C2883+1=Protocol!$V$21,0,C2883+1)</f>
        <v>2</v>
      </c>
      <c r="D2884" s="1">
        <f t="shared" si="107"/>
        <v>3</v>
      </c>
      <c r="E2884" s="1" t="str">
        <f>INDEX(Protocol[Mark],MATCH(C2884,Protocol[Step],0))</f>
        <v>1D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129010003</v>
      </c>
      <c r="H2884" s="134">
        <f>Systematic[[#This Row],[SampleVariableLabel]]+100*Systematic[[#This Row],[State]]</f>
        <v>129010203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129</v>
      </c>
      <c r="B2885" s="1">
        <f>IF(C2885=0,IF(B2884=Protocol!$V$20,1,B2884+1),B2884)</f>
        <v>1</v>
      </c>
      <c r="C2885" s="1">
        <f>IF(C2884+1=Protocol!$V$21,0,C2884+1)</f>
        <v>3</v>
      </c>
      <c r="D2885" s="1">
        <f t="shared" si="107"/>
        <v>4</v>
      </c>
      <c r="E2885" s="1" t="str">
        <f>INDEX(Protocol[Mark],MATCH(C2885,Protocol[Step],0))</f>
        <v>1M.1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129010004</v>
      </c>
      <c r="H2885" s="134">
        <f>Systematic[[#This Row],[SampleVariableLabel]]+100*Systematic[[#This Row],[State]]</f>
        <v>129010304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129</v>
      </c>
      <c r="B2886" s="1">
        <f>IF(C2886=0,IF(B2885=Protocol!$V$20,1,B2885+1),B2885)</f>
        <v>1</v>
      </c>
      <c r="C2886" s="1">
        <f>IF(C2885+1=Protocol!$V$21,0,C2885+1)</f>
        <v>4</v>
      </c>
      <c r="D2886" s="1">
        <f t="shared" si="107"/>
        <v>5</v>
      </c>
      <c r="E2886" s="1" t="str">
        <f>INDEX(Protocol[Mark],MATCH(C2886,Protocol[Step],0))</f>
        <v>2Oct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129010005</v>
      </c>
      <c r="H2886" s="134">
        <f>Systematic[[#This Row],[SampleVariableLabel]]+100*Systematic[[#This Row],[State]]</f>
        <v>129010405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129</v>
      </c>
      <c r="B2887" s="1">
        <f>IF(C2887=0,IF(B2886=Protocol!$V$20,1,B2886+1),B2886)</f>
        <v>1</v>
      </c>
      <c r="C2887" s="1">
        <f>IF(C2886+1=Protocol!$V$21,0,C2886+1)</f>
        <v>5</v>
      </c>
      <c r="D2887" s="1">
        <f t="shared" si="107"/>
        <v>6</v>
      </c>
      <c r="E2887" s="1" t="str">
        <f>INDEX(Protocol[Mark],MATCH(C2887,Protocol[Step],0))</f>
        <v>2c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129010006</v>
      </c>
      <c r="H2887" s="134">
        <f>Systematic[[#This Row],[SampleVariableLabel]]+100*Systematic[[#This Row],[State]]</f>
        <v>129010506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129</v>
      </c>
      <c r="B2888" s="1">
        <f>IF(C2888=0,IF(B2887=Protocol!$V$20,1,B2887+1),B2887)</f>
        <v>1</v>
      </c>
      <c r="C2888" s="1">
        <f>IF(C2887+1=Protocol!$V$21,0,C2887+1)</f>
        <v>6</v>
      </c>
      <c r="D2888" s="1">
        <f t="shared" si="107"/>
        <v>1</v>
      </c>
      <c r="E2888" s="1" t="str">
        <f>INDEX(Protocol[Mark],MATCH(C2888,Protocol[Step],0))</f>
        <v>2M2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129010001</v>
      </c>
      <c r="H2888" s="134">
        <f>Systematic[[#This Row],[SampleVariableLabel]]+100*Systematic[[#This Row],[State]]</f>
        <v>129010601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129</v>
      </c>
      <c r="B2889" s="1">
        <f>IF(C2889=0,IF(B2888=Protocol!$V$20,1,B2888+1),B2888)</f>
        <v>1</v>
      </c>
      <c r="C2889" s="1">
        <f>IF(C2888+1=Protocol!$V$21,0,C2888+1)</f>
        <v>7</v>
      </c>
      <c r="D2889" s="1">
        <f t="shared" si="107"/>
        <v>2</v>
      </c>
      <c r="E2889" s="1" t="str">
        <f>INDEX(Protocol[Mark],MATCH(C2889,Protocol[Step],0))</f>
        <v>3P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129010002</v>
      </c>
      <c r="H2889" s="134">
        <f>Systematic[[#This Row],[SampleVariableLabel]]+100*Systematic[[#This Row],[State]]</f>
        <v>129010702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129</v>
      </c>
      <c r="B2890" s="1">
        <f>IF(C2890=0,IF(B2889=Protocol!$V$20,1,B2889+1),B2889)</f>
        <v>1</v>
      </c>
      <c r="C2890" s="1">
        <f>IF(C2889+1=Protocol!$V$21,0,C2889+1)</f>
        <v>8</v>
      </c>
      <c r="D2890" s="1">
        <f t="shared" si="107"/>
        <v>3</v>
      </c>
      <c r="E2890" s="1" t="str">
        <f>INDEX(Protocol[Mark],MATCH(C2890,Protocol[Step],0))</f>
        <v>4G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129010003</v>
      </c>
      <c r="H2890" s="134">
        <f>Systematic[[#This Row],[SampleVariableLabel]]+100*Systematic[[#This Row],[State]]</f>
        <v>129010803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129</v>
      </c>
      <c r="B2891" s="1">
        <f>IF(C2891=0,IF(B2890=Protocol!$V$20,1,B2890+1),B2890)</f>
        <v>1</v>
      </c>
      <c r="C2891" s="1">
        <f>IF(C2890+1=Protocol!$V$21,0,C2890+1)</f>
        <v>9</v>
      </c>
      <c r="D2891" s="1">
        <f t="shared" si="107"/>
        <v>4</v>
      </c>
      <c r="E2891" s="1" t="str">
        <f>INDEX(Protocol[Mark],MATCH(C2891,Protocol[Step],0))</f>
        <v>5S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129010004</v>
      </c>
      <c r="H2891" s="134">
        <f>Systematic[[#This Row],[SampleVariableLabel]]+100*Systematic[[#This Row],[State]]</f>
        <v>129010904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129</v>
      </c>
      <c r="B2892" s="1">
        <f>IF(C2892=0,IF(B2891=Protocol!$V$20,1,B2891+1),B2891)</f>
        <v>1</v>
      </c>
      <c r="C2892" s="1">
        <f>IF(C2891+1=Protocol!$V$21,0,C2891+1)</f>
        <v>10</v>
      </c>
      <c r="D2892" s="1">
        <f t="shared" si="107"/>
        <v>5</v>
      </c>
      <c r="E2892" s="1" t="str">
        <f>INDEX(Protocol[Mark],MATCH(C2892,Protocol[Step],0))</f>
        <v>6Gp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129010005</v>
      </c>
      <c r="H2892" s="134">
        <f>Systematic[[#This Row],[SampleVariableLabel]]+100*Systematic[[#This Row],[State]]</f>
        <v>129011005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129</v>
      </c>
      <c r="B2893" s="1">
        <f>IF(C2893=0,IF(B2892=Protocol!$V$20,1,B2892+1),B2892)</f>
        <v>1</v>
      </c>
      <c r="C2893" s="1">
        <f>IF(C2892+1=Protocol!$V$21,0,C2892+1)</f>
        <v>11</v>
      </c>
      <c r="D2893" s="1">
        <f t="shared" si="107"/>
        <v>6</v>
      </c>
      <c r="E2893" s="1" t="str">
        <f>INDEX(Protocol[Mark],MATCH(C2893,Protocol[Step],0))</f>
        <v>7U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129010006</v>
      </c>
      <c r="H2893" s="134">
        <f>Systematic[[#This Row],[SampleVariableLabel]]+100*Systematic[[#This Row],[State]]</f>
        <v>129011106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129</v>
      </c>
      <c r="B2894" s="1">
        <f>IF(C2894=0,IF(B2893=Protocol!$V$20,1,B2893+1),B2893)</f>
        <v>1</v>
      </c>
      <c r="C2894" s="1">
        <f>IF(C2893+1=Protocol!$V$21,0,C2893+1)</f>
        <v>12</v>
      </c>
      <c r="D2894" s="1">
        <f t="shared" si="107"/>
        <v>1</v>
      </c>
      <c r="E2894" s="1" t="str">
        <f>INDEX(Protocol[Mark],MATCH(C2894,Protocol[Step],0))</f>
        <v>8Rot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129010001</v>
      </c>
      <c r="H2894" s="134">
        <f>Systematic[[#This Row],[SampleVariableLabel]]+100*Systematic[[#This Row],[State]]</f>
        <v>129011201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129</v>
      </c>
      <c r="B2895" s="1">
        <f>IF(C2895=0,IF(B2894=Protocol!$V$20,1,B2894+1),B2894)</f>
        <v>1</v>
      </c>
      <c r="C2895" s="1">
        <f>IF(C2894+1=Protocol!$V$21,0,C2894+1)</f>
        <v>13</v>
      </c>
      <c r="D2895" s="1">
        <f t="shared" si="107"/>
        <v>2</v>
      </c>
      <c r="E2895" s="1" t="str">
        <f>INDEX(Protocol[Mark],MATCH(C2895,Protocol[Step],0))</f>
        <v>9Ama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129010002</v>
      </c>
      <c r="H2895" s="134">
        <f>Systematic[[#This Row],[SampleVariableLabel]]+100*Systematic[[#This Row],[State]]</f>
        <v>129011302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129</v>
      </c>
      <c r="B2896" s="1">
        <f>IF(C2896=0,IF(B2895=Protocol!$V$20,1,B2895+1),B2895)</f>
        <v>1</v>
      </c>
      <c r="C2896" s="1">
        <f>IF(C2895+1=Protocol!$V$21,0,C2895+1)</f>
        <v>14</v>
      </c>
      <c r="D2896" s="1">
        <f t="shared" si="107"/>
        <v>3</v>
      </c>
      <c r="E2896" s="1" t="str">
        <f>INDEX(Protocol[Mark],MATCH(C2896,Protocol[Step],0))</f>
        <v>10AsTm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129010003</v>
      </c>
      <c r="H2896" s="134">
        <f>Systematic[[#This Row],[SampleVariableLabel]]+100*Systematic[[#This Row],[State]]</f>
        <v>129011403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129</v>
      </c>
      <c r="B2897" s="1">
        <f>IF(C2897=0,IF(B2896=Protocol!$V$20,1,B2896+1),B2896)</f>
        <v>1</v>
      </c>
      <c r="C2897" s="1">
        <f>IF(C2896+1=Protocol!$V$21,0,C2896+1)</f>
        <v>15</v>
      </c>
      <c r="D2897" s="1">
        <f t="shared" si="107"/>
        <v>4</v>
      </c>
      <c r="E2897" s="1" t="str">
        <f>INDEX(Protocol[Mark],MATCH(C2897,Protocol[Step],0))</f>
        <v>11Azd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129010004</v>
      </c>
      <c r="H2897" s="134">
        <f>Systematic[[#This Row],[SampleVariableLabel]]+100*Systematic[[#This Row],[State]]</f>
        <v>129011504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130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ce1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130010005</v>
      </c>
      <c r="H2898" s="134">
        <f>Systematic[[#This Row],[SampleVariableLabel]]+100*Systematic[[#This Row],[State]]</f>
        <v>130010005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130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1Dig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130010006</v>
      </c>
      <c r="H2899" s="134">
        <f>Systematic[[#This Row],[SampleVariableLabel]]+100*Systematic[[#This Row],[State]]</f>
        <v>130010106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130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1D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130010001</v>
      </c>
      <c r="H2900" s="134">
        <f>Systematic[[#This Row],[SampleVariableLabel]]+100*Systematic[[#This Row],[State]]</f>
        <v>130010201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130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1M.1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130010002</v>
      </c>
      <c r="H2901" s="134">
        <f>Systematic[[#This Row],[SampleVariableLabel]]+100*Systematic[[#This Row],[State]]</f>
        <v>130010302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130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2Oct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130010003</v>
      </c>
      <c r="H2902" s="134">
        <f>Systematic[[#This Row],[SampleVariableLabel]]+100*Systematic[[#This Row],[State]]</f>
        <v>130010403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130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2c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130010004</v>
      </c>
      <c r="H2903" s="134">
        <f>Systematic[[#This Row],[SampleVariableLabel]]+100*Systematic[[#This Row],[State]]</f>
        <v>130010504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130</v>
      </c>
      <c r="B2904" s="1">
        <f>IF(C2904=0,IF(B2903=Protocol!$V$20,1,B2903+1),B2903)</f>
        <v>1</v>
      </c>
      <c r="C2904" s="1">
        <f>IF(C2903+1=Protocol!$V$21,0,C2903+1)</f>
        <v>6</v>
      </c>
      <c r="D2904" s="1">
        <f t="shared" si="107"/>
        <v>5</v>
      </c>
      <c r="E2904" s="1" t="str">
        <f>INDEX(Protocol[Mark],MATCH(C2904,Protocol[Step],0))</f>
        <v>2M2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130010005</v>
      </c>
      <c r="H2904" s="134">
        <f>Systematic[[#This Row],[SampleVariableLabel]]+100*Systematic[[#This Row],[State]]</f>
        <v>130010605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130</v>
      </c>
      <c r="B2905" s="1">
        <f>IF(C2905=0,IF(B2904=Protocol!$V$20,1,B2904+1),B2904)</f>
        <v>1</v>
      </c>
      <c r="C2905" s="1">
        <f>IF(C2904+1=Protocol!$V$21,0,C2904+1)</f>
        <v>7</v>
      </c>
      <c r="D2905" s="1">
        <f t="shared" si="107"/>
        <v>6</v>
      </c>
      <c r="E2905" s="1" t="str">
        <f>INDEX(Protocol[Mark],MATCH(C2905,Protocol[Step],0))</f>
        <v>3P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130010006</v>
      </c>
      <c r="H2905" s="134">
        <f>Systematic[[#This Row],[SampleVariableLabel]]+100*Systematic[[#This Row],[State]]</f>
        <v>130010706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130</v>
      </c>
      <c r="B2906" s="1">
        <f>IF(C2906=0,IF(B2905=Protocol!$V$20,1,B2905+1),B2905)</f>
        <v>1</v>
      </c>
      <c r="C2906" s="1">
        <f>IF(C2905+1=Protocol!$V$21,0,C2905+1)</f>
        <v>8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130010001</v>
      </c>
      <c r="H2906" s="134">
        <f>Systematic[[#This Row],[SampleVariableLabel]]+100*Systematic[[#This Row],[State]]</f>
        <v>130010801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130</v>
      </c>
      <c r="B2907" s="1">
        <f>IF(C2907=0,IF(B2906=Protocol!$V$20,1,B2906+1),B2906)</f>
        <v>1</v>
      </c>
      <c r="C2907" s="1">
        <f>IF(C2906+1=Protocol!$V$21,0,C2906+1)</f>
        <v>9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130010002</v>
      </c>
      <c r="H2907" s="134">
        <f>Systematic[[#This Row],[SampleVariableLabel]]+100*Systematic[[#This Row],[State]]</f>
        <v>130010902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130</v>
      </c>
      <c r="B2908" s="1">
        <f>IF(C2908=0,IF(B2907=Protocol!$V$20,1,B2907+1),B2907)</f>
        <v>1</v>
      </c>
      <c r="C2908" s="1">
        <f>IF(C2907+1=Protocol!$V$21,0,C2907+1)</f>
        <v>10</v>
      </c>
      <c r="D2908" s="1">
        <f t="shared" si="107"/>
        <v>3</v>
      </c>
      <c r="E2908" s="1" t="str">
        <f>INDEX(Protocol[Mark],MATCH(C2908,Protocol[Step],0))</f>
        <v>6Gp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130010003</v>
      </c>
      <c r="H2908" s="134">
        <f>Systematic[[#This Row],[SampleVariableLabel]]+100*Systematic[[#This Row],[State]]</f>
        <v>130011003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130</v>
      </c>
      <c r="B2909" s="1">
        <f>IF(C2909=0,IF(B2908=Protocol!$V$20,1,B2908+1),B2908)</f>
        <v>1</v>
      </c>
      <c r="C2909" s="1">
        <f>IF(C2908+1=Protocol!$V$21,0,C2908+1)</f>
        <v>11</v>
      </c>
      <c r="D2909" s="1">
        <f t="shared" si="107"/>
        <v>4</v>
      </c>
      <c r="E2909" s="1" t="str">
        <f>INDEX(Protocol[Mark],MATCH(C2909,Protocol[Step],0))</f>
        <v>7U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130010004</v>
      </c>
      <c r="H2909" s="134">
        <f>Systematic[[#This Row],[SampleVariableLabel]]+100*Systematic[[#This Row],[State]]</f>
        <v>130011104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130</v>
      </c>
      <c r="B2910" s="1">
        <f>IF(C2910=0,IF(B2909=Protocol!$V$20,1,B2909+1),B2909)</f>
        <v>1</v>
      </c>
      <c r="C2910" s="1">
        <f>IF(C2909+1=Protocol!$V$21,0,C2909+1)</f>
        <v>12</v>
      </c>
      <c r="D2910" s="1">
        <f t="shared" si="107"/>
        <v>5</v>
      </c>
      <c r="E2910" s="1" t="str">
        <f>INDEX(Protocol[Mark],MATCH(C2910,Protocol[Step],0))</f>
        <v>8Rot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130010005</v>
      </c>
      <c r="H2910" s="134">
        <f>Systematic[[#This Row],[SampleVariableLabel]]+100*Systematic[[#This Row],[State]]</f>
        <v>130011205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130</v>
      </c>
      <c r="B2911" s="1">
        <f>IF(C2911=0,IF(B2910=Protocol!$V$20,1,B2910+1),B2910)</f>
        <v>1</v>
      </c>
      <c r="C2911" s="1">
        <f>IF(C2910+1=Protocol!$V$21,0,C2910+1)</f>
        <v>13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130010006</v>
      </c>
      <c r="H2911" s="134">
        <f>Systematic[[#This Row],[SampleVariableLabel]]+100*Systematic[[#This Row],[State]]</f>
        <v>130011306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130</v>
      </c>
      <c r="B2912" s="1">
        <f>IF(C2912=0,IF(B2911=Protocol!$V$20,1,B2911+1),B2911)</f>
        <v>1</v>
      </c>
      <c r="C2912" s="1">
        <f>IF(C2911+1=Protocol!$V$21,0,C2911+1)</f>
        <v>14</v>
      </c>
      <c r="D2912" s="1">
        <f t="shared" si="107"/>
        <v>1</v>
      </c>
      <c r="E2912" s="1" t="str">
        <f>INDEX(Protocol[Mark],MATCH(C2912,Protocol[Step],0))</f>
        <v>10AsTm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130010001</v>
      </c>
      <c r="H2912" s="134">
        <f>Systematic[[#This Row],[SampleVariableLabel]]+100*Systematic[[#This Row],[State]]</f>
        <v>130011401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130</v>
      </c>
      <c r="B2913" s="1">
        <f>IF(C2913=0,IF(B2912=Protocol!$V$20,1,B2912+1),B2912)</f>
        <v>1</v>
      </c>
      <c r="C2913" s="1">
        <f>IF(C2912+1=Protocol!$V$21,0,C2912+1)</f>
        <v>15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130010002</v>
      </c>
      <c r="H2913" s="134">
        <f>Systematic[[#This Row],[SampleVariableLabel]]+100*Systematic[[#This Row],[State]]</f>
        <v>130011502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ce1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131010003</v>
      </c>
      <c r="H2914" s="134">
        <f>Systematic[[#This Row],[SampleVariableLabel]]+100*Systematic[[#This Row],[State]]</f>
        <v>131010003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1Dig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131010004</v>
      </c>
      <c r="H2915" s="134">
        <f>Systematic[[#This Row],[SampleVariableLabel]]+100*Systematic[[#This Row],[State]]</f>
        <v>131010104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1D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131010005</v>
      </c>
      <c r="H2916" s="134">
        <f>Systematic[[#This Row],[SampleVariableLabel]]+100*Systematic[[#This Row],[State]]</f>
        <v>131010205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1M.1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131010006</v>
      </c>
      <c r="H2917" s="134">
        <f>Systematic[[#This Row],[SampleVariableLabel]]+100*Systematic[[#This Row],[State]]</f>
        <v>131010306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2Oct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131010001</v>
      </c>
      <c r="H2918" s="134">
        <f>Systematic[[#This Row],[SampleVariableLabel]]+100*Systematic[[#This Row],[State]]</f>
        <v>131010401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131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2c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131010002</v>
      </c>
      <c r="H2919" s="134">
        <f>Systematic[[#This Row],[SampleVariableLabel]]+100*Systematic[[#This Row],[State]]</f>
        <v>131010502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131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2M2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131010003</v>
      </c>
      <c r="H2920" s="134">
        <f>Systematic[[#This Row],[SampleVariableLabel]]+100*Systematic[[#This Row],[State]]</f>
        <v>131010603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131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3P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131010004</v>
      </c>
      <c r="H2921" s="134">
        <f>Systematic[[#This Row],[SampleVariableLabel]]+100*Systematic[[#This Row],[State]]</f>
        <v>131010704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131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4G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131010005</v>
      </c>
      <c r="H2922" s="134">
        <f>Systematic[[#This Row],[SampleVariableLabel]]+100*Systematic[[#This Row],[State]]</f>
        <v>131010805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131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5S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131010006</v>
      </c>
      <c r="H2923" s="134">
        <f>Systematic[[#This Row],[SampleVariableLabel]]+100*Systematic[[#This Row],[State]]</f>
        <v>131010906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131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6Gp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131010001</v>
      </c>
      <c r="H2924" s="134">
        <f>Systematic[[#This Row],[SampleVariableLabel]]+100*Systematic[[#This Row],[State]]</f>
        <v>131011001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131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7U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131010002</v>
      </c>
      <c r="H2925" s="134">
        <f>Systematic[[#This Row],[SampleVariableLabel]]+100*Systematic[[#This Row],[State]]</f>
        <v>131011102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131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8Rot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131010003</v>
      </c>
      <c r="H2926" s="134">
        <f>Systematic[[#This Row],[SampleVariableLabel]]+100*Systematic[[#This Row],[State]]</f>
        <v>131011203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131</v>
      </c>
      <c r="B2927" s="1">
        <f>IF(C2927=0,IF(B2926=Protocol!$V$20,1,B2926+1),B2926)</f>
        <v>1</v>
      </c>
      <c r="C2927" s="1">
        <f>IF(C2926+1=Protocol!$V$21,0,C2926+1)</f>
        <v>13</v>
      </c>
      <c r="D2927" s="1">
        <f t="shared" si="107"/>
        <v>4</v>
      </c>
      <c r="E2927" s="1" t="str">
        <f>INDEX(Protocol[Mark],MATCH(C2927,Protocol[Step],0))</f>
        <v>9Ama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131010004</v>
      </c>
      <c r="H2927" s="134">
        <f>Systematic[[#This Row],[SampleVariableLabel]]+100*Systematic[[#This Row],[State]]</f>
        <v>131011304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131</v>
      </c>
      <c r="B2928" s="1">
        <f>IF(C2928=0,IF(B2927=Protocol!$V$20,1,B2927+1),B2927)</f>
        <v>1</v>
      </c>
      <c r="C2928" s="1">
        <f>IF(C2927+1=Protocol!$V$21,0,C2927+1)</f>
        <v>14</v>
      </c>
      <c r="D2928" s="1">
        <f t="shared" si="107"/>
        <v>5</v>
      </c>
      <c r="E2928" s="1" t="str">
        <f>INDEX(Protocol[Mark],MATCH(C2928,Protocol[Step],0))</f>
        <v>10AsTm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131010005</v>
      </c>
      <c r="H2928" s="134">
        <f>Systematic[[#This Row],[SampleVariableLabel]]+100*Systematic[[#This Row],[State]]</f>
        <v>131011405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131</v>
      </c>
      <c r="B2929" s="1">
        <f>IF(C2929=0,IF(B2928=Protocol!$V$20,1,B2928+1),B2928)</f>
        <v>1</v>
      </c>
      <c r="C2929" s="1">
        <f>IF(C2928+1=Protocol!$V$21,0,C2928+1)</f>
        <v>15</v>
      </c>
      <c r="D2929" s="1">
        <f t="shared" si="107"/>
        <v>6</v>
      </c>
      <c r="E2929" s="1" t="str">
        <f>INDEX(Protocol[Mark],MATCH(C2929,Protocol[Step],0))</f>
        <v>11Azd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131010006</v>
      </c>
      <c r="H2929" s="134">
        <f>Systematic[[#This Row],[SampleVariableLabel]]+100*Systematic[[#This Row],[State]]</f>
        <v>131011506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132</v>
      </c>
      <c r="B2930" s="1">
        <f>IF(C2930=0,IF(B2929=Protocol!$V$20,1,B2929+1),B2929)</f>
        <v>1</v>
      </c>
      <c r="C2930" s="1">
        <f>IF(C2929+1=Protocol!$V$21,0,C2929+1)</f>
        <v>0</v>
      </c>
      <c r="D2930" s="1">
        <f t="shared" si="107"/>
        <v>1</v>
      </c>
      <c r="E2930" s="1" t="str">
        <f>INDEX(Protocol[Mark],MATCH(C2930,Protocol[Step],0))</f>
        <v>ce1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132010001</v>
      </c>
      <c r="H2930" s="134">
        <f>Systematic[[#This Row],[SampleVariableLabel]]+100*Systematic[[#This Row],[State]]</f>
        <v>132010001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132</v>
      </c>
      <c r="B2931" s="1">
        <f>IF(C2931=0,IF(B2930=Protocol!$V$20,1,B2930+1),B2930)</f>
        <v>1</v>
      </c>
      <c r="C2931" s="1">
        <f>IF(C2930+1=Protocol!$V$21,0,C2930+1)</f>
        <v>1</v>
      </c>
      <c r="D2931" s="1">
        <f t="shared" si="107"/>
        <v>2</v>
      </c>
      <c r="E2931" s="1" t="str">
        <f>INDEX(Protocol[Mark],MATCH(C2931,Protocol[Step],0))</f>
        <v>1Dig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132010002</v>
      </c>
      <c r="H2931" s="134">
        <f>Systematic[[#This Row],[SampleVariableLabel]]+100*Systematic[[#This Row],[State]]</f>
        <v>132010102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132</v>
      </c>
      <c r="B2932" s="1">
        <f>IF(C2932=0,IF(B2931=Protocol!$V$20,1,B2931+1),B2931)</f>
        <v>1</v>
      </c>
      <c r="C2932" s="1">
        <f>IF(C2931+1=Protocol!$V$21,0,C2931+1)</f>
        <v>2</v>
      </c>
      <c r="D2932" s="1">
        <f t="shared" si="107"/>
        <v>3</v>
      </c>
      <c r="E2932" s="1" t="str">
        <f>INDEX(Protocol[Mark],MATCH(C2932,Protocol[Step],0))</f>
        <v>1D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132010003</v>
      </c>
      <c r="H2932" s="134">
        <f>Systematic[[#This Row],[SampleVariableLabel]]+100*Systematic[[#This Row],[State]]</f>
        <v>132010203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132</v>
      </c>
      <c r="B2933" s="1">
        <f>IF(C2933=0,IF(B2932=Protocol!$V$20,1,B2932+1),B2932)</f>
        <v>1</v>
      </c>
      <c r="C2933" s="1">
        <f>IF(C2932+1=Protocol!$V$21,0,C2932+1)</f>
        <v>3</v>
      </c>
      <c r="D2933" s="1">
        <f t="shared" si="107"/>
        <v>4</v>
      </c>
      <c r="E2933" s="1" t="str">
        <f>INDEX(Protocol[Mark],MATCH(C2933,Protocol[Step],0))</f>
        <v>1M.1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132010004</v>
      </c>
      <c r="H2933" s="134">
        <f>Systematic[[#This Row],[SampleVariableLabel]]+100*Systematic[[#This Row],[State]]</f>
        <v>132010304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132</v>
      </c>
      <c r="B2934" s="1">
        <f>IF(C2934=0,IF(B2933=Protocol!$V$20,1,B2933+1),B2933)</f>
        <v>1</v>
      </c>
      <c r="C2934" s="1">
        <f>IF(C2933+1=Protocol!$V$21,0,C2933+1)</f>
        <v>4</v>
      </c>
      <c r="D2934" s="1">
        <f t="shared" si="107"/>
        <v>5</v>
      </c>
      <c r="E2934" s="1" t="str">
        <f>INDEX(Protocol[Mark],MATCH(C2934,Protocol[Step],0))</f>
        <v>2Oct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132010005</v>
      </c>
      <c r="H2934" s="134">
        <f>Systematic[[#This Row],[SampleVariableLabel]]+100*Systematic[[#This Row],[State]]</f>
        <v>132010405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132</v>
      </c>
      <c r="B2935" s="1">
        <f>IF(C2935=0,IF(B2934=Protocol!$V$20,1,B2934+1),B2934)</f>
        <v>1</v>
      </c>
      <c r="C2935" s="1">
        <f>IF(C2934+1=Protocol!$V$21,0,C2934+1)</f>
        <v>5</v>
      </c>
      <c r="D2935" s="1">
        <f t="shared" si="107"/>
        <v>6</v>
      </c>
      <c r="E2935" s="1" t="str">
        <f>INDEX(Protocol[Mark],MATCH(C2935,Protocol[Step],0))</f>
        <v>2c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132010006</v>
      </c>
      <c r="H2935" s="134">
        <f>Systematic[[#This Row],[SampleVariableLabel]]+100*Systematic[[#This Row],[State]]</f>
        <v>132010506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132</v>
      </c>
      <c r="B2936" s="1">
        <f>IF(C2936=0,IF(B2935=Protocol!$V$20,1,B2935+1),B2935)</f>
        <v>1</v>
      </c>
      <c r="C2936" s="1">
        <f>IF(C2935+1=Protocol!$V$21,0,C2935+1)</f>
        <v>6</v>
      </c>
      <c r="D2936" s="1">
        <f t="shared" si="107"/>
        <v>1</v>
      </c>
      <c r="E2936" s="1" t="str">
        <f>INDEX(Protocol[Mark],MATCH(C2936,Protocol[Step],0))</f>
        <v>2M2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132010001</v>
      </c>
      <c r="H2936" s="134">
        <f>Systematic[[#This Row],[SampleVariableLabel]]+100*Systematic[[#This Row],[State]]</f>
        <v>132010601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132</v>
      </c>
      <c r="B2937" s="1">
        <f>IF(C2937=0,IF(B2936=Protocol!$V$20,1,B2936+1),B2936)</f>
        <v>1</v>
      </c>
      <c r="C2937" s="1">
        <f>IF(C2936+1=Protocol!$V$21,0,C2936+1)</f>
        <v>7</v>
      </c>
      <c r="D2937" s="1">
        <f t="shared" si="107"/>
        <v>2</v>
      </c>
      <c r="E2937" s="1" t="str">
        <f>INDEX(Protocol[Mark],MATCH(C2937,Protocol[Step],0))</f>
        <v>3P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132010002</v>
      </c>
      <c r="H2937" s="134">
        <f>Systematic[[#This Row],[SampleVariableLabel]]+100*Systematic[[#This Row],[State]]</f>
        <v>132010702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132</v>
      </c>
      <c r="B2938" s="1">
        <f>IF(C2938=0,IF(B2937=Protocol!$V$20,1,B2937+1),B2937)</f>
        <v>1</v>
      </c>
      <c r="C2938" s="1">
        <f>IF(C2937+1=Protocol!$V$21,0,C2937+1)</f>
        <v>8</v>
      </c>
      <c r="D2938" s="1">
        <f t="shared" si="107"/>
        <v>3</v>
      </c>
      <c r="E2938" s="1" t="str">
        <f>INDEX(Protocol[Mark],MATCH(C2938,Protocol[Step],0))</f>
        <v>4G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132010003</v>
      </c>
      <c r="H2938" s="134">
        <f>Systematic[[#This Row],[SampleVariableLabel]]+100*Systematic[[#This Row],[State]]</f>
        <v>132010803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132</v>
      </c>
      <c r="B2939" s="1">
        <f>IF(C2939=0,IF(B2938=Protocol!$V$20,1,B2938+1),B2938)</f>
        <v>1</v>
      </c>
      <c r="C2939" s="1">
        <f>IF(C2938+1=Protocol!$V$21,0,C2938+1)</f>
        <v>9</v>
      </c>
      <c r="D2939" s="1">
        <f t="shared" si="107"/>
        <v>4</v>
      </c>
      <c r="E2939" s="1" t="str">
        <f>INDEX(Protocol[Mark],MATCH(C2939,Protocol[Step],0))</f>
        <v>5S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132010004</v>
      </c>
      <c r="H2939" s="134">
        <f>Systematic[[#This Row],[SampleVariableLabel]]+100*Systematic[[#This Row],[State]]</f>
        <v>132010904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132</v>
      </c>
      <c r="B2940" s="1">
        <f>IF(C2940=0,IF(B2939=Protocol!$V$20,1,B2939+1),B2939)</f>
        <v>1</v>
      </c>
      <c r="C2940" s="1">
        <f>IF(C2939+1=Protocol!$V$21,0,C2939+1)</f>
        <v>10</v>
      </c>
      <c r="D2940" s="1">
        <f t="shared" si="107"/>
        <v>5</v>
      </c>
      <c r="E2940" s="1" t="str">
        <f>INDEX(Protocol[Mark],MATCH(C2940,Protocol[Step],0))</f>
        <v>6Gp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132010005</v>
      </c>
      <c r="H2940" s="134">
        <f>Systematic[[#This Row],[SampleVariableLabel]]+100*Systematic[[#This Row],[State]]</f>
        <v>132011005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132</v>
      </c>
      <c r="B2941" s="1">
        <f>IF(C2941=0,IF(B2940=Protocol!$V$20,1,B2940+1),B2940)</f>
        <v>1</v>
      </c>
      <c r="C2941" s="1">
        <f>IF(C2940+1=Protocol!$V$21,0,C2940+1)</f>
        <v>11</v>
      </c>
      <c r="D2941" s="1">
        <f t="shared" si="107"/>
        <v>6</v>
      </c>
      <c r="E2941" s="1" t="str">
        <f>INDEX(Protocol[Mark],MATCH(C2941,Protocol[Step],0))</f>
        <v>7U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132010006</v>
      </c>
      <c r="H2941" s="134">
        <f>Systematic[[#This Row],[SampleVariableLabel]]+100*Systematic[[#This Row],[State]]</f>
        <v>132011106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132</v>
      </c>
      <c r="B2942" s="1">
        <f>IF(C2942=0,IF(B2941=Protocol!$V$20,1,B2941+1),B2941)</f>
        <v>1</v>
      </c>
      <c r="C2942" s="1">
        <f>IF(C2941+1=Protocol!$V$21,0,C2941+1)</f>
        <v>12</v>
      </c>
      <c r="D2942" s="1">
        <f t="shared" si="107"/>
        <v>1</v>
      </c>
      <c r="E2942" s="1" t="str">
        <f>INDEX(Protocol[Mark],MATCH(C2942,Protocol[Step],0))</f>
        <v>8Rot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132010001</v>
      </c>
      <c r="H2942" s="134">
        <f>Systematic[[#This Row],[SampleVariableLabel]]+100*Systematic[[#This Row],[State]]</f>
        <v>132011201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132</v>
      </c>
      <c r="B2943" s="1">
        <f>IF(C2943=0,IF(B2942=Protocol!$V$20,1,B2942+1),B2942)</f>
        <v>1</v>
      </c>
      <c r="C2943" s="1">
        <f>IF(C2942+1=Protocol!$V$21,0,C2942+1)</f>
        <v>13</v>
      </c>
      <c r="D2943" s="1">
        <f t="shared" si="107"/>
        <v>2</v>
      </c>
      <c r="E2943" s="1" t="str">
        <f>INDEX(Protocol[Mark],MATCH(C2943,Protocol[Step],0))</f>
        <v>9Ama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132010002</v>
      </c>
      <c r="H2943" s="134">
        <f>Systematic[[#This Row],[SampleVariableLabel]]+100*Systematic[[#This Row],[State]]</f>
        <v>132011302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132</v>
      </c>
      <c r="B2944" s="1">
        <f>IF(C2944=0,IF(B2943=Protocol!$V$20,1,B2943+1),B2943)</f>
        <v>1</v>
      </c>
      <c r="C2944" s="1">
        <f>IF(C2943+1=Protocol!$V$21,0,C2943+1)</f>
        <v>14</v>
      </c>
      <c r="D2944" s="1">
        <f t="shared" si="107"/>
        <v>3</v>
      </c>
      <c r="E2944" s="1" t="str">
        <f>INDEX(Protocol[Mark],MATCH(C2944,Protocol[Step],0))</f>
        <v>10AsTm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132010003</v>
      </c>
      <c r="H2944" s="134">
        <f>Systematic[[#This Row],[SampleVariableLabel]]+100*Systematic[[#This Row],[State]]</f>
        <v>132011403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132</v>
      </c>
      <c r="B2945" s="1">
        <f>IF(C2945=0,IF(B2944=Protocol!$V$20,1,B2944+1),B2944)</f>
        <v>1</v>
      </c>
      <c r="C2945" s="1">
        <f>IF(C2944+1=Protocol!$V$21,0,C2944+1)</f>
        <v>15</v>
      </c>
      <c r="D2945" s="1">
        <f t="shared" si="107"/>
        <v>4</v>
      </c>
      <c r="E2945" s="1" t="str">
        <f>INDEX(Protocol[Mark],MATCH(C2945,Protocol[Step],0))</f>
        <v>11Azd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132010004</v>
      </c>
      <c r="H2945" s="134">
        <f>Systematic[[#This Row],[SampleVariableLabel]]+100*Systematic[[#This Row],[State]]</f>
        <v>132011504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133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ce1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133010005</v>
      </c>
      <c r="H2946" s="134">
        <f>Systematic[[#This Row],[SampleVariableLabel]]+100*Systematic[[#This Row],[State]]</f>
        <v>133010005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133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1Dig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133010006</v>
      </c>
      <c r="H2947" s="134">
        <f>Systematic[[#This Row],[SampleVariableLabel]]+100*Systematic[[#This Row],[State]]</f>
        <v>133010106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133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1D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133010001</v>
      </c>
      <c r="H2948" s="134">
        <f>Systematic[[#This Row],[SampleVariableLabel]]+100*Systematic[[#This Row],[State]]</f>
        <v>133010201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133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1M.1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133010002</v>
      </c>
      <c r="H2949" s="134">
        <f>Systematic[[#This Row],[SampleVariableLabel]]+100*Systematic[[#This Row],[State]]</f>
        <v>133010302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133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2Oct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133010003</v>
      </c>
      <c r="H2950" s="134">
        <f>Systematic[[#This Row],[SampleVariableLabel]]+100*Systematic[[#This Row],[State]]</f>
        <v>133010403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133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2c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133010004</v>
      </c>
      <c r="H2951" s="134">
        <f>Systematic[[#This Row],[SampleVariableLabel]]+100*Systematic[[#This Row],[State]]</f>
        <v>133010504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133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2M2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133010005</v>
      </c>
      <c r="H2952" s="134">
        <f>Systematic[[#This Row],[SampleVariableLabel]]+100*Systematic[[#This Row],[State]]</f>
        <v>133010605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133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3P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133010006</v>
      </c>
      <c r="H2953" s="134">
        <f>Systematic[[#This Row],[SampleVariableLabel]]+100*Systematic[[#This Row],[State]]</f>
        <v>133010706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133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4G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133010001</v>
      </c>
      <c r="H2954" s="134">
        <f>Systematic[[#This Row],[SampleVariableLabel]]+100*Systematic[[#This Row],[State]]</f>
        <v>133010801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133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5S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133010002</v>
      </c>
      <c r="H2955" s="134">
        <f>Systematic[[#This Row],[SampleVariableLabel]]+100*Systematic[[#This Row],[State]]</f>
        <v>133010902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133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6Gp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133010003</v>
      </c>
      <c r="H2956" s="134">
        <f>Systematic[[#This Row],[SampleVariableLabel]]+100*Systematic[[#This Row],[State]]</f>
        <v>133011003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133</v>
      </c>
      <c r="B2957" s="1">
        <f>IF(C2957=0,IF(B2956=Protocol!$V$20,1,B2956+1),B2956)</f>
        <v>1</v>
      </c>
      <c r="C2957" s="1">
        <f>IF(C2956+1=Protocol!$V$21,0,C2956+1)</f>
        <v>11</v>
      </c>
      <c r="D2957" s="1">
        <f t="shared" si="109"/>
        <v>4</v>
      </c>
      <c r="E2957" s="1" t="str">
        <f>INDEX(Protocol[Mark],MATCH(C2957,Protocol[Step],0))</f>
        <v>7U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133010004</v>
      </c>
      <c r="H2957" s="134">
        <f>Systematic[[#This Row],[SampleVariableLabel]]+100*Systematic[[#This Row],[State]]</f>
        <v>133011104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133</v>
      </c>
      <c r="B2958" s="1">
        <f>IF(C2958=0,IF(B2957=Protocol!$V$20,1,B2957+1),B2957)</f>
        <v>1</v>
      </c>
      <c r="C2958" s="1">
        <f>IF(C2957+1=Protocol!$V$21,0,C2957+1)</f>
        <v>12</v>
      </c>
      <c r="D2958" s="1">
        <f t="shared" si="109"/>
        <v>5</v>
      </c>
      <c r="E2958" s="1" t="str">
        <f>INDEX(Protocol[Mark],MATCH(C2958,Protocol[Step],0))</f>
        <v>8Rot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133010005</v>
      </c>
      <c r="H2958" s="134">
        <f>Systematic[[#This Row],[SampleVariableLabel]]+100*Systematic[[#This Row],[State]]</f>
        <v>133011205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133</v>
      </c>
      <c r="B2959" s="1">
        <f>IF(C2959=0,IF(B2958=Protocol!$V$20,1,B2958+1),B2958)</f>
        <v>1</v>
      </c>
      <c r="C2959" s="1">
        <f>IF(C2958+1=Protocol!$V$21,0,C2958+1)</f>
        <v>13</v>
      </c>
      <c r="D2959" s="1">
        <f t="shared" si="109"/>
        <v>6</v>
      </c>
      <c r="E2959" s="1" t="str">
        <f>INDEX(Protocol[Mark],MATCH(C2959,Protocol[Step],0))</f>
        <v>9Ama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133010006</v>
      </c>
      <c r="H2959" s="134">
        <f>Systematic[[#This Row],[SampleVariableLabel]]+100*Systematic[[#This Row],[State]]</f>
        <v>133011306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133</v>
      </c>
      <c r="B2960" s="1">
        <f>IF(C2960=0,IF(B2959=Protocol!$V$20,1,B2959+1),B2959)</f>
        <v>1</v>
      </c>
      <c r="C2960" s="1">
        <f>IF(C2959+1=Protocol!$V$21,0,C2959+1)</f>
        <v>14</v>
      </c>
      <c r="D2960" s="1">
        <f t="shared" si="109"/>
        <v>1</v>
      </c>
      <c r="E2960" s="1" t="str">
        <f>INDEX(Protocol[Mark],MATCH(C2960,Protocol[Step],0))</f>
        <v>10AsTm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133010001</v>
      </c>
      <c r="H2960" s="134">
        <f>Systematic[[#This Row],[SampleVariableLabel]]+100*Systematic[[#This Row],[State]]</f>
        <v>133011401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133</v>
      </c>
      <c r="B2961" s="1">
        <f>IF(C2961=0,IF(B2960=Protocol!$V$20,1,B2960+1),B2960)</f>
        <v>1</v>
      </c>
      <c r="C2961" s="1">
        <f>IF(C2960+1=Protocol!$V$21,0,C2960+1)</f>
        <v>15</v>
      </c>
      <c r="D2961" s="1">
        <f t="shared" si="109"/>
        <v>2</v>
      </c>
      <c r="E2961" s="1" t="str">
        <f>INDEX(Protocol[Mark],MATCH(C2961,Protocol[Step],0))</f>
        <v>11Azd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133010002</v>
      </c>
      <c r="H2961" s="134">
        <f>Systematic[[#This Row],[SampleVariableLabel]]+100*Systematic[[#This Row],[State]]</f>
        <v>133011502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134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ce1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134010003</v>
      </c>
      <c r="H2962" s="134">
        <f>Systematic[[#This Row],[SampleVariableLabel]]+100*Systematic[[#This Row],[State]]</f>
        <v>134010003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134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134010004</v>
      </c>
      <c r="H2963" s="134">
        <f>Systematic[[#This Row],[SampleVariableLabel]]+100*Systematic[[#This Row],[State]]</f>
        <v>134010104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134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1D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134010005</v>
      </c>
      <c r="H2964" s="134">
        <f>Systematic[[#This Row],[SampleVariableLabel]]+100*Systematic[[#This Row],[State]]</f>
        <v>134010205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134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1M.1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134010006</v>
      </c>
      <c r="H2965" s="134">
        <f>Systematic[[#This Row],[SampleVariableLabel]]+100*Systematic[[#This Row],[State]]</f>
        <v>134010306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134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2Oct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134010001</v>
      </c>
      <c r="H2966" s="134">
        <f>Systematic[[#This Row],[SampleVariableLabel]]+100*Systematic[[#This Row],[State]]</f>
        <v>134010401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134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2c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134010002</v>
      </c>
      <c r="H2967" s="134">
        <f>Systematic[[#This Row],[SampleVariableLabel]]+100*Systematic[[#This Row],[State]]</f>
        <v>134010502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134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2M2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134010003</v>
      </c>
      <c r="H2968" s="134">
        <f>Systematic[[#This Row],[SampleVariableLabel]]+100*Systematic[[#This Row],[State]]</f>
        <v>134010603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134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3P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134010004</v>
      </c>
      <c r="H2969" s="134">
        <f>Systematic[[#This Row],[SampleVariableLabel]]+100*Systematic[[#This Row],[State]]</f>
        <v>134010704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134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4G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134010005</v>
      </c>
      <c r="H2970" s="134">
        <f>Systematic[[#This Row],[SampleVariableLabel]]+100*Systematic[[#This Row],[State]]</f>
        <v>134010805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134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5S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134010006</v>
      </c>
      <c r="H2971" s="134">
        <f>Systematic[[#This Row],[SampleVariableLabel]]+100*Systematic[[#This Row],[State]]</f>
        <v>134010906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134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6Gp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134010001</v>
      </c>
      <c r="H2972" s="134">
        <f>Systematic[[#This Row],[SampleVariableLabel]]+100*Systematic[[#This Row],[State]]</f>
        <v>134011001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134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7U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134010002</v>
      </c>
      <c r="H2973" s="134">
        <f>Systematic[[#This Row],[SampleVariableLabel]]+100*Systematic[[#This Row],[State]]</f>
        <v>134011102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134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8Rot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134010003</v>
      </c>
      <c r="H2974" s="134">
        <f>Systematic[[#This Row],[SampleVariableLabel]]+100*Systematic[[#This Row],[State]]</f>
        <v>134011203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134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9Ama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134010004</v>
      </c>
      <c r="H2975" s="134">
        <f>Systematic[[#This Row],[SampleVariableLabel]]+100*Systematic[[#This Row],[State]]</f>
        <v>134011304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134</v>
      </c>
      <c r="B2976" s="1">
        <f>IF(C2976=0,IF(B2975=Protocol!$V$20,1,B2975+1),B2975)</f>
        <v>1</v>
      </c>
      <c r="C2976" s="1">
        <f>IF(C2975+1=Protocol!$V$21,0,C2975+1)</f>
        <v>14</v>
      </c>
      <c r="D2976" s="1">
        <f t="shared" si="109"/>
        <v>5</v>
      </c>
      <c r="E2976" s="1" t="str">
        <f>INDEX(Protocol[Mark],MATCH(C2976,Protocol[Step],0))</f>
        <v>10AsTm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134010005</v>
      </c>
      <c r="H2976" s="134">
        <f>Systematic[[#This Row],[SampleVariableLabel]]+100*Systematic[[#This Row],[State]]</f>
        <v>134011405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134</v>
      </c>
      <c r="B2977" s="1">
        <f>IF(C2977=0,IF(B2976=Protocol!$V$20,1,B2976+1),B2976)</f>
        <v>1</v>
      </c>
      <c r="C2977" s="1">
        <f>IF(C2976+1=Protocol!$V$21,0,C2976+1)</f>
        <v>15</v>
      </c>
      <c r="D2977" s="1">
        <f t="shared" si="109"/>
        <v>6</v>
      </c>
      <c r="E2977" s="1" t="str">
        <f>INDEX(Protocol[Mark],MATCH(C2977,Protocol[Step],0))</f>
        <v>11Azd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134010006</v>
      </c>
      <c r="H2977" s="134">
        <f>Systematic[[#This Row],[SampleVariableLabel]]+100*Systematic[[#This Row],[State]]</f>
        <v>134011506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135</v>
      </c>
      <c r="B2978" s="1">
        <f>IF(C2978=0,IF(B2977=Protocol!$V$20,1,B2977+1),B2977)</f>
        <v>1</v>
      </c>
      <c r="C2978" s="1">
        <f>IF(C2977+1=Protocol!$V$21,0,C2977+1)</f>
        <v>0</v>
      </c>
      <c r="D2978" s="1">
        <f t="shared" si="109"/>
        <v>1</v>
      </c>
      <c r="E2978" s="1" t="str">
        <f>INDEX(Protocol[Mark],MATCH(C2978,Protocol[Step],0))</f>
        <v>ce1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135010001</v>
      </c>
      <c r="H2978" s="134">
        <f>Systematic[[#This Row],[SampleVariableLabel]]+100*Systematic[[#This Row],[State]]</f>
        <v>135010001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135</v>
      </c>
      <c r="B2979" s="1">
        <f>IF(C2979=0,IF(B2978=Protocol!$V$20,1,B2978+1),B2978)</f>
        <v>1</v>
      </c>
      <c r="C2979" s="1">
        <f>IF(C2978+1=Protocol!$V$21,0,C2978+1)</f>
        <v>1</v>
      </c>
      <c r="D2979" s="1">
        <f t="shared" si="109"/>
        <v>2</v>
      </c>
      <c r="E2979" s="1" t="str">
        <f>INDEX(Protocol[Mark],MATCH(C2979,Protocol[Step],0))</f>
        <v>1Dig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135010002</v>
      </c>
      <c r="H2979" s="134">
        <f>Systematic[[#This Row],[SampleVariableLabel]]+100*Systematic[[#This Row],[State]]</f>
        <v>135010102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135</v>
      </c>
      <c r="B2980" s="1">
        <f>IF(C2980=0,IF(B2979=Protocol!$V$20,1,B2979+1),B2979)</f>
        <v>1</v>
      </c>
      <c r="C2980" s="1">
        <f>IF(C2979+1=Protocol!$V$21,0,C2979+1)</f>
        <v>2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135010003</v>
      </c>
      <c r="H2980" s="134">
        <f>Systematic[[#This Row],[SampleVariableLabel]]+100*Systematic[[#This Row],[State]]</f>
        <v>135010203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135</v>
      </c>
      <c r="B2981" s="1">
        <f>IF(C2981=0,IF(B2980=Protocol!$V$20,1,B2980+1),B2980)</f>
        <v>1</v>
      </c>
      <c r="C2981" s="1">
        <f>IF(C2980+1=Protocol!$V$21,0,C2980+1)</f>
        <v>3</v>
      </c>
      <c r="D2981" s="1">
        <f t="shared" si="109"/>
        <v>4</v>
      </c>
      <c r="E2981" s="1" t="str">
        <f>INDEX(Protocol[Mark],MATCH(C2981,Protocol[Step],0))</f>
        <v>1M.1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135010004</v>
      </c>
      <c r="H2981" s="134">
        <f>Systematic[[#This Row],[SampleVariableLabel]]+100*Systematic[[#This Row],[State]]</f>
        <v>135010304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135</v>
      </c>
      <c r="B2982" s="1">
        <f>IF(C2982=0,IF(B2981=Protocol!$V$20,1,B2981+1),B2981)</f>
        <v>1</v>
      </c>
      <c r="C2982" s="1">
        <f>IF(C2981+1=Protocol!$V$21,0,C2981+1)</f>
        <v>4</v>
      </c>
      <c r="D2982" s="1">
        <f t="shared" si="109"/>
        <v>5</v>
      </c>
      <c r="E2982" s="1" t="str">
        <f>INDEX(Protocol[Mark],MATCH(C2982,Protocol[Step],0))</f>
        <v>2Oct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135010005</v>
      </c>
      <c r="H2982" s="134">
        <f>Systematic[[#This Row],[SampleVariableLabel]]+100*Systematic[[#This Row],[State]]</f>
        <v>135010405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135</v>
      </c>
      <c r="B2983" s="1">
        <f>IF(C2983=0,IF(B2982=Protocol!$V$20,1,B2982+1),B2982)</f>
        <v>1</v>
      </c>
      <c r="C2983" s="1">
        <f>IF(C2982+1=Protocol!$V$21,0,C2982+1)</f>
        <v>5</v>
      </c>
      <c r="D2983" s="1">
        <f t="shared" si="109"/>
        <v>6</v>
      </c>
      <c r="E2983" s="1" t="str">
        <f>INDEX(Protocol[Mark],MATCH(C2983,Protocol[Step],0))</f>
        <v>2c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135010006</v>
      </c>
      <c r="H2983" s="134">
        <f>Systematic[[#This Row],[SampleVariableLabel]]+100*Systematic[[#This Row],[State]]</f>
        <v>135010506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135</v>
      </c>
      <c r="B2984" s="1">
        <f>IF(C2984=0,IF(B2983=Protocol!$V$20,1,B2983+1),B2983)</f>
        <v>1</v>
      </c>
      <c r="C2984" s="1">
        <f>IF(C2983+1=Protocol!$V$21,0,C2983+1)</f>
        <v>6</v>
      </c>
      <c r="D2984" s="1">
        <f t="shared" si="109"/>
        <v>1</v>
      </c>
      <c r="E2984" s="1" t="str">
        <f>INDEX(Protocol[Mark],MATCH(C2984,Protocol[Step],0))</f>
        <v>2M2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135010001</v>
      </c>
      <c r="H2984" s="134">
        <f>Systematic[[#This Row],[SampleVariableLabel]]+100*Systematic[[#This Row],[State]]</f>
        <v>135010601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135</v>
      </c>
      <c r="B2985" s="1">
        <f>IF(C2985=0,IF(B2984=Protocol!$V$20,1,B2984+1),B2984)</f>
        <v>1</v>
      </c>
      <c r="C2985" s="1">
        <f>IF(C2984+1=Protocol!$V$21,0,C2984+1)</f>
        <v>7</v>
      </c>
      <c r="D2985" s="1">
        <f t="shared" si="109"/>
        <v>2</v>
      </c>
      <c r="E2985" s="1" t="str">
        <f>INDEX(Protocol[Mark],MATCH(C2985,Protocol[Step],0))</f>
        <v>3P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135010002</v>
      </c>
      <c r="H2985" s="134">
        <f>Systematic[[#This Row],[SampleVariableLabel]]+100*Systematic[[#This Row],[State]]</f>
        <v>135010702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135</v>
      </c>
      <c r="B2986" s="1">
        <f>IF(C2986=0,IF(B2985=Protocol!$V$20,1,B2985+1),B2985)</f>
        <v>1</v>
      </c>
      <c r="C2986" s="1">
        <f>IF(C2985+1=Protocol!$V$21,0,C2985+1)</f>
        <v>8</v>
      </c>
      <c r="D2986" s="1">
        <f t="shared" si="109"/>
        <v>3</v>
      </c>
      <c r="E2986" s="1" t="str">
        <f>INDEX(Protocol[Mark],MATCH(C2986,Protocol[Step],0))</f>
        <v>4G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135010003</v>
      </c>
      <c r="H2986" s="134">
        <f>Systematic[[#This Row],[SampleVariableLabel]]+100*Systematic[[#This Row],[State]]</f>
        <v>135010803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135</v>
      </c>
      <c r="B2987" s="1">
        <f>IF(C2987=0,IF(B2986=Protocol!$V$20,1,B2986+1),B2986)</f>
        <v>1</v>
      </c>
      <c r="C2987" s="1">
        <f>IF(C2986+1=Protocol!$V$21,0,C2986+1)</f>
        <v>9</v>
      </c>
      <c r="D2987" s="1">
        <f t="shared" si="109"/>
        <v>4</v>
      </c>
      <c r="E2987" s="1" t="str">
        <f>INDEX(Protocol[Mark],MATCH(C2987,Protocol[Step],0))</f>
        <v>5S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135010004</v>
      </c>
      <c r="H2987" s="134">
        <f>Systematic[[#This Row],[SampleVariableLabel]]+100*Systematic[[#This Row],[State]]</f>
        <v>135010904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135</v>
      </c>
      <c r="B2988" s="1">
        <f>IF(C2988=0,IF(B2987=Protocol!$V$20,1,B2987+1),B2987)</f>
        <v>1</v>
      </c>
      <c r="C2988" s="1">
        <f>IF(C2987+1=Protocol!$V$21,0,C2987+1)</f>
        <v>10</v>
      </c>
      <c r="D2988" s="1">
        <f t="shared" si="109"/>
        <v>5</v>
      </c>
      <c r="E2988" s="1" t="str">
        <f>INDEX(Protocol[Mark],MATCH(C2988,Protocol[Step],0))</f>
        <v>6Gp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135010005</v>
      </c>
      <c r="H2988" s="134">
        <f>Systematic[[#This Row],[SampleVariableLabel]]+100*Systematic[[#This Row],[State]]</f>
        <v>135011005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135</v>
      </c>
      <c r="B2989" s="1">
        <f>IF(C2989=0,IF(B2988=Protocol!$V$20,1,B2988+1),B2988)</f>
        <v>1</v>
      </c>
      <c r="C2989" s="1">
        <f>IF(C2988+1=Protocol!$V$21,0,C2988+1)</f>
        <v>11</v>
      </c>
      <c r="D2989" s="1">
        <f t="shared" si="109"/>
        <v>6</v>
      </c>
      <c r="E2989" s="1" t="str">
        <f>INDEX(Protocol[Mark],MATCH(C2989,Protocol[Step],0))</f>
        <v>7U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135010006</v>
      </c>
      <c r="H2989" s="134">
        <f>Systematic[[#This Row],[SampleVariableLabel]]+100*Systematic[[#This Row],[State]]</f>
        <v>135011106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135</v>
      </c>
      <c r="B2990" s="1">
        <f>IF(C2990=0,IF(B2989=Protocol!$V$20,1,B2989+1),B2989)</f>
        <v>1</v>
      </c>
      <c r="C2990" s="1">
        <f>IF(C2989+1=Protocol!$V$21,0,C2989+1)</f>
        <v>12</v>
      </c>
      <c r="D2990" s="1">
        <f t="shared" si="109"/>
        <v>1</v>
      </c>
      <c r="E2990" s="1" t="str">
        <f>INDEX(Protocol[Mark],MATCH(C2990,Protocol[Step],0))</f>
        <v>8Rot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135010001</v>
      </c>
      <c r="H2990" s="134">
        <f>Systematic[[#This Row],[SampleVariableLabel]]+100*Systematic[[#This Row],[State]]</f>
        <v>135011201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135</v>
      </c>
      <c r="B2991" s="1">
        <f>IF(C2991=0,IF(B2990=Protocol!$V$20,1,B2990+1),B2990)</f>
        <v>1</v>
      </c>
      <c r="C2991" s="1">
        <f>IF(C2990+1=Protocol!$V$21,0,C2990+1)</f>
        <v>13</v>
      </c>
      <c r="D2991" s="1">
        <f t="shared" si="109"/>
        <v>2</v>
      </c>
      <c r="E2991" s="1" t="str">
        <f>INDEX(Protocol[Mark],MATCH(C2991,Protocol[Step],0))</f>
        <v>9Ama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135010002</v>
      </c>
      <c r="H2991" s="134">
        <f>Systematic[[#This Row],[SampleVariableLabel]]+100*Systematic[[#This Row],[State]]</f>
        <v>135011302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135</v>
      </c>
      <c r="B2992" s="1">
        <f>IF(C2992=0,IF(B2991=Protocol!$V$20,1,B2991+1),B2991)</f>
        <v>1</v>
      </c>
      <c r="C2992" s="1">
        <f>IF(C2991+1=Protocol!$V$21,0,C2991+1)</f>
        <v>14</v>
      </c>
      <c r="D2992" s="1">
        <f t="shared" si="109"/>
        <v>3</v>
      </c>
      <c r="E2992" s="1" t="str">
        <f>INDEX(Protocol[Mark],MATCH(C2992,Protocol[Step],0))</f>
        <v>10AsTm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135010003</v>
      </c>
      <c r="H2992" s="134">
        <f>Systematic[[#This Row],[SampleVariableLabel]]+100*Systematic[[#This Row],[State]]</f>
        <v>135011403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135</v>
      </c>
      <c r="B2993" s="1">
        <f>IF(C2993=0,IF(B2992=Protocol!$V$20,1,B2992+1),B2992)</f>
        <v>1</v>
      </c>
      <c r="C2993" s="1">
        <f>IF(C2992+1=Protocol!$V$21,0,C2992+1)</f>
        <v>15</v>
      </c>
      <c r="D2993" s="1">
        <f t="shared" si="109"/>
        <v>4</v>
      </c>
      <c r="E2993" s="1" t="str">
        <f>INDEX(Protocol[Mark],MATCH(C2993,Protocol[Step],0))</f>
        <v>11Azd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135010004</v>
      </c>
      <c r="H2993" s="134">
        <f>Systematic[[#This Row],[SampleVariableLabel]]+100*Systematic[[#This Row],[State]]</f>
        <v>135011504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136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ce1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136010005</v>
      </c>
      <c r="H2994" s="134">
        <f>Systematic[[#This Row],[SampleVariableLabel]]+100*Systematic[[#This Row],[State]]</f>
        <v>136010005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136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1Dig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136010006</v>
      </c>
      <c r="H2995" s="134">
        <f>Systematic[[#This Row],[SampleVariableLabel]]+100*Systematic[[#This Row],[State]]</f>
        <v>136010106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136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1D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136010001</v>
      </c>
      <c r="H2996" s="134">
        <f>Systematic[[#This Row],[SampleVariableLabel]]+100*Systematic[[#This Row],[State]]</f>
        <v>136010201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136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1M.1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136010002</v>
      </c>
      <c r="H2997" s="134">
        <f>Systematic[[#This Row],[SampleVariableLabel]]+100*Systematic[[#This Row],[State]]</f>
        <v>136010302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136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2Oct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136010003</v>
      </c>
      <c r="H2998" s="134">
        <f>Systematic[[#This Row],[SampleVariableLabel]]+100*Systematic[[#This Row],[State]]</f>
        <v>136010403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136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2c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136010004</v>
      </c>
      <c r="H2999" s="134">
        <f>Systematic[[#This Row],[SampleVariableLabel]]+100*Systematic[[#This Row],[State]]</f>
        <v>136010504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136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2M2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136010005</v>
      </c>
      <c r="H3000" s="134">
        <f>Systematic[[#This Row],[SampleVariableLabel]]+100*Systematic[[#This Row],[State]]</f>
        <v>136010605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136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3P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136010006</v>
      </c>
      <c r="H3001" s="134">
        <f>Systematic[[#This Row],[SampleVariableLabel]]+100*Systematic[[#This Row],[State]]</f>
        <v>136010706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136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4G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136010001</v>
      </c>
      <c r="H3002" s="134">
        <f>Systematic[[#This Row],[SampleVariableLabel]]+100*Systematic[[#This Row],[State]]</f>
        <v>136010801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136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5S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136010002</v>
      </c>
      <c r="H3003" s="134">
        <f>Systematic[[#This Row],[SampleVariableLabel]]+100*Systematic[[#This Row],[State]]</f>
        <v>136010902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136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6Gp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136010003</v>
      </c>
      <c r="H3004" s="134">
        <f>Systematic[[#This Row],[SampleVariableLabel]]+100*Systematic[[#This Row],[State]]</f>
        <v>136011003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136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7U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136010004</v>
      </c>
      <c r="H3005" s="134">
        <f>Systematic[[#This Row],[SampleVariableLabel]]+100*Systematic[[#This Row],[State]]</f>
        <v>136011104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136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8Rot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136010005</v>
      </c>
      <c r="H3006" s="134">
        <f>Systematic[[#This Row],[SampleVariableLabel]]+100*Systematic[[#This Row],[State]]</f>
        <v>136011205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136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9Ama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136010006</v>
      </c>
      <c r="H3007" s="134">
        <f>Systematic[[#This Row],[SampleVariableLabel]]+100*Systematic[[#This Row],[State]]</f>
        <v>136011306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136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10AsTm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136010001</v>
      </c>
      <c r="H3008" s="134">
        <f>Systematic[[#This Row],[SampleVariableLabel]]+100*Systematic[[#This Row],[State]]</f>
        <v>136011401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136</v>
      </c>
      <c r="B3009" s="1">
        <f>IF(C3009=0,IF(B3008=Protocol!$V$20,1,B3008+1),B3008)</f>
        <v>1</v>
      </c>
      <c r="C3009" s="1">
        <f>IF(C3008+1=Protocol!$V$21,0,C3008+1)</f>
        <v>15</v>
      </c>
      <c r="D3009" s="1">
        <f t="shared" si="109"/>
        <v>2</v>
      </c>
      <c r="E3009" s="1" t="str">
        <f>INDEX(Protocol[Mark],MATCH(C3009,Protocol[Step],0))</f>
        <v>11Azd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136010002</v>
      </c>
      <c r="H3009" s="134">
        <f>Systematic[[#This Row],[SampleVariableLabel]]+100*Systematic[[#This Row],[State]]</f>
        <v>136011502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137</v>
      </c>
      <c r="B3010" s="1">
        <f>IF(C3010=0,IF(B3009=Protocol!$V$20,1,B3009+1),B3009)</f>
        <v>1</v>
      </c>
      <c r="C3010" s="1">
        <f>IF(C3009+1=Protocol!$V$21,0,C3009+1)</f>
        <v>0</v>
      </c>
      <c r="D3010" s="1">
        <f t="shared" si="109"/>
        <v>3</v>
      </c>
      <c r="E3010" s="1" t="str">
        <f>INDEX(Protocol[Mark],MATCH(C3010,Protocol[Step],0))</f>
        <v>ce1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137010003</v>
      </c>
      <c r="H3010" s="134">
        <f>Systematic[[#This Row],[SampleVariableLabel]]+100*Systematic[[#This Row],[State]]</f>
        <v>137010003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137</v>
      </c>
      <c r="B3011" s="1">
        <f>IF(C3011=0,IF(B3010=Protocol!$V$20,1,B3010+1),B3010)</f>
        <v>1</v>
      </c>
      <c r="C3011" s="1">
        <f>IF(C3010+1=Protocol!$V$21,0,C3010+1)</f>
        <v>1</v>
      </c>
      <c r="D3011" s="1">
        <f t="shared" ref="D3011:D3074" si="111">IF(D3010=nVariables,1,D3010+1)</f>
        <v>4</v>
      </c>
      <c r="E3011" s="1" t="str">
        <f>INDEX(Protocol[Mark],MATCH(C3011,Protocol[Step],0))</f>
        <v>1Dig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137010004</v>
      </c>
      <c r="H3011" s="134">
        <f>Systematic[[#This Row],[SampleVariableLabel]]+100*Systematic[[#This Row],[State]]</f>
        <v>137010104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137</v>
      </c>
      <c r="B3012" s="1">
        <f>IF(C3012=0,IF(B3011=Protocol!$V$20,1,B3011+1),B3011)</f>
        <v>1</v>
      </c>
      <c r="C3012" s="1">
        <f>IF(C3011+1=Protocol!$V$21,0,C3011+1)</f>
        <v>2</v>
      </c>
      <c r="D3012" s="1">
        <f t="shared" si="111"/>
        <v>5</v>
      </c>
      <c r="E3012" s="1" t="str">
        <f>INDEX(Protocol[Mark],MATCH(C3012,Protocol[Step],0))</f>
        <v>1D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137010005</v>
      </c>
      <c r="H3012" s="134">
        <f>Systematic[[#This Row],[SampleVariableLabel]]+100*Systematic[[#This Row],[State]]</f>
        <v>137010205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137</v>
      </c>
      <c r="B3013" s="1">
        <f>IF(C3013=0,IF(B3012=Protocol!$V$20,1,B3012+1),B3012)</f>
        <v>1</v>
      </c>
      <c r="C3013" s="1">
        <f>IF(C3012+1=Protocol!$V$21,0,C3012+1)</f>
        <v>3</v>
      </c>
      <c r="D3013" s="1">
        <f t="shared" si="111"/>
        <v>6</v>
      </c>
      <c r="E3013" s="1" t="str">
        <f>INDEX(Protocol[Mark],MATCH(C3013,Protocol[Step],0))</f>
        <v>1M.1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137010006</v>
      </c>
      <c r="H3013" s="134">
        <f>Systematic[[#This Row],[SampleVariableLabel]]+100*Systematic[[#This Row],[State]]</f>
        <v>137010306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137</v>
      </c>
      <c r="B3014" s="1">
        <f>IF(C3014=0,IF(B3013=Protocol!$V$20,1,B3013+1),B3013)</f>
        <v>1</v>
      </c>
      <c r="C3014" s="1">
        <f>IF(C3013+1=Protocol!$V$21,0,C3013+1)</f>
        <v>4</v>
      </c>
      <c r="D3014" s="1">
        <f t="shared" si="111"/>
        <v>1</v>
      </c>
      <c r="E3014" s="1" t="str">
        <f>INDEX(Protocol[Mark],MATCH(C3014,Protocol[Step],0))</f>
        <v>2Oct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137010001</v>
      </c>
      <c r="H3014" s="134">
        <f>Systematic[[#This Row],[SampleVariableLabel]]+100*Systematic[[#This Row],[State]]</f>
        <v>137010401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137</v>
      </c>
      <c r="B3015" s="1">
        <f>IF(C3015=0,IF(B3014=Protocol!$V$20,1,B3014+1),B3014)</f>
        <v>1</v>
      </c>
      <c r="C3015" s="1">
        <f>IF(C3014+1=Protocol!$V$21,0,C3014+1)</f>
        <v>5</v>
      </c>
      <c r="D3015" s="1">
        <f t="shared" si="111"/>
        <v>2</v>
      </c>
      <c r="E3015" s="1" t="str">
        <f>INDEX(Protocol[Mark],MATCH(C3015,Protocol[Step],0))</f>
        <v>2c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137010002</v>
      </c>
      <c r="H3015" s="134">
        <f>Systematic[[#This Row],[SampleVariableLabel]]+100*Systematic[[#This Row],[State]]</f>
        <v>137010502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137</v>
      </c>
      <c r="B3016" s="1">
        <f>IF(C3016=0,IF(B3015=Protocol!$V$20,1,B3015+1),B3015)</f>
        <v>1</v>
      </c>
      <c r="C3016" s="1">
        <f>IF(C3015+1=Protocol!$V$21,0,C3015+1)</f>
        <v>6</v>
      </c>
      <c r="D3016" s="1">
        <f t="shared" si="111"/>
        <v>3</v>
      </c>
      <c r="E3016" s="1" t="str">
        <f>INDEX(Protocol[Mark],MATCH(C3016,Protocol[Step],0))</f>
        <v>2M2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137010003</v>
      </c>
      <c r="H3016" s="134">
        <f>Systematic[[#This Row],[SampleVariableLabel]]+100*Systematic[[#This Row],[State]]</f>
        <v>137010603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137</v>
      </c>
      <c r="B3017" s="1">
        <f>IF(C3017=0,IF(B3016=Protocol!$V$20,1,B3016+1),B3016)</f>
        <v>1</v>
      </c>
      <c r="C3017" s="1">
        <f>IF(C3016+1=Protocol!$V$21,0,C3016+1)</f>
        <v>7</v>
      </c>
      <c r="D3017" s="1">
        <f t="shared" si="111"/>
        <v>4</v>
      </c>
      <c r="E3017" s="1" t="str">
        <f>INDEX(Protocol[Mark],MATCH(C3017,Protocol[Step],0))</f>
        <v>3P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137010004</v>
      </c>
      <c r="H3017" s="134">
        <f>Systematic[[#This Row],[SampleVariableLabel]]+100*Systematic[[#This Row],[State]]</f>
        <v>137010704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137</v>
      </c>
      <c r="B3018" s="1">
        <f>IF(C3018=0,IF(B3017=Protocol!$V$20,1,B3017+1),B3017)</f>
        <v>1</v>
      </c>
      <c r="C3018" s="1">
        <f>IF(C3017+1=Protocol!$V$21,0,C3017+1)</f>
        <v>8</v>
      </c>
      <c r="D3018" s="1">
        <f t="shared" si="111"/>
        <v>5</v>
      </c>
      <c r="E3018" s="1" t="str">
        <f>INDEX(Protocol[Mark],MATCH(C3018,Protocol[Step],0))</f>
        <v>4G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137010005</v>
      </c>
      <c r="H3018" s="134">
        <f>Systematic[[#This Row],[SampleVariableLabel]]+100*Systematic[[#This Row],[State]]</f>
        <v>137010805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137</v>
      </c>
      <c r="B3019" s="1">
        <f>IF(C3019=0,IF(B3018=Protocol!$V$20,1,B3018+1),B3018)</f>
        <v>1</v>
      </c>
      <c r="C3019" s="1">
        <f>IF(C3018+1=Protocol!$V$21,0,C3018+1)</f>
        <v>9</v>
      </c>
      <c r="D3019" s="1">
        <f t="shared" si="111"/>
        <v>6</v>
      </c>
      <c r="E3019" s="1" t="str">
        <f>INDEX(Protocol[Mark],MATCH(C3019,Protocol[Step],0))</f>
        <v>5S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137010006</v>
      </c>
      <c r="H3019" s="134">
        <f>Systematic[[#This Row],[SampleVariableLabel]]+100*Systematic[[#This Row],[State]]</f>
        <v>137010906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137</v>
      </c>
      <c r="B3020" s="1">
        <f>IF(C3020=0,IF(B3019=Protocol!$V$20,1,B3019+1),B3019)</f>
        <v>1</v>
      </c>
      <c r="C3020" s="1">
        <f>IF(C3019+1=Protocol!$V$21,0,C3019+1)</f>
        <v>10</v>
      </c>
      <c r="D3020" s="1">
        <f t="shared" si="111"/>
        <v>1</v>
      </c>
      <c r="E3020" s="1" t="str">
        <f>INDEX(Protocol[Mark],MATCH(C3020,Protocol[Step],0))</f>
        <v>6Gp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137010001</v>
      </c>
      <c r="H3020" s="134">
        <f>Systematic[[#This Row],[SampleVariableLabel]]+100*Systematic[[#This Row],[State]]</f>
        <v>137011001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137</v>
      </c>
      <c r="B3021" s="1">
        <f>IF(C3021=0,IF(B3020=Protocol!$V$20,1,B3020+1),B3020)</f>
        <v>1</v>
      </c>
      <c r="C3021" s="1">
        <f>IF(C3020+1=Protocol!$V$21,0,C3020+1)</f>
        <v>11</v>
      </c>
      <c r="D3021" s="1">
        <f t="shared" si="111"/>
        <v>2</v>
      </c>
      <c r="E3021" s="1" t="str">
        <f>INDEX(Protocol[Mark],MATCH(C3021,Protocol[Step],0))</f>
        <v>7U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137010002</v>
      </c>
      <c r="H3021" s="134">
        <f>Systematic[[#This Row],[SampleVariableLabel]]+100*Systematic[[#This Row],[State]]</f>
        <v>137011102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137</v>
      </c>
      <c r="B3022" s="1">
        <f>IF(C3022=0,IF(B3021=Protocol!$V$20,1,B3021+1),B3021)</f>
        <v>1</v>
      </c>
      <c r="C3022" s="1">
        <f>IF(C3021+1=Protocol!$V$21,0,C3021+1)</f>
        <v>12</v>
      </c>
      <c r="D3022" s="1">
        <f t="shared" si="111"/>
        <v>3</v>
      </c>
      <c r="E3022" s="1" t="str">
        <f>INDEX(Protocol[Mark],MATCH(C3022,Protocol[Step],0))</f>
        <v>8Rot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137010003</v>
      </c>
      <c r="H3022" s="134">
        <f>Systematic[[#This Row],[SampleVariableLabel]]+100*Systematic[[#This Row],[State]]</f>
        <v>137011203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137</v>
      </c>
      <c r="B3023" s="1">
        <f>IF(C3023=0,IF(B3022=Protocol!$V$20,1,B3022+1),B3022)</f>
        <v>1</v>
      </c>
      <c r="C3023" s="1">
        <f>IF(C3022+1=Protocol!$V$21,0,C3022+1)</f>
        <v>13</v>
      </c>
      <c r="D3023" s="1">
        <f t="shared" si="111"/>
        <v>4</v>
      </c>
      <c r="E3023" s="1" t="str">
        <f>INDEX(Protocol[Mark],MATCH(C3023,Protocol[Step],0))</f>
        <v>9Ama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137010004</v>
      </c>
      <c r="H3023" s="134">
        <f>Systematic[[#This Row],[SampleVariableLabel]]+100*Systematic[[#This Row],[State]]</f>
        <v>137011304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137</v>
      </c>
      <c r="B3024" s="1">
        <f>IF(C3024=0,IF(B3023=Protocol!$V$20,1,B3023+1),B3023)</f>
        <v>1</v>
      </c>
      <c r="C3024" s="1">
        <f>IF(C3023+1=Protocol!$V$21,0,C3023+1)</f>
        <v>14</v>
      </c>
      <c r="D3024" s="1">
        <f t="shared" si="111"/>
        <v>5</v>
      </c>
      <c r="E3024" s="1" t="str">
        <f>INDEX(Protocol[Mark],MATCH(C3024,Protocol[Step],0))</f>
        <v>10AsTm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137010005</v>
      </c>
      <c r="H3024" s="134">
        <f>Systematic[[#This Row],[SampleVariableLabel]]+100*Systematic[[#This Row],[State]]</f>
        <v>137011405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137</v>
      </c>
      <c r="B3025" s="1">
        <f>IF(C3025=0,IF(B3024=Protocol!$V$20,1,B3024+1),B3024)</f>
        <v>1</v>
      </c>
      <c r="C3025" s="1">
        <f>IF(C3024+1=Protocol!$V$21,0,C3024+1)</f>
        <v>15</v>
      </c>
      <c r="D3025" s="1">
        <f t="shared" si="111"/>
        <v>6</v>
      </c>
      <c r="E3025" s="1" t="str">
        <f>INDEX(Protocol[Mark],MATCH(C3025,Protocol[Step],0))</f>
        <v>11Azd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137010006</v>
      </c>
      <c r="H3025" s="134">
        <f>Systematic[[#This Row],[SampleVariableLabel]]+100*Systematic[[#This Row],[State]]</f>
        <v>137011506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138</v>
      </c>
      <c r="B3026" s="1">
        <f>IF(C3026=0,IF(B3025=Protocol!$V$20,1,B3025+1),B3025)</f>
        <v>1</v>
      </c>
      <c r="C3026" s="1">
        <f>IF(C3025+1=Protocol!$V$21,0,C3025+1)</f>
        <v>0</v>
      </c>
      <c r="D3026" s="1">
        <f t="shared" si="111"/>
        <v>1</v>
      </c>
      <c r="E3026" s="1" t="str">
        <f>INDEX(Protocol[Mark],MATCH(C3026,Protocol[Step],0))</f>
        <v>ce1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138010001</v>
      </c>
      <c r="H3026" s="134">
        <f>Systematic[[#This Row],[SampleVariableLabel]]+100*Systematic[[#This Row],[State]]</f>
        <v>138010001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138</v>
      </c>
      <c r="B3027" s="1">
        <f>IF(C3027=0,IF(B3026=Protocol!$V$20,1,B3026+1),B3026)</f>
        <v>1</v>
      </c>
      <c r="C3027" s="1">
        <f>IF(C3026+1=Protocol!$V$21,0,C3026+1)</f>
        <v>1</v>
      </c>
      <c r="D3027" s="1">
        <f t="shared" si="111"/>
        <v>2</v>
      </c>
      <c r="E3027" s="1" t="str">
        <f>INDEX(Protocol[Mark],MATCH(C3027,Protocol[Step],0))</f>
        <v>1Dig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138010002</v>
      </c>
      <c r="H3027" s="134">
        <f>Systematic[[#This Row],[SampleVariableLabel]]+100*Systematic[[#This Row],[State]]</f>
        <v>138010102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138</v>
      </c>
      <c r="B3028" s="1">
        <f>IF(C3028=0,IF(B3027=Protocol!$V$20,1,B3027+1),B3027)</f>
        <v>1</v>
      </c>
      <c r="C3028" s="1">
        <f>IF(C3027+1=Protocol!$V$21,0,C3027+1)</f>
        <v>2</v>
      </c>
      <c r="D3028" s="1">
        <f t="shared" si="111"/>
        <v>3</v>
      </c>
      <c r="E3028" s="1" t="str">
        <f>INDEX(Protocol[Mark],MATCH(C3028,Protocol[Step],0))</f>
        <v>1D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138010003</v>
      </c>
      <c r="H3028" s="134">
        <f>Systematic[[#This Row],[SampleVariableLabel]]+100*Systematic[[#This Row],[State]]</f>
        <v>138010203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138</v>
      </c>
      <c r="B3029" s="1">
        <f>IF(C3029=0,IF(B3028=Protocol!$V$20,1,B3028+1),B3028)</f>
        <v>1</v>
      </c>
      <c r="C3029" s="1">
        <f>IF(C3028+1=Protocol!$V$21,0,C3028+1)</f>
        <v>3</v>
      </c>
      <c r="D3029" s="1">
        <f t="shared" si="111"/>
        <v>4</v>
      </c>
      <c r="E3029" s="1" t="str">
        <f>INDEX(Protocol[Mark],MATCH(C3029,Protocol[Step],0))</f>
        <v>1M.1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138010004</v>
      </c>
      <c r="H3029" s="134">
        <f>Systematic[[#This Row],[SampleVariableLabel]]+100*Systematic[[#This Row],[State]]</f>
        <v>138010304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138</v>
      </c>
      <c r="B3030" s="1">
        <f>IF(C3030=0,IF(B3029=Protocol!$V$20,1,B3029+1),B3029)</f>
        <v>1</v>
      </c>
      <c r="C3030" s="1">
        <f>IF(C3029+1=Protocol!$V$21,0,C3029+1)</f>
        <v>4</v>
      </c>
      <c r="D3030" s="1">
        <f t="shared" si="111"/>
        <v>5</v>
      </c>
      <c r="E3030" s="1" t="str">
        <f>INDEX(Protocol[Mark],MATCH(C3030,Protocol[Step],0))</f>
        <v>2Oct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138010005</v>
      </c>
      <c r="H3030" s="134">
        <f>Systematic[[#This Row],[SampleVariableLabel]]+100*Systematic[[#This Row],[State]]</f>
        <v>138010405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138</v>
      </c>
      <c r="B3031" s="1">
        <f>IF(C3031=0,IF(B3030=Protocol!$V$20,1,B3030+1),B3030)</f>
        <v>1</v>
      </c>
      <c r="C3031" s="1">
        <f>IF(C3030+1=Protocol!$V$21,0,C3030+1)</f>
        <v>5</v>
      </c>
      <c r="D3031" s="1">
        <f t="shared" si="111"/>
        <v>6</v>
      </c>
      <c r="E3031" s="1" t="str">
        <f>INDEX(Protocol[Mark],MATCH(C3031,Protocol[Step],0))</f>
        <v>2c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138010006</v>
      </c>
      <c r="H3031" s="134">
        <f>Systematic[[#This Row],[SampleVariableLabel]]+100*Systematic[[#This Row],[State]]</f>
        <v>138010506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138</v>
      </c>
      <c r="B3032" s="1">
        <f>IF(C3032=0,IF(B3031=Protocol!$V$20,1,B3031+1),B3031)</f>
        <v>1</v>
      </c>
      <c r="C3032" s="1">
        <f>IF(C3031+1=Protocol!$V$21,0,C3031+1)</f>
        <v>6</v>
      </c>
      <c r="D3032" s="1">
        <f t="shared" si="111"/>
        <v>1</v>
      </c>
      <c r="E3032" s="1" t="str">
        <f>INDEX(Protocol[Mark],MATCH(C3032,Protocol[Step],0))</f>
        <v>2M2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138010001</v>
      </c>
      <c r="H3032" s="134">
        <f>Systematic[[#This Row],[SampleVariableLabel]]+100*Systematic[[#This Row],[State]]</f>
        <v>138010601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138</v>
      </c>
      <c r="B3033" s="1">
        <f>IF(C3033=0,IF(B3032=Protocol!$V$20,1,B3032+1),B3032)</f>
        <v>1</v>
      </c>
      <c r="C3033" s="1">
        <f>IF(C3032+1=Protocol!$V$21,0,C3032+1)</f>
        <v>7</v>
      </c>
      <c r="D3033" s="1">
        <f t="shared" si="111"/>
        <v>2</v>
      </c>
      <c r="E3033" s="1" t="str">
        <f>INDEX(Protocol[Mark],MATCH(C3033,Protocol[Step],0))</f>
        <v>3P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138010002</v>
      </c>
      <c r="H3033" s="134">
        <f>Systematic[[#This Row],[SampleVariableLabel]]+100*Systematic[[#This Row],[State]]</f>
        <v>138010702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138</v>
      </c>
      <c r="B3034" s="1">
        <f>IF(C3034=0,IF(B3033=Protocol!$V$20,1,B3033+1),B3033)</f>
        <v>1</v>
      </c>
      <c r="C3034" s="1">
        <f>IF(C3033+1=Protocol!$V$21,0,C3033+1)</f>
        <v>8</v>
      </c>
      <c r="D3034" s="1">
        <f t="shared" si="111"/>
        <v>3</v>
      </c>
      <c r="E3034" s="1" t="str">
        <f>INDEX(Protocol[Mark],MATCH(C3034,Protocol[Step],0))</f>
        <v>4G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138010003</v>
      </c>
      <c r="H3034" s="134">
        <f>Systematic[[#This Row],[SampleVariableLabel]]+100*Systematic[[#This Row],[State]]</f>
        <v>138010803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138</v>
      </c>
      <c r="B3035" s="1">
        <f>IF(C3035=0,IF(B3034=Protocol!$V$20,1,B3034+1),B3034)</f>
        <v>1</v>
      </c>
      <c r="C3035" s="1">
        <f>IF(C3034+1=Protocol!$V$21,0,C3034+1)</f>
        <v>9</v>
      </c>
      <c r="D3035" s="1">
        <f t="shared" si="111"/>
        <v>4</v>
      </c>
      <c r="E3035" s="1" t="str">
        <f>INDEX(Protocol[Mark],MATCH(C3035,Protocol[Step],0))</f>
        <v>5S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138010004</v>
      </c>
      <c r="H3035" s="134">
        <f>Systematic[[#This Row],[SampleVariableLabel]]+100*Systematic[[#This Row],[State]]</f>
        <v>138010904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138</v>
      </c>
      <c r="B3036" s="1">
        <f>IF(C3036=0,IF(B3035=Protocol!$V$20,1,B3035+1),B3035)</f>
        <v>1</v>
      </c>
      <c r="C3036" s="1">
        <f>IF(C3035+1=Protocol!$V$21,0,C3035+1)</f>
        <v>10</v>
      </c>
      <c r="D3036" s="1">
        <f t="shared" si="111"/>
        <v>5</v>
      </c>
      <c r="E3036" s="1" t="str">
        <f>INDEX(Protocol[Mark],MATCH(C3036,Protocol[Step],0))</f>
        <v>6Gp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138010005</v>
      </c>
      <c r="H3036" s="134">
        <f>Systematic[[#This Row],[SampleVariableLabel]]+100*Systematic[[#This Row],[State]]</f>
        <v>138011005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138</v>
      </c>
      <c r="B3037" s="1">
        <f>IF(C3037=0,IF(B3036=Protocol!$V$20,1,B3036+1),B3036)</f>
        <v>1</v>
      </c>
      <c r="C3037" s="1">
        <f>IF(C3036+1=Protocol!$V$21,0,C3036+1)</f>
        <v>11</v>
      </c>
      <c r="D3037" s="1">
        <f t="shared" si="111"/>
        <v>6</v>
      </c>
      <c r="E3037" s="1" t="str">
        <f>INDEX(Protocol[Mark],MATCH(C3037,Protocol[Step],0))</f>
        <v>7U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138010006</v>
      </c>
      <c r="H3037" s="134">
        <f>Systematic[[#This Row],[SampleVariableLabel]]+100*Systematic[[#This Row],[State]]</f>
        <v>138011106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138</v>
      </c>
      <c r="B3038" s="1">
        <f>IF(C3038=0,IF(B3037=Protocol!$V$20,1,B3037+1),B3037)</f>
        <v>1</v>
      </c>
      <c r="C3038" s="1">
        <f>IF(C3037+1=Protocol!$V$21,0,C3037+1)</f>
        <v>12</v>
      </c>
      <c r="D3038" s="1">
        <f t="shared" si="111"/>
        <v>1</v>
      </c>
      <c r="E3038" s="1" t="str">
        <f>INDEX(Protocol[Mark],MATCH(C3038,Protocol[Step],0))</f>
        <v>8Rot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138010001</v>
      </c>
      <c r="H3038" s="134">
        <f>Systematic[[#This Row],[SampleVariableLabel]]+100*Systematic[[#This Row],[State]]</f>
        <v>138011201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138</v>
      </c>
      <c r="B3039" s="1">
        <f>IF(C3039=0,IF(B3038=Protocol!$V$20,1,B3038+1),B3038)</f>
        <v>1</v>
      </c>
      <c r="C3039" s="1">
        <f>IF(C3038+1=Protocol!$V$21,0,C3038+1)</f>
        <v>13</v>
      </c>
      <c r="D3039" s="1">
        <f t="shared" si="111"/>
        <v>2</v>
      </c>
      <c r="E3039" s="1" t="str">
        <f>INDEX(Protocol[Mark],MATCH(C3039,Protocol[Step],0))</f>
        <v>9Ama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138010002</v>
      </c>
      <c r="H3039" s="134">
        <f>Systematic[[#This Row],[SampleVariableLabel]]+100*Systematic[[#This Row],[State]]</f>
        <v>138011302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138</v>
      </c>
      <c r="B3040" s="1">
        <f>IF(C3040=0,IF(B3039=Protocol!$V$20,1,B3039+1),B3039)</f>
        <v>1</v>
      </c>
      <c r="C3040" s="1">
        <f>IF(C3039+1=Protocol!$V$21,0,C3039+1)</f>
        <v>14</v>
      </c>
      <c r="D3040" s="1">
        <f t="shared" si="111"/>
        <v>3</v>
      </c>
      <c r="E3040" s="1" t="str">
        <f>INDEX(Protocol[Mark],MATCH(C3040,Protocol[Step],0))</f>
        <v>10AsTm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138010003</v>
      </c>
      <c r="H3040" s="134">
        <f>Systematic[[#This Row],[SampleVariableLabel]]+100*Systematic[[#This Row],[State]]</f>
        <v>138011403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138</v>
      </c>
      <c r="B3041" s="1">
        <f>IF(C3041=0,IF(B3040=Protocol!$V$20,1,B3040+1),B3040)</f>
        <v>1</v>
      </c>
      <c r="C3041" s="1">
        <f>IF(C3040+1=Protocol!$V$21,0,C3040+1)</f>
        <v>15</v>
      </c>
      <c r="D3041" s="1">
        <f t="shared" si="111"/>
        <v>4</v>
      </c>
      <c r="E3041" s="1" t="str">
        <f>INDEX(Protocol[Mark],MATCH(C3041,Protocol[Step],0))</f>
        <v>11Azd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138010004</v>
      </c>
      <c r="H3041" s="134">
        <f>Systematic[[#This Row],[SampleVariableLabel]]+100*Systematic[[#This Row],[State]]</f>
        <v>138011504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139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ce1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139010005</v>
      </c>
      <c r="H3042" s="134">
        <f>Systematic[[#This Row],[SampleVariableLabel]]+100*Systematic[[#This Row],[State]]</f>
        <v>139010005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139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1Dig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139010006</v>
      </c>
      <c r="H3043" s="134">
        <f>Systematic[[#This Row],[SampleVariableLabel]]+100*Systematic[[#This Row],[State]]</f>
        <v>139010106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139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1D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139010001</v>
      </c>
      <c r="H3044" s="134">
        <f>Systematic[[#This Row],[SampleVariableLabel]]+100*Systematic[[#This Row],[State]]</f>
        <v>139010201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139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1M.1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139010002</v>
      </c>
      <c r="H3045" s="134">
        <f>Systematic[[#This Row],[SampleVariableLabel]]+100*Systematic[[#This Row],[State]]</f>
        <v>139010302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139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2Oct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139010003</v>
      </c>
      <c r="H3046" s="134">
        <f>Systematic[[#This Row],[SampleVariableLabel]]+100*Systematic[[#This Row],[State]]</f>
        <v>139010403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139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139010004</v>
      </c>
      <c r="H3047" s="134">
        <f>Systematic[[#This Row],[SampleVariableLabel]]+100*Systematic[[#This Row],[State]]</f>
        <v>139010504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139</v>
      </c>
      <c r="B3048" s="1">
        <f>IF(C3048=0,IF(B3047=Protocol!$V$20,1,B3047+1),B3047)</f>
        <v>1</v>
      </c>
      <c r="C3048" s="1">
        <f>IF(C3047+1=Protocol!$V$21,0,C3047+1)</f>
        <v>6</v>
      </c>
      <c r="D3048" s="1">
        <f t="shared" si="111"/>
        <v>5</v>
      </c>
      <c r="E3048" s="1" t="str">
        <f>INDEX(Protocol[Mark],MATCH(C3048,Protocol[Step],0))</f>
        <v>2M2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139010005</v>
      </c>
      <c r="H3048" s="134">
        <f>Systematic[[#This Row],[SampleVariableLabel]]+100*Systematic[[#This Row],[State]]</f>
        <v>139010605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139</v>
      </c>
      <c r="B3049" s="1">
        <f>IF(C3049=0,IF(B3048=Protocol!$V$20,1,B3048+1),B3048)</f>
        <v>1</v>
      </c>
      <c r="C3049" s="1">
        <f>IF(C3048+1=Protocol!$V$21,0,C3048+1)</f>
        <v>7</v>
      </c>
      <c r="D3049" s="1">
        <f t="shared" si="111"/>
        <v>6</v>
      </c>
      <c r="E3049" s="1" t="str">
        <f>INDEX(Protocol[Mark],MATCH(C3049,Protocol[Step],0))</f>
        <v>3P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139010006</v>
      </c>
      <c r="H3049" s="134">
        <f>Systematic[[#This Row],[SampleVariableLabel]]+100*Systematic[[#This Row],[State]]</f>
        <v>139010706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139</v>
      </c>
      <c r="B3050" s="1">
        <f>IF(C3050=0,IF(B3049=Protocol!$V$20,1,B3049+1),B3049)</f>
        <v>1</v>
      </c>
      <c r="C3050" s="1">
        <f>IF(C3049+1=Protocol!$V$21,0,C3049+1)</f>
        <v>8</v>
      </c>
      <c r="D3050" s="1">
        <f t="shared" si="111"/>
        <v>1</v>
      </c>
      <c r="E3050" s="1" t="str">
        <f>INDEX(Protocol[Mark],MATCH(C3050,Protocol[Step],0))</f>
        <v>4G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139010001</v>
      </c>
      <c r="H3050" s="134">
        <f>Systematic[[#This Row],[SampleVariableLabel]]+100*Systematic[[#This Row],[State]]</f>
        <v>139010801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139</v>
      </c>
      <c r="B3051" s="1">
        <f>IF(C3051=0,IF(B3050=Protocol!$V$20,1,B3050+1),B3050)</f>
        <v>1</v>
      </c>
      <c r="C3051" s="1">
        <f>IF(C3050+1=Protocol!$V$21,0,C3050+1)</f>
        <v>9</v>
      </c>
      <c r="D3051" s="1">
        <f t="shared" si="111"/>
        <v>2</v>
      </c>
      <c r="E3051" s="1" t="str">
        <f>INDEX(Protocol[Mark],MATCH(C3051,Protocol[Step],0))</f>
        <v>5S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139010002</v>
      </c>
      <c r="H3051" s="134">
        <f>Systematic[[#This Row],[SampleVariableLabel]]+100*Systematic[[#This Row],[State]]</f>
        <v>139010902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139</v>
      </c>
      <c r="B3052" s="1">
        <f>IF(C3052=0,IF(B3051=Protocol!$V$20,1,B3051+1),B3051)</f>
        <v>1</v>
      </c>
      <c r="C3052" s="1">
        <f>IF(C3051+1=Protocol!$V$21,0,C3051+1)</f>
        <v>10</v>
      </c>
      <c r="D3052" s="1">
        <f t="shared" si="111"/>
        <v>3</v>
      </c>
      <c r="E3052" s="1" t="str">
        <f>INDEX(Protocol[Mark],MATCH(C3052,Protocol[Step],0))</f>
        <v>6Gp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139010003</v>
      </c>
      <c r="H3052" s="134">
        <f>Systematic[[#This Row],[SampleVariableLabel]]+100*Systematic[[#This Row],[State]]</f>
        <v>139011003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139</v>
      </c>
      <c r="B3053" s="1">
        <f>IF(C3053=0,IF(B3052=Protocol!$V$20,1,B3052+1),B3052)</f>
        <v>1</v>
      </c>
      <c r="C3053" s="1">
        <f>IF(C3052+1=Protocol!$V$21,0,C3052+1)</f>
        <v>11</v>
      </c>
      <c r="D3053" s="1">
        <f t="shared" si="111"/>
        <v>4</v>
      </c>
      <c r="E3053" s="1" t="str">
        <f>INDEX(Protocol[Mark],MATCH(C3053,Protocol[Step],0))</f>
        <v>7U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139010004</v>
      </c>
      <c r="H3053" s="134">
        <f>Systematic[[#This Row],[SampleVariableLabel]]+100*Systematic[[#This Row],[State]]</f>
        <v>139011104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139</v>
      </c>
      <c r="B3054" s="1">
        <f>IF(C3054=0,IF(B3053=Protocol!$V$20,1,B3053+1),B3053)</f>
        <v>1</v>
      </c>
      <c r="C3054" s="1">
        <f>IF(C3053+1=Protocol!$V$21,0,C3053+1)</f>
        <v>12</v>
      </c>
      <c r="D3054" s="1">
        <f t="shared" si="111"/>
        <v>5</v>
      </c>
      <c r="E3054" s="1" t="str">
        <f>INDEX(Protocol[Mark],MATCH(C3054,Protocol[Step],0))</f>
        <v>8Rot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139010005</v>
      </c>
      <c r="H3054" s="134">
        <f>Systematic[[#This Row],[SampleVariableLabel]]+100*Systematic[[#This Row],[State]]</f>
        <v>139011205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139</v>
      </c>
      <c r="B3055" s="1">
        <f>IF(C3055=0,IF(B3054=Protocol!$V$20,1,B3054+1),B3054)</f>
        <v>1</v>
      </c>
      <c r="C3055" s="1">
        <f>IF(C3054+1=Protocol!$V$21,0,C3054+1)</f>
        <v>13</v>
      </c>
      <c r="D3055" s="1">
        <f t="shared" si="111"/>
        <v>6</v>
      </c>
      <c r="E3055" s="1" t="str">
        <f>INDEX(Protocol[Mark],MATCH(C3055,Protocol[Step],0))</f>
        <v>9Ama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139010006</v>
      </c>
      <c r="H3055" s="134">
        <f>Systematic[[#This Row],[SampleVariableLabel]]+100*Systematic[[#This Row],[State]]</f>
        <v>139011306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139</v>
      </c>
      <c r="B3056" s="1">
        <f>IF(C3056=0,IF(B3055=Protocol!$V$20,1,B3055+1),B3055)</f>
        <v>1</v>
      </c>
      <c r="C3056" s="1">
        <f>IF(C3055+1=Protocol!$V$21,0,C3055+1)</f>
        <v>14</v>
      </c>
      <c r="D3056" s="1">
        <f t="shared" si="111"/>
        <v>1</v>
      </c>
      <c r="E3056" s="1" t="str">
        <f>INDEX(Protocol[Mark],MATCH(C3056,Protocol[Step],0))</f>
        <v>10AsTm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139010001</v>
      </c>
      <c r="H3056" s="134">
        <f>Systematic[[#This Row],[SampleVariableLabel]]+100*Systematic[[#This Row],[State]]</f>
        <v>139011401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139</v>
      </c>
      <c r="B3057" s="1">
        <f>IF(C3057=0,IF(B3056=Protocol!$V$20,1,B3056+1),B3056)</f>
        <v>1</v>
      </c>
      <c r="C3057" s="1">
        <f>IF(C3056+1=Protocol!$V$21,0,C3056+1)</f>
        <v>15</v>
      </c>
      <c r="D3057" s="1">
        <f t="shared" si="111"/>
        <v>2</v>
      </c>
      <c r="E3057" s="1" t="str">
        <f>INDEX(Protocol[Mark],MATCH(C3057,Protocol[Step],0))</f>
        <v>11Azd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139010002</v>
      </c>
      <c r="H3057" s="134">
        <f>Systematic[[#This Row],[SampleVariableLabel]]+100*Systematic[[#This Row],[State]]</f>
        <v>139011502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140</v>
      </c>
      <c r="B3058" s="1">
        <f>IF(C3058=0,IF(B3057=Protocol!$V$20,1,B3057+1),B3057)</f>
        <v>1</v>
      </c>
      <c r="C3058" s="1">
        <f>IF(C3057+1=Protocol!$V$21,0,C3057+1)</f>
        <v>0</v>
      </c>
      <c r="D3058" s="1">
        <f t="shared" si="111"/>
        <v>3</v>
      </c>
      <c r="E3058" s="1" t="str">
        <f>INDEX(Protocol[Mark],MATCH(C3058,Protocol[Step],0))</f>
        <v>ce1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140010003</v>
      </c>
      <c r="H3058" s="134">
        <f>Systematic[[#This Row],[SampleVariableLabel]]+100*Systematic[[#This Row],[State]]</f>
        <v>140010003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140</v>
      </c>
      <c r="B3059" s="1">
        <f>IF(C3059=0,IF(B3058=Protocol!$V$20,1,B3058+1),B3058)</f>
        <v>1</v>
      </c>
      <c r="C3059" s="1">
        <f>IF(C3058+1=Protocol!$V$21,0,C3058+1)</f>
        <v>1</v>
      </c>
      <c r="D3059" s="1">
        <f t="shared" si="111"/>
        <v>4</v>
      </c>
      <c r="E3059" s="1" t="str">
        <f>INDEX(Protocol[Mark],MATCH(C3059,Protocol[Step],0))</f>
        <v>1Dig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140010004</v>
      </c>
      <c r="H3059" s="134">
        <f>Systematic[[#This Row],[SampleVariableLabel]]+100*Systematic[[#This Row],[State]]</f>
        <v>140010104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140</v>
      </c>
      <c r="B3060" s="1">
        <f>IF(C3060=0,IF(B3059=Protocol!$V$20,1,B3059+1),B3059)</f>
        <v>1</v>
      </c>
      <c r="C3060" s="1">
        <f>IF(C3059+1=Protocol!$V$21,0,C3059+1)</f>
        <v>2</v>
      </c>
      <c r="D3060" s="1">
        <f t="shared" si="111"/>
        <v>5</v>
      </c>
      <c r="E3060" s="1" t="str">
        <f>INDEX(Protocol[Mark],MATCH(C3060,Protocol[Step],0))</f>
        <v>1D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140010005</v>
      </c>
      <c r="H3060" s="134">
        <f>Systematic[[#This Row],[SampleVariableLabel]]+100*Systematic[[#This Row],[State]]</f>
        <v>140010205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140</v>
      </c>
      <c r="B3061" s="1">
        <f>IF(C3061=0,IF(B3060=Protocol!$V$20,1,B3060+1),B3060)</f>
        <v>1</v>
      </c>
      <c r="C3061" s="1">
        <f>IF(C3060+1=Protocol!$V$21,0,C3060+1)</f>
        <v>3</v>
      </c>
      <c r="D3061" s="1">
        <f t="shared" si="111"/>
        <v>6</v>
      </c>
      <c r="E3061" s="1" t="str">
        <f>INDEX(Protocol[Mark],MATCH(C3061,Protocol[Step],0))</f>
        <v>1M.1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140010006</v>
      </c>
      <c r="H3061" s="134">
        <f>Systematic[[#This Row],[SampleVariableLabel]]+100*Systematic[[#This Row],[State]]</f>
        <v>140010306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140</v>
      </c>
      <c r="B3062" s="1">
        <f>IF(C3062=0,IF(B3061=Protocol!$V$20,1,B3061+1),B3061)</f>
        <v>1</v>
      </c>
      <c r="C3062" s="1">
        <f>IF(C3061+1=Protocol!$V$21,0,C3061+1)</f>
        <v>4</v>
      </c>
      <c r="D3062" s="1">
        <f t="shared" si="111"/>
        <v>1</v>
      </c>
      <c r="E3062" s="1" t="str">
        <f>INDEX(Protocol[Mark],MATCH(C3062,Protocol[Step],0))</f>
        <v>2Oct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140010001</v>
      </c>
      <c r="H3062" s="134">
        <f>Systematic[[#This Row],[SampleVariableLabel]]+100*Systematic[[#This Row],[State]]</f>
        <v>140010401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140</v>
      </c>
      <c r="B3063" s="1">
        <f>IF(C3063=0,IF(B3062=Protocol!$V$20,1,B3062+1),B3062)</f>
        <v>1</v>
      </c>
      <c r="C3063" s="1">
        <f>IF(C3062+1=Protocol!$V$21,0,C3062+1)</f>
        <v>5</v>
      </c>
      <c r="D3063" s="1">
        <f t="shared" si="111"/>
        <v>2</v>
      </c>
      <c r="E3063" s="1" t="str">
        <f>INDEX(Protocol[Mark],MATCH(C3063,Protocol[Step],0))</f>
        <v>2c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140010002</v>
      </c>
      <c r="H3063" s="134">
        <f>Systematic[[#This Row],[SampleVariableLabel]]+100*Systematic[[#This Row],[State]]</f>
        <v>140010502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140</v>
      </c>
      <c r="B3064" s="1">
        <f>IF(C3064=0,IF(B3063=Protocol!$V$20,1,B3063+1),B3063)</f>
        <v>1</v>
      </c>
      <c r="C3064" s="1">
        <f>IF(C3063+1=Protocol!$V$21,0,C3063+1)</f>
        <v>6</v>
      </c>
      <c r="D3064" s="1">
        <f t="shared" si="111"/>
        <v>3</v>
      </c>
      <c r="E3064" s="1" t="str">
        <f>INDEX(Protocol[Mark],MATCH(C3064,Protocol[Step],0))</f>
        <v>2M2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140010003</v>
      </c>
      <c r="H3064" s="134">
        <f>Systematic[[#This Row],[SampleVariableLabel]]+100*Systematic[[#This Row],[State]]</f>
        <v>140010603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140</v>
      </c>
      <c r="B3065" s="1">
        <f>IF(C3065=0,IF(B3064=Protocol!$V$20,1,B3064+1),B3064)</f>
        <v>1</v>
      </c>
      <c r="C3065" s="1">
        <f>IF(C3064+1=Protocol!$V$21,0,C3064+1)</f>
        <v>7</v>
      </c>
      <c r="D3065" s="1">
        <f t="shared" si="111"/>
        <v>4</v>
      </c>
      <c r="E3065" s="1" t="str">
        <f>INDEX(Protocol[Mark],MATCH(C3065,Protocol[Step],0))</f>
        <v>3P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140010004</v>
      </c>
      <c r="H3065" s="134">
        <f>Systematic[[#This Row],[SampleVariableLabel]]+100*Systematic[[#This Row],[State]]</f>
        <v>140010704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140</v>
      </c>
      <c r="B3066" s="1">
        <f>IF(C3066=0,IF(B3065=Protocol!$V$20,1,B3065+1),B3065)</f>
        <v>1</v>
      </c>
      <c r="C3066" s="1">
        <f>IF(C3065+1=Protocol!$V$21,0,C3065+1)</f>
        <v>8</v>
      </c>
      <c r="D3066" s="1">
        <f t="shared" si="111"/>
        <v>5</v>
      </c>
      <c r="E3066" s="1" t="str">
        <f>INDEX(Protocol[Mark],MATCH(C3066,Protocol[Step],0))</f>
        <v>4G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140010005</v>
      </c>
      <c r="H3066" s="134">
        <f>Systematic[[#This Row],[SampleVariableLabel]]+100*Systematic[[#This Row],[State]]</f>
        <v>140010805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140</v>
      </c>
      <c r="B3067" s="1">
        <f>IF(C3067=0,IF(B3066=Protocol!$V$20,1,B3066+1),B3066)</f>
        <v>1</v>
      </c>
      <c r="C3067" s="1">
        <f>IF(C3066+1=Protocol!$V$21,0,C3066+1)</f>
        <v>9</v>
      </c>
      <c r="D3067" s="1">
        <f t="shared" si="111"/>
        <v>6</v>
      </c>
      <c r="E3067" s="1" t="str">
        <f>INDEX(Protocol[Mark],MATCH(C3067,Protocol[Step],0))</f>
        <v>5S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140010006</v>
      </c>
      <c r="H3067" s="134">
        <f>Systematic[[#This Row],[SampleVariableLabel]]+100*Systematic[[#This Row],[State]]</f>
        <v>140010906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140</v>
      </c>
      <c r="B3068" s="1">
        <f>IF(C3068=0,IF(B3067=Protocol!$V$20,1,B3067+1),B3067)</f>
        <v>1</v>
      </c>
      <c r="C3068" s="1">
        <f>IF(C3067+1=Protocol!$V$21,0,C3067+1)</f>
        <v>10</v>
      </c>
      <c r="D3068" s="1">
        <f t="shared" si="111"/>
        <v>1</v>
      </c>
      <c r="E3068" s="1" t="str">
        <f>INDEX(Protocol[Mark],MATCH(C3068,Protocol[Step],0))</f>
        <v>6Gp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140010001</v>
      </c>
      <c r="H3068" s="134">
        <f>Systematic[[#This Row],[SampleVariableLabel]]+100*Systematic[[#This Row],[State]]</f>
        <v>140011001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140</v>
      </c>
      <c r="B3069" s="1">
        <f>IF(C3069=0,IF(B3068=Protocol!$V$20,1,B3068+1),B3068)</f>
        <v>1</v>
      </c>
      <c r="C3069" s="1">
        <f>IF(C3068+1=Protocol!$V$21,0,C3068+1)</f>
        <v>11</v>
      </c>
      <c r="D3069" s="1">
        <f t="shared" si="111"/>
        <v>2</v>
      </c>
      <c r="E3069" s="1" t="str">
        <f>INDEX(Protocol[Mark],MATCH(C3069,Protocol[Step],0))</f>
        <v>7U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140010002</v>
      </c>
      <c r="H3069" s="134">
        <f>Systematic[[#This Row],[SampleVariableLabel]]+100*Systematic[[#This Row],[State]]</f>
        <v>140011102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140</v>
      </c>
      <c r="B3070" s="1">
        <f>IF(C3070=0,IF(B3069=Protocol!$V$20,1,B3069+1),B3069)</f>
        <v>1</v>
      </c>
      <c r="C3070" s="1">
        <f>IF(C3069+1=Protocol!$V$21,0,C3069+1)</f>
        <v>12</v>
      </c>
      <c r="D3070" s="1">
        <f t="shared" si="111"/>
        <v>3</v>
      </c>
      <c r="E3070" s="1" t="str">
        <f>INDEX(Protocol[Mark],MATCH(C3070,Protocol[Step],0))</f>
        <v>8Rot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140010003</v>
      </c>
      <c r="H3070" s="134">
        <f>Systematic[[#This Row],[SampleVariableLabel]]+100*Systematic[[#This Row],[State]]</f>
        <v>140011203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140</v>
      </c>
      <c r="B3071" s="1">
        <f>IF(C3071=0,IF(B3070=Protocol!$V$20,1,B3070+1),B3070)</f>
        <v>1</v>
      </c>
      <c r="C3071" s="1">
        <f>IF(C3070+1=Protocol!$V$21,0,C3070+1)</f>
        <v>13</v>
      </c>
      <c r="D3071" s="1">
        <f t="shared" si="111"/>
        <v>4</v>
      </c>
      <c r="E3071" s="1" t="str">
        <f>INDEX(Protocol[Mark],MATCH(C3071,Protocol[Step],0))</f>
        <v>9Ama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140010004</v>
      </c>
      <c r="H3071" s="134">
        <f>Systematic[[#This Row],[SampleVariableLabel]]+100*Systematic[[#This Row],[State]]</f>
        <v>140011304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140</v>
      </c>
      <c r="B3072" s="1">
        <f>IF(C3072=0,IF(B3071=Protocol!$V$20,1,B3071+1),B3071)</f>
        <v>1</v>
      </c>
      <c r="C3072" s="1">
        <f>IF(C3071+1=Protocol!$V$21,0,C3071+1)</f>
        <v>14</v>
      </c>
      <c r="D3072" s="1">
        <f t="shared" si="111"/>
        <v>5</v>
      </c>
      <c r="E3072" s="1" t="str">
        <f>INDEX(Protocol[Mark],MATCH(C3072,Protocol[Step],0))</f>
        <v>10AsTm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140010005</v>
      </c>
      <c r="H3072" s="134">
        <f>Systematic[[#This Row],[SampleVariableLabel]]+100*Systematic[[#This Row],[State]]</f>
        <v>140011405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140</v>
      </c>
      <c r="B3073" s="1">
        <f>IF(C3073=0,IF(B3072=Protocol!$V$20,1,B3072+1),B3072)</f>
        <v>1</v>
      </c>
      <c r="C3073" s="1">
        <f>IF(C3072+1=Protocol!$V$21,0,C3072+1)</f>
        <v>15</v>
      </c>
      <c r="D3073" s="1">
        <f t="shared" si="111"/>
        <v>6</v>
      </c>
      <c r="E3073" s="1" t="str">
        <f>INDEX(Protocol[Mark],MATCH(C3073,Protocol[Step],0))</f>
        <v>11Azd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140010006</v>
      </c>
      <c r="H3073" s="134">
        <f>Systematic[[#This Row],[SampleVariableLabel]]+100*Systematic[[#This Row],[State]]</f>
        <v>140011506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141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ce1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141010001</v>
      </c>
      <c r="H3074" s="134">
        <f>Systematic[[#This Row],[SampleVariableLabel]]+100*Systematic[[#This Row],[State]]</f>
        <v>141010001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141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141010002</v>
      </c>
      <c r="H3075" s="134">
        <f>Systematic[[#This Row],[SampleVariableLabel]]+100*Systematic[[#This Row],[State]]</f>
        <v>141010102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141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141010003</v>
      </c>
      <c r="H3076" s="134">
        <f>Systematic[[#This Row],[SampleVariableLabel]]+100*Systematic[[#This Row],[State]]</f>
        <v>141010203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141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1M.1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141010004</v>
      </c>
      <c r="H3077" s="134">
        <f>Systematic[[#This Row],[SampleVariableLabel]]+100*Systematic[[#This Row],[State]]</f>
        <v>141010304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141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2Oct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141010005</v>
      </c>
      <c r="H3078" s="134">
        <f>Systematic[[#This Row],[SampleVariableLabel]]+100*Systematic[[#This Row],[State]]</f>
        <v>141010405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141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2c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141010006</v>
      </c>
      <c r="H3079" s="134">
        <f>Systematic[[#This Row],[SampleVariableLabel]]+100*Systematic[[#This Row],[State]]</f>
        <v>141010506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141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2M2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141010001</v>
      </c>
      <c r="H3080" s="134">
        <f>Systematic[[#This Row],[SampleVariableLabel]]+100*Systematic[[#This Row],[State]]</f>
        <v>141010601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141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3P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141010002</v>
      </c>
      <c r="H3081" s="134">
        <f>Systematic[[#This Row],[SampleVariableLabel]]+100*Systematic[[#This Row],[State]]</f>
        <v>141010702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141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4G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141010003</v>
      </c>
      <c r="H3082" s="134">
        <f>Systematic[[#This Row],[SampleVariableLabel]]+100*Systematic[[#This Row],[State]]</f>
        <v>141010803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141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5S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141010004</v>
      </c>
      <c r="H3083" s="134">
        <f>Systematic[[#This Row],[SampleVariableLabel]]+100*Systematic[[#This Row],[State]]</f>
        <v>141010904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141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6Gp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141010005</v>
      </c>
      <c r="H3084" s="134">
        <f>Systematic[[#This Row],[SampleVariableLabel]]+100*Systematic[[#This Row],[State]]</f>
        <v>141011005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141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7U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141010006</v>
      </c>
      <c r="H3085" s="134">
        <f>Systematic[[#This Row],[SampleVariableLabel]]+100*Systematic[[#This Row],[State]]</f>
        <v>141011106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141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8Rot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141010001</v>
      </c>
      <c r="H3086" s="134">
        <f>Systematic[[#This Row],[SampleVariableLabel]]+100*Systematic[[#This Row],[State]]</f>
        <v>141011201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141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9Ama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141010002</v>
      </c>
      <c r="H3087" s="134">
        <f>Systematic[[#This Row],[SampleVariableLabel]]+100*Systematic[[#This Row],[State]]</f>
        <v>141011302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141</v>
      </c>
      <c r="B3088" s="1">
        <f>IF(C3088=0,IF(B3087=Protocol!$V$20,1,B3087+1),B3087)</f>
        <v>1</v>
      </c>
      <c r="C3088" s="1">
        <f>IF(C3087+1=Protocol!$V$21,0,C3087+1)</f>
        <v>14</v>
      </c>
      <c r="D3088" s="1">
        <f t="shared" si="113"/>
        <v>3</v>
      </c>
      <c r="E3088" s="1" t="str">
        <f>INDEX(Protocol[Mark],MATCH(C3088,Protocol[Step],0))</f>
        <v>10AsTm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141010003</v>
      </c>
      <c r="H3088" s="134">
        <f>Systematic[[#This Row],[SampleVariableLabel]]+100*Systematic[[#This Row],[State]]</f>
        <v>141011403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141</v>
      </c>
      <c r="B3089" s="1">
        <f>IF(C3089=0,IF(B3088=Protocol!$V$20,1,B3088+1),B3088)</f>
        <v>1</v>
      </c>
      <c r="C3089" s="1">
        <f>IF(C3088+1=Protocol!$V$21,0,C3088+1)</f>
        <v>15</v>
      </c>
      <c r="D3089" s="1">
        <f t="shared" si="113"/>
        <v>4</v>
      </c>
      <c r="E3089" s="1" t="str">
        <f>INDEX(Protocol[Mark],MATCH(C3089,Protocol[Step],0))</f>
        <v>11Azd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141010004</v>
      </c>
      <c r="H3089" s="134">
        <f>Systematic[[#This Row],[SampleVariableLabel]]+100*Systematic[[#This Row],[State]]</f>
        <v>141011504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142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ce1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142010005</v>
      </c>
      <c r="H3090" s="134">
        <f>Systematic[[#This Row],[SampleVariableLabel]]+100*Systematic[[#This Row],[State]]</f>
        <v>142010005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142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1Dig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142010006</v>
      </c>
      <c r="H3091" s="134">
        <f>Systematic[[#This Row],[SampleVariableLabel]]+100*Systematic[[#This Row],[State]]</f>
        <v>142010106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142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1D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142010001</v>
      </c>
      <c r="H3092" s="134">
        <f>Systematic[[#This Row],[SampleVariableLabel]]+100*Systematic[[#This Row],[State]]</f>
        <v>142010201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142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1M.1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142010002</v>
      </c>
      <c r="H3093" s="134">
        <f>Systematic[[#This Row],[SampleVariableLabel]]+100*Systematic[[#This Row],[State]]</f>
        <v>142010302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142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2Oct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142010003</v>
      </c>
      <c r="H3094" s="134">
        <f>Systematic[[#This Row],[SampleVariableLabel]]+100*Systematic[[#This Row],[State]]</f>
        <v>142010403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142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2c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142010004</v>
      </c>
      <c r="H3095" s="134">
        <f>Systematic[[#This Row],[SampleVariableLabel]]+100*Systematic[[#This Row],[State]]</f>
        <v>142010504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142</v>
      </c>
      <c r="B3096" s="1">
        <f>IF(C3096=0,IF(B3095=Protocol!$V$20,1,B3095+1),B3095)</f>
        <v>1</v>
      </c>
      <c r="C3096" s="1">
        <f>IF(C3095+1=Protocol!$V$21,0,C3095+1)</f>
        <v>6</v>
      </c>
      <c r="D3096" s="1">
        <f t="shared" si="113"/>
        <v>5</v>
      </c>
      <c r="E3096" s="1" t="str">
        <f>INDEX(Protocol[Mark],MATCH(C3096,Protocol[Step],0))</f>
        <v>2M2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142010005</v>
      </c>
      <c r="H3096" s="134">
        <f>Systematic[[#This Row],[SampleVariableLabel]]+100*Systematic[[#This Row],[State]]</f>
        <v>142010605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142</v>
      </c>
      <c r="B3097" s="1">
        <f>IF(C3097=0,IF(B3096=Protocol!$V$20,1,B3096+1),B3096)</f>
        <v>1</v>
      </c>
      <c r="C3097" s="1">
        <f>IF(C3096+1=Protocol!$V$21,0,C3096+1)</f>
        <v>7</v>
      </c>
      <c r="D3097" s="1">
        <f t="shared" si="113"/>
        <v>6</v>
      </c>
      <c r="E3097" s="1" t="str">
        <f>INDEX(Protocol[Mark],MATCH(C3097,Protocol[Step],0))</f>
        <v>3P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142010006</v>
      </c>
      <c r="H3097" s="134">
        <f>Systematic[[#This Row],[SampleVariableLabel]]+100*Systematic[[#This Row],[State]]</f>
        <v>142010706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142</v>
      </c>
      <c r="B3098" s="1">
        <f>IF(C3098=0,IF(B3097=Protocol!$V$20,1,B3097+1),B3097)</f>
        <v>1</v>
      </c>
      <c r="C3098" s="1">
        <f>IF(C3097+1=Protocol!$V$21,0,C3097+1)</f>
        <v>8</v>
      </c>
      <c r="D3098" s="1">
        <f t="shared" si="113"/>
        <v>1</v>
      </c>
      <c r="E3098" s="1" t="str">
        <f>INDEX(Protocol[Mark],MATCH(C3098,Protocol[Step],0))</f>
        <v>4G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142010001</v>
      </c>
      <c r="H3098" s="134">
        <f>Systematic[[#This Row],[SampleVariableLabel]]+100*Systematic[[#This Row],[State]]</f>
        <v>142010801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142</v>
      </c>
      <c r="B3099" s="1">
        <f>IF(C3099=0,IF(B3098=Protocol!$V$20,1,B3098+1),B3098)</f>
        <v>1</v>
      </c>
      <c r="C3099" s="1">
        <f>IF(C3098+1=Protocol!$V$21,0,C3098+1)</f>
        <v>9</v>
      </c>
      <c r="D3099" s="1">
        <f t="shared" si="113"/>
        <v>2</v>
      </c>
      <c r="E3099" s="1" t="str">
        <f>INDEX(Protocol[Mark],MATCH(C3099,Protocol[Step],0))</f>
        <v>5S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142010002</v>
      </c>
      <c r="H3099" s="134">
        <f>Systematic[[#This Row],[SampleVariableLabel]]+100*Systematic[[#This Row],[State]]</f>
        <v>142010902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142</v>
      </c>
      <c r="B3100" s="1">
        <f>IF(C3100=0,IF(B3099=Protocol!$V$20,1,B3099+1),B3099)</f>
        <v>1</v>
      </c>
      <c r="C3100" s="1">
        <f>IF(C3099+1=Protocol!$V$21,0,C3099+1)</f>
        <v>10</v>
      </c>
      <c r="D3100" s="1">
        <f t="shared" si="113"/>
        <v>3</v>
      </c>
      <c r="E3100" s="1" t="str">
        <f>INDEX(Protocol[Mark],MATCH(C3100,Protocol[Step],0))</f>
        <v>6Gp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142010003</v>
      </c>
      <c r="H3100" s="134">
        <f>Systematic[[#This Row],[SampleVariableLabel]]+100*Systematic[[#This Row],[State]]</f>
        <v>142011003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142</v>
      </c>
      <c r="B3101" s="1">
        <f>IF(C3101=0,IF(B3100=Protocol!$V$20,1,B3100+1),B3100)</f>
        <v>1</v>
      </c>
      <c r="C3101" s="1">
        <f>IF(C3100+1=Protocol!$V$21,0,C3100+1)</f>
        <v>11</v>
      </c>
      <c r="D3101" s="1">
        <f t="shared" si="113"/>
        <v>4</v>
      </c>
      <c r="E3101" s="1" t="str">
        <f>INDEX(Protocol[Mark],MATCH(C3101,Protocol[Step],0))</f>
        <v>7U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142010004</v>
      </c>
      <c r="H3101" s="134">
        <f>Systematic[[#This Row],[SampleVariableLabel]]+100*Systematic[[#This Row],[State]]</f>
        <v>142011104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142</v>
      </c>
      <c r="B3102" s="1">
        <f>IF(C3102=0,IF(B3101=Protocol!$V$20,1,B3101+1),B3101)</f>
        <v>1</v>
      </c>
      <c r="C3102" s="1">
        <f>IF(C3101+1=Protocol!$V$21,0,C3101+1)</f>
        <v>12</v>
      </c>
      <c r="D3102" s="1">
        <f t="shared" si="113"/>
        <v>5</v>
      </c>
      <c r="E3102" s="1" t="str">
        <f>INDEX(Protocol[Mark],MATCH(C3102,Protocol[Step],0))</f>
        <v>8Rot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142010005</v>
      </c>
      <c r="H3102" s="134">
        <f>Systematic[[#This Row],[SampleVariableLabel]]+100*Systematic[[#This Row],[State]]</f>
        <v>142011205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142</v>
      </c>
      <c r="B3103" s="1">
        <f>IF(C3103=0,IF(B3102=Protocol!$V$20,1,B3102+1),B3102)</f>
        <v>1</v>
      </c>
      <c r="C3103" s="1">
        <f>IF(C3102+1=Protocol!$V$21,0,C3102+1)</f>
        <v>13</v>
      </c>
      <c r="D3103" s="1">
        <f t="shared" si="113"/>
        <v>6</v>
      </c>
      <c r="E3103" s="1" t="str">
        <f>INDEX(Protocol[Mark],MATCH(C3103,Protocol[Step],0))</f>
        <v>9Ama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142010006</v>
      </c>
      <c r="H3103" s="134">
        <f>Systematic[[#This Row],[SampleVariableLabel]]+100*Systematic[[#This Row],[State]]</f>
        <v>142011306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142</v>
      </c>
      <c r="B3104" s="1">
        <f>IF(C3104=0,IF(B3103=Protocol!$V$20,1,B3103+1),B3103)</f>
        <v>1</v>
      </c>
      <c r="C3104" s="1">
        <f>IF(C3103+1=Protocol!$V$21,0,C3103+1)</f>
        <v>14</v>
      </c>
      <c r="D3104" s="1">
        <f t="shared" si="113"/>
        <v>1</v>
      </c>
      <c r="E3104" s="1" t="str">
        <f>INDEX(Protocol[Mark],MATCH(C3104,Protocol[Step],0))</f>
        <v>10AsTm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142010001</v>
      </c>
      <c r="H3104" s="134">
        <f>Systematic[[#This Row],[SampleVariableLabel]]+100*Systematic[[#This Row],[State]]</f>
        <v>142011401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142</v>
      </c>
      <c r="B3105" s="1">
        <f>IF(C3105=0,IF(B3104=Protocol!$V$20,1,B3104+1),B3104)</f>
        <v>1</v>
      </c>
      <c r="C3105" s="1">
        <f>IF(C3104+1=Protocol!$V$21,0,C3104+1)</f>
        <v>15</v>
      </c>
      <c r="D3105" s="1">
        <f t="shared" si="113"/>
        <v>2</v>
      </c>
      <c r="E3105" s="1" t="str">
        <f>INDEX(Protocol[Mark],MATCH(C3105,Protocol[Step],0))</f>
        <v>11Azd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142010002</v>
      </c>
      <c r="H3105" s="134">
        <f>Systematic[[#This Row],[SampleVariableLabel]]+100*Systematic[[#This Row],[State]]</f>
        <v>142011502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143</v>
      </c>
      <c r="B3106" s="1">
        <f>IF(C3106=0,IF(B3105=Protocol!$V$20,1,B3105+1),B3105)</f>
        <v>1</v>
      </c>
      <c r="C3106" s="1">
        <f>IF(C3105+1=Protocol!$V$21,0,C3105+1)</f>
        <v>0</v>
      </c>
      <c r="D3106" s="1">
        <f t="shared" si="113"/>
        <v>3</v>
      </c>
      <c r="E3106" s="1" t="str">
        <f>INDEX(Protocol[Mark],MATCH(C3106,Protocol[Step],0))</f>
        <v>ce1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143010003</v>
      </c>
      <c r="H3106" s="134">
        <f>Systematic[[#This Row],[SampleVariableLabel]]+100*Systematic[[#This Row],[State]]</f>
        <v>143010003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143</v>
      </c>
      <c r="B3107" s="1">
        <f>IF(C3107=0,IF(B3106=Protocol!$V$20,1,B3106+1),B3106)</f>
        <v>1</v>
      </c>
      <c r="C3107" s="1">
        <f>IF(C3106+1=Protocol!$V$21,0,C3106+1)</f>
        <v>1</v>
      </c>
      <c r="D3107" s="1">
        <f t="shared" si="113"/>
        <v>4</v>
      </c>
      <c r="E3107" s="1" t="str">
        <f>INDEX(Protocol[Mark],MATCH(C3107,Protocol[Step],0))</f>
        <v>1Dig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143010004</v>
      </c>
      <c r="H3107" s="134">
        <f>Systematic[[#This Row],[SampleVariableLabel]]+100*Systematic[[#This Row],[State]]</f>
        <v>143010104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143</v>
      </c>
      <c r="B3108" s="1">
        <f>IF(C3108=0,IF(B3107=Protocol!$V$20,1,B3107+1),B3107)</f>
        <v>1</v>
      </c>
      <c r="C3108" s="1">
        <f>IF(C3107+1=Protocol!$V$21,0,C3107+1)</f>
        <v>2</v>
      </c>
      <c r="D3108" s="1">
        <f t="shared" si="113"/>
        <v>5</v>
      </c>
      <c r="E3108" s="1" t="str">
        <f>INDEX(Protocol[Mark],MATCH(C3108,Protocol[Step],0))</f>
        <v>1D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143010005</v>
      </c>
      <c r="H3108" s="134">
        <f>Systematic[[#This Row],[SampleVariableLabel]]+100*Systematic[[#This Row],[State]]</f>
        <v>143010205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143</v>
      </c>
      <c r="B3109" s="1">
        <f>IF(C3109=0,IF(B3108=Protocol!$V$20,1,B3108+1),B3108)</f>
        <v>1</v>
      </c>
      <c r="C3109" s="1">
        <f>IF(C3108+1=Protocol!$V$21,0,C3108+1)</f>
        <v>3</v>
      </c>
      <c r="D3109" s="1">
        <f t="shared" si="113"/>
        <v>6</v>
      </c>
      <c r="E3109" s="1" t="str">
        <f>INDEX(Protocol[Mark],MATCH(C3109,Protocol[Step],0))</f>
        <v>1M.1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143010006</v>
      </c>
      <c r="H3109" s="134">
        <f>Systematic[[#This Row],[SampleVariableLabel]]+100*Systematic[[#This Row],[State]]</f>
        <v>143010306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143</v>
      </c>
      <c r="B3110" s="1">
        <f>IF(C3110=0,IF(B3109=Protocol!$V$20,1,B3109+1),B3109)</f>
        <v>1</v>
      </c>
      <c r="C3110" s="1">
        <f>IF(C3109+1=Protocol!$V$21,0,C3109+1)</f>
        <v>4</v>
      </c>
      <c r="D3110" s="1">
        <f t="shared" si="113"/>
        <v>1</v>
      </c>
      <c r="E3110" s="1" t="str">
        <f>INDEX(Protocol[Mark],MATCH(C3110,Protocol[Step],0))</f>
        <v>2Oct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143010001</v>
      </c>
      <c r="H3110" s="134">
        <f>Systematic[[#This Row],[SampleVariableLabel]]+100*Systematic[[#This Row],[State]]</f>
        <v>143010401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143</v>
      </c>
      <c r="B3111" s="1">
        <f>IF(C3111=0,IF(B3110=Protocol!$V$20,1,B3110+1),B3110)</f>
        <v>1</v>
      </c>
      <c r="C3111" s="1">
        <f>IF(C3110+1=Protocol!$V$21,0,C3110+1)</f>
        <v>5</v>
      </c>
      <c r="D3111" s="1">
        <f t="shared" si="113"/>
        <v>2</v>
      </c>
      <c r="E3111" s="1" t="str">
        <f>INDEX(Protocol[Mark],MATCH(C3111,Protocol[Step],0))</f>
        <v>2c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143010002</v>
      </c>
      <c r="H3111" s="134">
        <f>Systematic[[#This Row],[SampleVariableLabel]]+100*Systematic[[#This Row],[State]]</f>
        <v>143010502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143</v>
      </c>
      <c r="B3112" s="1">
        <f>IF(C3112=0,IF(B3111=Protocol!$V$20,1,B3111+1),B3111)</f>
        <v>1</v>
      </c>
      <c r="C3112" s="1">
        <f>IF(C3111+1=Protocol!$V$21,0,C3111+1)</f>
        <v>6</v>
      </c>
      <c r="D3112" s="1">
        <f t="shared" si="113"/>
        <v>3</v>
      </c>
      <c r="E3112" s="1" t="str">
        <f>INDEX(Protocol[Mark],MATCH(C3112,Protocol[Step],0))</f>
        <v>2M2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143010003</v>
      </c>
      <c r="H3112" s="134">
        <f>Systematic[[#This Row],[SampleVariableLabel]]+100*Systematic[[#This Row],[State]]</f>
        <v>143010603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143</v>
      </c>
      <c r="B3113" s="1">
        <f>IF(C3113=0,IF(B3112=Protocol!$V$20,1,B3112+1),B3112)</f>
        <v>1</v>
      </c>
      <c r="C3113" s="1">
        <f>IF(C3112+1=Protocol!$V$21,0,C3112+1)</f>
        <v>7</v>
      </c>
      <c r="D3113" s="1">
        <f t="shared" si="113"/>
        <v>4</v>
      </c>
      <c r="E3113" s="1" t="str">
        <f>INDEX(Protocol[Mark],MATCH(C3113,Protocol[Step],0))</f>
        <v>3P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143010004</v>
      </c>
      <c r="H3113" s="134">
        <f>Systematic[[#This Row],[SampleVariableLabel]]+100*Systematic[[#This Row],[State]]</f>
        <v>143010704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143</v>
      </c>
      <c r="B3114" s="1">
        <f>IF(C3114=0,IF(B3113=Protocol!$V$20,1,B3113+1),B3113)</f>
        <v>1</v>
      </c>
      <c r="C3114" s="1">
        <f>IF(C3113+1=Protocol!$V$21,0,C3113+1)</f>
        <v>8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143010005</v>
      </c>
      <c r="H3114" s="134">
        <f>Systematic[[#This Row],[SampleVariableLabel]]+100*Systematic[[#This Row],[State]]</f>
        <v>143010805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143</v>
      </c>
      <c r="B3115" s="1">
        <f>IF(C3115=0,IF(B3114=Protocol!$V$20,1,B3114+1),B3114)</f>
        <v>1</v>
      </c>
      <c r="C3115" s="1">
        <f>IF(C3114+1=Protocol!$V$21,0,C3114+1)</f>
        <v>9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143010006</v>
      </c>
      <c r="H3115" s="134">
        <f>Systematic[[#This Row],[SampleVariableLabel]]+100*Systematic[[#This Row],[State]]</f>
        <v>143010906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143</v>
      </c>
      <c r="B3116" s="1">
        <f>IF(C3116=0,IF(B3115=Protocol!$V$20,1,B3115+1),B3115)</f>
        <v>1</v>
      </c>
      <c r="C3116" s="1">
        <f>IF(C3115+1=Protocol!$V$21,0,C3115+1)</f>
        <v>10</v>
      </c>
      <c r="D3116" s="1">
        <f t="shared" si="113"/>
        <v>1</v>
      </c>
      <c r="E3116" s="1" t="str">
        <f>INDEX(Protocol[Mark],MATCH(C3116,Protocol[Step],0))</f>
        <v>6Gp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143010001</v>
      </c>
      <c r="H3116" s="134">
        <f>Systematic[[#This Row],[SampleVariableLabel]]+100*Systematic[[#This Row],[State]]</f>
        <v>143011001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143</v>
      </c>
      <c r="B3117" s="1">
        <f>IF(C3117=0,IF(B3116=Protocol!$V$20,1,B3116+1),B3116)</f>
        <v>1</v>
      </c>
      <c r="C3117" s="1">
        <f>IF(C3116+1=Protocol!$V$21,0,C3116+1)</f>
        <v>11</v>
      </c>
      <c r="D3117" s="1">
        <f t="shared" si="113"/>
        <v>2</v>
      </c>
      <c r="E3117" s="1" t="str">
        <f>INDEX(Protocol[Mark],MATCH(C3117,Protocol[Step],0))</f>
        <v>7U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143010002</v>
      </c>
      <c r="H3117" s="134">
        <f>Systematic[[#This Row],[SampleVariableLabel]]+100*Systematic[[#This Row],[State]]</f>
        <v>143011102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143</v>
      </c>
      <c r="B3118" s="1">
        <f>IF(C3118=0,IF(B3117=Protocol!$V$20,1,B3117+1),B3117)</f>
        <v>1</v>
      </c>
      <c r="C3118" s="1">
        <f>IF(C3117+1=Protocol!$V$21,0,C3117+1)</f>
        <v>12</v>
      </c>
      <c r="D3118" s="1">
        <f t="shared" si="113"/>
        <v>3</v>
      </c>
      <c r="E3118" s="1" t="str">
        <f>INDEX(Protocol[Mark],MATCH(C3118,Protocol[Step],0))</f>
        <v>8Rot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143010003</v>
      </c>
      <c r="H3118" s="134">
        <f>Systematic[[#This Row],[SampleVariableLabel]]+100*Systematic[[#This Row],[State]]</f>
        <v>143011203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143</v>
      </c>
      <c r="B3119" s="1">
        <f>IF(C3119=0,IF(B3118=Protocol!$V$20,1,B3118+1),B3118)</f>
        <v>1</v>
      </c>
      <c r="C3119" s="1">
        <f>IF(C3118+1=Protocol!$V$21,0,C3118+1)</f>
        <v>13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143010004</v>
      </c>
      <c r="H3119" s="134">
        <f>Systematic[[#This Row],[SampleVariableLabel]]+100*Systematic[[#This Row],[State]]</f>
        <v>143011304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143</v>
      </c>
      <c r="B3120" s="1">
        <f>IF(C3120=0,IF(B3119=Protocol!$V$20,1,B3119+1),B3119)</f>
        <v>1</v>
      </c>
      <c r="C3120" s="1">
        <f>IF(C3119+1=Protocol!$V$21,0,C3119+1)</f>
        <v>14</v>
      </c>
      <c r="D3120" s="1">
        <f t="shared" si="113"/>
        <v>5</v>
      </c>
      <c r="E3120" s="1" t="str">
        <f>INDEX(Protocol[Mark],MATCH(C3120,Protocol[Step],0))</f>
        <v>10AsTm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143010005</v>
      </c>
      <c r="H3120" s="134">
        <f>Systematic[[#This Row],[SampleVariableLabel]]+100*Systematic[[#This Row],[State]]</f>
        <v>143011405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143</v>
      </c>
      <c r="B3121" s="1">
        <f>IF(C3121=0,IF(B3120=Protocol!$V$20,1,B3120+1),B3120)</f>
        <v>1</v>
      </c>
      <c r="C3121" s="1">
        <f>IF(C3120+1=Protocol!$V$21,0,C3120+1)</f>
        <v>15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143010006</v>
      </c>
      <c r="H3121" s="134">
        <f>Systematic[[#This Row],[SampleVariableLabel]]+100*Systematic[[#This Row],[State]]</f>
        <v>143011506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144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ce1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144010001</v>
      </c>
      <c r="H3122" s="134">
        <f>Systematic[[#This Row],[SampleVariableLabel]]+100*Systematic[[#This Row],[State]]</f>
        <v>144010001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144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1Dig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144010002</v>
      </c>
      <c r="H3123" s="134">
        <f>Systematic[[#This Row],[SampleVariableLabel]]+100*Systematic[[#This Row],[State]]</f>
        <v>144010102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144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1D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144010003</v>
      </c>
      <c r="H3124" s="134">
        <f>Systematic[[#This Row],[SampleVariableLabel]]+100*Systematic[[#This Row],[State]]</f>
        <v>144010203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144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1M.1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144010004</v>
      </c>
      <c r="H3125" s="134">
        <f>Systematic[[#This Row],[SampleVariableLabel]]+100*Systematic[[#This Row],[State]]</f>
        <v>144010304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144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2Oct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144010005</v>
      </c>
      <c r="H3126" s="134">
        <f>Systematic[[#This Row],[SampleVariableLabel]]+100*Systematic[[#This Row],[State]]</f>
        <v>144010405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144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2c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144010006</v>
      </c>
      <c r="H3127" s="134">
        <f>Systematic[[#This Row],[SampleVariableLabel]]+100*Systematic[[#This Row],[State]]</f>
        <v>144010506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144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2M2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144010001</v>
      </c>
      <c r="H3128" s="134">
        <f>Systematic[[#This Row],[SampleVariableLabel]]+100*Systematic[[#This Row],[State]]</f>
        <v>144010601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144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3P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144010002</v>
      </c>
      <c r="H3129" s="134">
        <f>Systematic[[#This Row],[SampleVariableLabel]]+100*Systematic[[#This Row],[State]]</f>
        <v>144010702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144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4G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144010003</v>
      </c>
      <c r="H3130" s="134">
        <f>Systematic[[#This Row],[SampleVariableLabel]]+100*Systematic[[#This Row],[State]]</f>
        <v>144010803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144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5S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144010004</v>
      </c>
      <c r="H3131" s="134">
        <f>Systematic[[#This Row],[SampleVariableLabel]]+100*Systematic[[#This Row],[State]]</f>
        <v>144010904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144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6Gp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144010005</v>
      </c>
      <c r="H3132" s="134">
        <f>Systematic[[#This Row],[SampleVariableLabel]]+100*Systematic[[#This Row],[State]]</f>
        <v>144011005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144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7U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144010006</v>
      </c>
      <c r="H3133" s="134">
        <f>Systematic[[#This Row],[SampleVariableLabel]]+100*Systematic[[#This Row],[State]]</f>
        <v>144011106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144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8Rot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144010001</v>
      </c>
      <c r="H3134" s="134">
        <f>Systematic[[#This Row],[SampleVariableLabel]]+100*Systematic[[#This Row],[State]]</f>
        <v>144011201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144</v>
      </c>
      <c r="B3135" s="1">
        <f>IF(C3135=0,IF(B3134=Protocol!$V$20,1,B3134+1),B3134)</f>
        <v>1</v>
      </c>
      <c r="C3135" s="1">
        <f>IF(C3134+1=Protocol!$V$21,0,C3134+1)</f>
        <v>13</v>
      </c>
      <c r="D3135" s="1">
        <f t="shared" si="113"/>
        <v>2</v>
      </c>
      <c r="E3135" s="1" t="str">
        <f>INDEX(Protocol[Mark],MATCH(C3135,Protocol[Step],0))</f>
        <v>9Ama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144010002</v>
      </c>
      <c r="H3135" s="134">
        <f>Systematic[[#This Row],[SampleVariableLabel]]+100*Systematic[[#This Row],[State]]</f>
        <v>144011302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144</v>
      </c>
      <c r="B3136" s="1">
        <f>IF(C3136=0,IF(B3135=Protocol!$V$20,1,B3135+1),B3135)</f>
        <v>1</v>
      </c>
      <c r="C3136" s="1">
        <f>IF(C3135+1=Protocol!$V$21,0,C3135+1)</f>
        <v>14</v>
      </c>
      <c r="D3136" s="1">
        <f t="shared" si="113"/>
        <v>3</v>
      </c>
      <c r="E3136" s="1" t="str">
        <f>INDEX(Protocol[Mark],MATCH(C3136,Protocol[Step],0))</f>
        <v>10AsTm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144010003</v>
      </c>
      <c r="H3136" s="134">
        <f>Systematic[[#This Row],[SampleVariableLabel]]+100*Systematic[[#This Row],[State]]</f>
        <v>144011403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144</v>
      </c>
      <c r="B3137" s="1">
        <f>IF(C3137=0,IF(B3136=Protocol!$V$20,1,B3136+1),B3136)</f>
        <v>1</v>
      </c>
      <c r="C3137" s="1">
        <f>IF(C3136+1=Protocol!$V$21,0,C3136+1)</f>
        <v>15</v>
      </c>
      <c r="D3137" s="1">
        <f t="shared" si="113"/>
        <v>4</v>
      </c>
      <c r="E3137" s="1" t="str">
        <f>INDEX(Protocol[Mark],MATCH(C3137,Protocol[Step],0))</f>
        <v>11Azd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144010004</v>
      </c>
      <c r="H3137" s="134">
        <f>Systematic[[#This Row],[SampleVariableLabel]]+100*Systematic[[#This Row],[State]]</f>
        <v>144011504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145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ce1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145010005</v>
      </c>
      <c r="H3138" s="134">
        <f>Systematic[[#This Row],[SampleVariableLabel]]+100*Systematic[[#This Row],[State]]</f>
        <v>145010005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145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1Dig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145010006</v>
      </c>
      <c r="H3139" s="134">
        <f>Systematic[[#This Row],[SampleVariableLabel]]+100*Systematic[[#This Row],[State]]</f>
        <v>145010106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145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1D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145010001</v>
      </c>
      <c r="H3140" s="134">
        <f>Systematic[[#This Row],[SampleVariableLabel]]+100*Systematic[[#This Row],[State]]</f>
        <v>145010201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145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1M.1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145010002</v>
      </c>
      <c r="H3141" s="134">
        <f>Systematic[[#This Row],[SampleVariableLabel]]+100*Systematic[[#This Row],[State]]</f>
        <v>145010302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145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2Oct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145010003</v>
      </c>
      <c r="H3142" s="134">
        <f>Systematic[[#This Row],[SampleVariableLabel]]+100*Systematic[[#This Row],[State]]</f>
        <v>145010403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145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2c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145010004</v>
      </c>
      <c r="H3143" s="134">
        <f>Systematic[[#This Row],[SampleVariableLabel]]+100*Systematic[[#This Row],[State]]</f>
        <v>145010504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145</v>
      </c>
      <c r="B3144" s="1">
        <f>IF(C3144=0,IF(B3143=Protocol!$V$20,1,B3143+1),B3143)</f>
        <v>1</v>
      </c>
      <c r="C3144" s="1">
        <f>IF(C3143+1=Protocol!$V$21,0,C3143+1)</f>
        <v>6</v>
      </c>
      <c r="D3144" s="1">
        <f t="shared" si="115"/>
        <v>5</v>
      </c>
      <c r="E3144" s="1" t="str">
        <f>INDEX(Protocol[Mark],MATCH(C3144,Protocol[Step],0))</f>
        <v>2M2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145010005</v>
      </c>
      <c r="H3144" s="134">
        <f>Systematic[[#This Row],[SampleVariableLabel]]+100*Systematic[[#This Row],[State]]</f>
        <v>145010605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145</v>
      </c>
      <c r="B3145" s="1">
        <f>IF(C3145=0,IF(B3144=Protocol!$V$20,1,B3144+1),B3144)</f>
        <v>1</v>
      </c>
      <c r="C3145" s="1">
        <f>IF(C3144+1=Protocol!$V$21,0,C3144+1)</f>
        <v>7</v>
      </c>
      <c r="D3145" s="1">
        <f t="shared" si="115"/>
        <v>6</v>
      </c>
      <c r="E3145" s="1" t="str">
        <f>INDEX(Protocol[Mark],MATCH(C3145,Protocol[Step],0))</f>
        <v>3P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145010006</v>
      </c>
      <c r="H3145" s="134">
        <f>Systematic[[#This Row],[SampleVariableLabel]]+100*Systematic[[#This Row],[State]]</f>
        <v>145010706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145</v>
      </c>
      <c r="B3146" s="1">
        <f>IF(C3146=0,IF(B3145=Protocol!$V$20,1,B3145+1),B3145)</f>
        <v>1</v>
      </c>
      <c r="C3146" s="1">
        <f>IF(C3145+1=Protocol!$V$21,0,C3145+1)</f>
        <v>8</v>
      </c>
      <c r="D3146" s="1">
        <f t="shared" si="115"/>
        <v>1</v>
      </c>
      <c r="E3146" s="1" t="str">
        <f>INDEX(Protocol[Mark],MATCH(C3146,Protocol[Step],0))</f>
        <v>4G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145010001</v>
      </c>
      <c r="H3146" s="134">
        <f>Systematic[[#This Row],[SampleVariableLabel]]+100*Systematic[[#This Row],[State]]</f>
        <v>145010801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145</v>
      </c>
      <c r="B3147" s="1">
        <f>IF(C3147=0,IF(B3146=Protocol!$V$20,1,B3146+1),B3146)</f>
        <v>1</v>
      </c>
      <c r="C3147" s="1">
        <f>IF(C3146+1=Protocol!$V$21,0,C3146+1)</f>
        <v>9</v>
      </c>
      <c r="D3147" s="1">
        <f t="shared" si="115"/>
        <v>2</v>
      </c>
      <c r="E3147" s="1" t="str">
        <f>INDEX(Protocol[Mark],MATCH(C3147,Protocol[Step],0))</f>
        <v>5S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145010002</v>
      </c>
      <c r="H3147" s="134">
        <f>Systematic[[#This Row],[SampleVariableLabel]]+100*Systematic[[#This Row],[State]]</f>
        <v>145010902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145</v>
      </c>
      <c r="B3148" s="1">
        <f>IF(C3148=0,IF(B3147=Protocol!$V$20,1,B3147+1),B3147)</f>
        <v>1</v>
      </c>
      <c r="C3148" s="1">
        <f>IF(C3147+1=Protocol!$V$21,0,C3147+1)</f>
        <v>10</v>
      </c>
      <c r="D3148" s="1">
        <f t="shared" si="115"/>
        <v>3</v>
      </c>
      <c r="E3148" s="1" t="str">
        <f>INDEX(Protocol[Mark],MATCH(C3148,Protocol[Step],0))</f>
        <v>6Gp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145010003</v>
      </c>
      <c r="H3148" s="134">
        <f>Systematic[[#This Row],[SampleVariableLabel]]+100*Systematic[[#This Row],[State]]</f>
        <v>145011003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145</v>
      </c>
      <c r="B3149" s="1">
        <f>IF(C3149=0,IF(B3148=Protocol!$V$20,1,B3148+1),B3148)</f>
        <v>1</v>
      </c>
      <c r="C3149" s="1">
        <f>IF(C3148+1=Protocol!$V$21,0,C3148+1)</f>
        <v>11</v>
      </c>
      <c r="D3149" s="1">
        <f t="shared" si="115"/>
        <v>4</v>
      </c>
      <c r="E3149" s="1" t="str">
        <f>INDEX(Protocol[Mark],MATCH(C3149,Protocol[Step],0))</f>
        <v>7U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145010004</v>
      </c>
      <c r="H3149" s="134">
        <f>Systematic[[#This Row],[SampleVariableLabel]]+100*Systematic[[#This Row],[State]]</f>
        <v>145011104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145</v>
      </c>
      <c r="B3150" s="1">
        <f>IF(C3150=0,IF(B3149=Protocol!$V$20,1,B3149+1),B3149)</f>
        <v>1</v>
      </c>
      <c r="C3150" s="1">
        <f>IF(C3149+1=Protocol!$V$21,0,C3149+1)</f>
        <v>12</v>
      </c>
      <c r="D3150" s="1">
        <f t="shared" si="115"/>
        <v>5</v>
      </c>
      <c r="E3150" s="1" t="str">
        <f>INDEX(Protocol[Mark],MATCH(C3150,Protocol[Step],0))</f>
        <v>8Rot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145010005</v>
      </c>
      <c r="H3150" s="134">
        <f>Systematic[[#This Row],[SampleVariableLabel]]+100*Systematic[[#This Row],[State]]</f>
        <v>145011205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145</v>
      </c>
      <c r="B3151" s="1">
        <f>IF(C3151=0,IF(B3150=Protocol!$V$20,1,B3150+1),B3150)</f>
        <v>1</v>
      </c>
      <c r="C3151" s="1">
        <f>IF(C3150+1=Protocol!$V$21,0,C3150+1)</f>
        <v>13</v>
      </c>
      <c r="D3151" s="1">
        <f t="shared" si="115"/>
        <v>6</v>
      </c>
      <c r="E3151" s="1" t="str">
        <f>INDEX(Protocol[Mark],MATCH(C3151,Protocol[Step],0))</f>
        <v>9Ama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145010006</v>
      </c>
      <c r="H3151" s="134">
        <f>Systematic[[#This Row],[SampleVariableLabel]]+100*Systematic[[#This Row],[State]]</f>
        <v>145011306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145</v>
      </c>
      <c r="B3152" s="1">
        <f>IF(C3152=0,IF(B3151=Protocol!$V$20,1,B3151+1),B3151)</f>
        <v>1</v>
      </c>
      <c r="C3152" s="1">
        <f>IF(C3151+1=Protocol!$V$21,0,C3151+1)</f>
        <v>14</v>
      </c>
      <c r="D3152" s="1">
        <f t="shared" si="115"/>
        <v>1</v>
      </c>
      <c r="E3152" s="1" t="str">
        <f>INDEX(Protocol[Mark],MATCH(C3152,Protocol[Step],0))</f>
        <v>10AsTm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145010001</v>
      </c>
      <c r="H3152" s="134">
        <f>Systematic[[#This Row],[SampleVariableLabel]]+100*Systematic[[#This Row],[State]]</f>
        <v>145011401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145</v>
      </c>
      <c r="B3153" s="1">
        <f>IF(C3153=0,IF(B3152=Protocol!$V$20,1,B3152+1),B3152)</f>
        <v>1</v>
      </c>
      <c r="C3153" s="1">
        <f>IF(C3152+1=Protocol!$V$21,0,C3152+1)</f>
        <v>15</v>
      </c>
      <c r="D3153" s="1">
        <f t="shared" si="115"/>
        <v>2</v>
      </c>
      <c r="E3153" s="1" t="str">
        <f>INDEX(Protocol[Mark],MATCH(C3153,Protocol[Step],0))</f>
        <v>11Azd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145010002</v>
      </c>
      <c r="H3153" s="134">
        <f>Systematic[[#This Row],[SampleVariableLabel]]+100*Systematic[[#This Row],[State]]</f>
        <v>145011502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146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ce1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146010003</v>
      </c>
      <c r="H3154" s="134">
        <f>Systematic[[#This Row],[SampleVariableLabel]]+100*Systematic[[#This Row],[State]]</f>
        <v>146010003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146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1Dig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146010004</v>
      </c>
      <c r="H3155" s="134">
        <f>Systematic[[#This Row],[SampleVariableLabel]]+100*Systematic[[#This Row],[State]]</f>
        <v>146010104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146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1D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146010005</v>
      </c>
      <c r="H3156" s="134">
        <f>Systematic[[#This Row],[SampleVariableLabel]]+100*Systematic[[#This Row],[State]]</f>
        <v>146010205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146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1M.1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146010006</v>
      </c>
      <c r="H3157" s="134">
        <f>Systematic[[#This Row],[SampleVariableLabel]]+100*Systematic[[#This Row],[State]]</f>
        <v>146010306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146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2Oct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146010001</v>
      </c>
      <c r="H3158" s="134">
        <f>Systematic[[#This Row],[SampleVariableLabel]]+100*Systematic[[#This Row],[State]]</f>
        <v>146010401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146</v>
      </c>
      <c r="B3159" s="1">
        <f>IF(C3159=0,IF(B3158=Protocol!$V$20,1,B3158+1),B3158)</f>
        <v>1</v>
      </c>
      <c r="C3159" s="1">
        <f>IF(C3158+1=Protocol!$V$21,0,C3158+1)</f>
        <v>5</v>
      </c>
      <c r="D3159" s="1">
        <f t="shared" si="115"/>
        <v>2</v>
      </c>
      <c r="E3159" s="1" t="str">
        <f>INDEX(Protocol[Mark],MATCH(C3159,Protocol[Step],0))</f>
        <v>2c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146010002</v>
      </c>
      <c r="H3159" s="134">
        <f>Systematic[[#This Row],[SampleVariableLabel]]+100*Systematic[[#This Row],[State]]</f>
        <v>146010502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146</v>
      </c>
      <c r="B3160" s="1">
        <f>IF(C3160=0,IF(B3159=Protocol!$V$20,1,B3159+1),B3159)</f>
        <v>1</v>
      </c>
      <c r="C3160" s="1">
        <f>IF(C3159+1=Protocol!$V$21,0,C3159+1)</f>
        <v>6</v>
      </c>
      <c r="D3160" s="1">
        <f t="shared" si="115"/>
        <v>3</v>
      </c>
      <c r="E3160" s="1" t="str">
        <f>INDEX(Protocol[Mark],MATCH(C3160,Protocol[Step],0))</f>
        <v>2M2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146010003</v>
      </c>
      <c r="H3160" s="134">
        <f>Systematic[[#This Row],[SampleVariableLabel]]+100*Systematic[[#This Row],[State]]</f>
        <v>146010603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146</v>
      </c>
      <c r="B3161" s="1">
        <f>IF(C3161=0,IF(B3160=Protocol!$V$20,1,B3160+1),B3160)</f>
        <v>1</v>
      </c>
      <c r="C3161" s="1">
        <f>IF(C3160+1=Protocol!$V$21,0,C3160+1)</f>
        <v>7</v>
      </c>
      <c r="D3161" s="1">
        <f t="shared" si="115"/>
        <v>4</v>
      </c>
      <c r="E3161" s="1" t="str">
        <f>INDEX(Protocol[Mark],MATCH(C3161,Protocol[Step],0))</f>
        <v>3P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146010004</v>
      </c>
      <c r="H3161" s="134">
        <f>Systematic[[#This Row],[SampleVariableLabel]]+100*Systematic[[#This Row],[State]]</f>
        <v>146010704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146</v>
      </c>
      <c r="B3162" s="1">
        <f>IF(C3162=0,IF(B3161=Protocol!$V$20,1,B3161+1),B3161)</f>
        <v>1</v>
      </c>
      <c r="C3162" s="1">
        <f>IF(C3161+1=Protocol!$V$21,0,C3161+1)</f>
        <v>8</v>
      </c>
      <c r="D3162" s="1">
        <f t="shared" si="115"/>
        <v>5</v>
      </c>
      <c r="E3162" s="1" t="str">
        <f>INDEX(Protocol[Mark],MATCH(C3162,Protocol[Step],0))</f>
        <v>4G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146010005</v>
      </c>
      <c r="H3162" s="134">
        <f>Systematic[[#This Row],[SampleVariableLabel]]+100*Systematic[[#This Row],[State]]</f>
        <v>146010805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146</v>
      </c>
      <c r="B3163" s="1">
        <f>IF(C3163=0,IF(B3162=Protocol!$V$20,1,B3162+1),B3162)</f>
        <v>1</v>
      </c>
      <c r="C3163" s="1">
        <f>IF(C3162+1=Protocol!$V$21,0,C3162+1)</f>
        <v>9</v>
      </c>
      <c r="D3163" s="1">
        <f t="shared" si="115"/>
        <v>6</v>
      </c>
      <c r="E3163" s="1" t="str">
        <f>INDEX(Protocol[Mark],MATCH(C3163,Protocol[Step],0))</f>
        <v>5S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146010006</v>
      </c>
      <c r="H3163" s="134">
        <f>Systematic[[#This Row],[SampleVariableLabel]]+100*Systematic[[#This Row],[State]]</f>
        <v>146010906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146</v>
      </c>
      <c r="B3164" s="1">
        <f>IF(C3164=0,IF(B3163=Protocol!$V$20,1,B3163+1),B3163)</f>
        <v>1</v>
      </c>
      <c r="C3164" s="1">
        <f>IF(C3163+1=Protocol!$V$21,0,C3163+1)</f>
        <v>10</v>
      </c>
      <c r="D3164" s="1">
        <f t="shared" si="115"/>
        <v>1</v>
      </c>
      <c r="E3164" s="1" t="str">
        <f>INDEX(Protocol[Mark],MATCH(C3164,Protocol[Step],0))</f>
        <v>6Gp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146010001</v>
      </c>
      <c r="H3164" s="134">
        <f>Systematic[[#This Row],[SampleVariableLabel]]+100*Systematic[[#This Row],[State]]</f>
        <v>146011001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146</v>
      </c>
      <c r="B3165" s="1">
        <f>IF(C3165=0,IF(B3164=Protocol!$V$20,1,B3164+1),B3164)</f>
        <v>1</v>
      </c>
      <c r="C3165" s="1">
        <f>IF(C3164+1=Protocol!$V$21,0,C3164+1)</f>
        <v>11</v>
      </c>
      <c r="D3165" s="1">
        <f t="shared" si="115"/>
        <v>2</v>
      </c>
      <c r="E3165" s="1" t="str">
        <f>INDEX(Protocol[Mark],MATCH(C3165,Protocol[Step],0))</f>
        <v>7U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146010002</v>
      </c>
      <c r="H3165" s="134">
        <f>Systematic[[#This Row],[SampleVariableLabel]]+100*Systematic[[#This Row],[State]]</f>
        <v>146011102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146</v>
      </c>
      <c r="B3166" s="1">
        <f>IF(C3166=0,IF(B3165=Protocol!$V$20,1,B3165+1),B3165)</f>
        <v>1</v>
      </c>
      <c r="C3166" s="1">
        <f>IF(C3165+1=Protocol!$V$21,0,C3165+1)</f>
        <v>12</v>
      </c>
      <c r="D3166" s="1">
        <f t="shared" si="115"/>
        <v>3</v>
      </c>
      <c r="E3166" s="1" t="str">
        <f>INDEX(Protocol[Mark],MATCH(C3166,Protocol[Step],0))</f>
        <v>8Rot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146010003</v>
      </c>
      <c r="H3166" s="134">
        <f>Systematic[[#This Row],[SampleVariableLabel]]+100*Systematic[[#This Row],[State]]</f>
        <v>146011203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146</v>
      </c>
      <c r="B3167" s="1">
        <f>IF(C3167=0,IF(B3166=Protocol!$V$20,1,B3166+1),B3166)</f>
        <v>1</v>
      </c>
      <c r="C3167" s="1">
        <f>IF(C3166+1=Protocol!$V$21,0,C3166+1)</f>
        <v>13</v>
      </c>
      <c r="D3167" s="1">
        <f t="shared" si="115"/>
        <v>4</v>
      </c>
      <c r="E3167" s="1" t="str">
        <f>INDEX(Protocol[Mark],MATCH(C3167,Protocol[Step],0))</f>
        <v>9Ama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146010004</v>
      </c>
      <c r="H3167" s="134">
        <f>Systematic[[#This Row],[SampleVariableLabel]]+100*Systematic[[#This Row],[State]]</f>
        <v>146011304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146</v>
      </c>
      <c r="B3168" s="1">
        <f>IF(C3168=0,IF(B3167=Protocol!$V$20,1,B3167+1),B3167)</f>
        <v>1</v>
      </c>
      <c r="C3168" s="1">
        <f>IF(C3167+1=Protocol!$V$21,0,C3167+1)</f>
        <v>14</v>
      </c>
      <c r="D3168" s="1">
        <f t="shared" si="115"/>
        <v>5</v>
      </c>
      <c r="E3168" s="1" t="str">
        <f>INDEX(Protocol[Mark],MATCH(C3168,Protocol[Step],0))</f>
        <v>10AsTm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146010005</v>
      </c>
      <c r="H3168" s="134">
        <f>Systematic[[#This Row],[SampleVariableLabel]]+100*Systematic[[#This Row],[State]]</f>
        <v>146011405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146</v>
      </c>
      <c r="B3169" s="1">
        <f>IF(C3169=0,IF(B3168=Protocol!$V$20,1,B3168+1),B3168)</f>
        <v>1</v>
      </c>
      <c r="C3169" s="1">
        <f>IF(C3168+1=Protocol!$V$21,0,C3168+1)</f>
        <v>15</v>
      </c>
      <c r="D3169" s="1">
        <f t="shared" si="115"/>
        <v>6</v>
      </c>
      <c r="E3169" s="1" t="str">
        <f>INDEX(Protocol[Mark],MATCH(C3169,Protocol[Step],0))</f>
        <v>11Azd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146010006</v>
      </c>
      <c r="H3169" s="134">
        <f>Systematic[[#This Row],[SampleVariableLabel]]+100*Systematic[[#This Row],[State]]</f>
        <v>146011506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147</v>
      </c>
      <c r="B3170" s="1">
        <f>IF(C3170=0,IF(B3169=Protocol!$V$20,1,B3169+1),B3169)</f>
        <v>1</v>
      </c>
      <c r="C3170" s="1">
        <f>IF(C3169+1=Protocol!$V$21,0,C3169+1)</f>
        <v>0</v>
      </c>
      <c r="D3170" s="1">
        <f t="shared" si="115"/>
        <v>1</v>
      </c>
      <c r="E3170" s="1" t="str">
        <f>INDEX(Protocol[Mark],MATCH(C3170,Protocol[Step],0))</f>
        <v>ce1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147010001</v>
      </c>
      <c r="H3170" s="134">
        <f>Systematic[[#This Row],[SampleVariableLabel]]+100*Systematic[[#This Row],[State]]</f>
        <v>147010001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147</v>
      </c>
      <c r="B3171" s="1">
        <f>IF(C3171=0,IF(B3170=Protocol!$V$20,1,B3170+1),B3170)</f>
        <v>1</v>
      </c>
      <c r="C3171" s="1">
        <f>IF(C3170+1=Protocol!$V$21,0,C3170+1)</f>
        <v>1</v>
      </c>
      <c r="D3171" s="1">
        <f t="shared" si="115"/>
        <v>2</v>
      </c>
      <c r="E3171" s="1" t="str">
        <f>INDEX(Protocol[Mark],MATCH(C3171,Protocol[Step],0))</f>
        <v>1Dig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147010002</v>
      </c>
      <c r="H3171" s="134">
        <f>Systematic[[#This Row],[SampleVariableLabel]]+100*Systematic[[#This Row],[State]]</f>
        <v>147010102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147</v>
      </c>
      <c r="B3172" s="1">
        <f>IF(C3172=0,IF(B3171=Protocol!$V$20,1,B3171+1),B3171)</f>
        <v>1</v>
      </c>
      <c r="C3172" s="1">
        <f>IF(C3171+1=Protocol!$V$21,0,C3171+1)</f>
        <v>2</v>
      </c>
      <c r="D3172" s="1">
        <f t="shared" si="115"/>
        <v>3</v>
      </c>
      <c r="E3172" s="1" t="str">
        <f>INDEX(Protocol[Mark],MATCH(C3172,Protocol[Step],0))</f>
        <v>1D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147010003</v>
      </c>
      <c r="H3172" s="134">
        <f>Systematic[[#This Row],[SampleVariableLabel]]+100*Systematic[[#This Row],[State]]</f>
        <v>147010203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147</v>
      </c>
      <c r="B3173" s="1">
        <f>IF(C3173=0,IF(B3172=Protocol!$V$20,1,B3172+1),B3172)</f>
        <v>1</v>
      </c>
      <c r="C3173" s="1">
        <f>IF(C3172+1=Protocol!$V$21,0,C3172+1)</f>
        <v>3</v>
      </c>
      <c r="D3173" s="1">
        <f t="shared" si="115"/>
        <v>4</v>
      </c>
      <c r="E3173" s="1" t="str">
        <f>INDEX(Protocol[Mark],MATCH(C3173,Protocol[Step],0))</f>
        <v>1M.1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147010004</v>
      </c>
      <c r="H3173" s="134">
        <f>Systematic[[#This Row],[SampleVariableLabel]]+100*Systematic[[#This Row],[State]]</f>
        <v>147010304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147</v>
      </c>
      <c r="B3174" s="1">
        <f>IF(C3174=0,IF(B3173=Protocol!$V$20,1,B3173+1),B3173)</f>
        <v>1</v>
      </c>
      <c r="C3174" s="1">
        <f>IF(C3173+1=Protocol!$V$21,0,C3173+1)</f>
        <v>4</v>
      </c>
      <c r="D3174" s="1">
        <f t="shared" si="115"/>
        <v>5</v>
      </c>
      <c r="E3174" s="1" t="str">
        <f>INDEX(Protocol[Mark],MATCH(C3174,Protocol[Step],0))</f>
        <v>2Oct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147010005</v>
      </c>
      <c r="H3174" s="134">
        <f>Systematic[[#This Row],[SampleVariableLabel]]+100*Systematic[[#This Row],[State]]</f>
        <v>147010405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147</v>
      </c>
      <c r="B3175" s="1">
        <f>IF(C3175=0,IF(B3174=Protocol!$V$20,1,B3174+1),B3174)</f>
        <v>1</v>
      </c>
      <c r="C3175" s="1">
        <f>IF(C3174+1=Protocol!$V$21,0,C3174+1)</f>
        <v>5</v>
      </c>
      <c r="D3175" s="1">
        <f t="shared" si="115"/>
        <v>6</v>
      </c>
      <c r="E3175" s="1" t="str">
        <f>INDEX(Protocol[Mark],MATCH(C3175,Protocol[Step],0))</f>
        <v>2c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147010006</v>
      </c>
      <c r="H3175" s="134">
        <f>Systematic[[#This Row],[SampleVariableLabel]]+100*Systematic[[#This Row],[State]]</f>
        <v>147010506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147</v>
      </c>
      <c r="B3176" s="1">
        <f>IF(C3176=0,IF(B3175=Protocol!$V$20,1,B3175+1),B3175)</f>
        <v>1</v>
      </c>
      <c r="C3176" s="1">
        <f>IF(C3175+1=Protocol!$V$21,0,C3175+1)</f>
        <v>6</v>
      </c>
      <c r="D3176" s="1">
        <f t="shared" si="115"/>
        <v>1</v>
      </c>
      <c r="E3176" s="1" t="str">
        <f>INDEX(Protocol[Mark],MATCH(C3176,Protocol[Step],0))</f>
        <v>2M2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147010001</v>
      </c>
      <c r="H3176" s="134">
        <f>Systematic[[#This Row],[SampleVariableLabel]]+100*Systematic[[#This Row],[State]]</f>
        <v>147010601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147</v>
      </c>
      <c r="B3177" s="1">
        <f>IF(C3177=0,IF(B3176=Protocol!$V$20,1,B3176+1),B3176)</f>
        <v>1</v>
      </c>
      <c r="C3177" s="1">
        <f>IF(C3176+1=Protocol!$V$21,0,C3176+1)</f>
        <v>7</v>
      </c>
      <c r="D3177" s="1">
        <f t="shared" si="115"/>
        <v>2</v>
      </c>
      <c r="E3177" s="1" t="str">
        <f>INDEX(Protocol[Mark],MATCH(C3177,Protocol[Step],0))</f>
        <v>3P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147010002</v>
      </c>
      <c r="H3177" s="134">
        <f>Systematic[[#This Row],[SampleVariableLabel]]+100*Systematic[[#This Row],[State]]</f>
        <v>147010702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147</v>
      </c>
      <c r="B3178" s="1">
        <f>IF(C3178=0,IF(B3177=Protocol!$V$20,1,B3177+1),B3177)</f>
        <v>1</v>
      </c>
      <c r="C3178" s="1">
        <f>IF(C3177+1=Protocol!$V$21,0,C3177+1)</f>
        <v>8</v>
      </c>
      <c r="D3178" s="1">
        <f t="shared" si="115"/>
        <v>3</v>
      </c>
      <c r="E3178" s="1" t="str">
        <f>INDEX(Protocol[Mark],MATCH(C3178,Protocol[Step],0))</f>
        <v>4G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147010003</v>
      </c>
      <c r="H3178" s="134">
        <f>Systematic[[#This Row],[SampleVariableLabel]]+100*Systematic[[#This Row],[State]]</f>
        <v>147010803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147</v>
      </c>
      <c r="B3179" s="1">
        <f>IF(C3179=0,IF(B3178=Protocol!$V$20,1,B3178+1),B3178)</f>
        <v>1</v>
      </c>
      <c r="C3179" s="1">
        <f>IF(C3178+1=Protocol!$V$21,0,C3178+1)</f>
        <v>9</v>
      </c>
      <c r="D3179" s="1">
        <f t="shared" si="115"/>
        <v>4</v>
      </c>
      <c r="E3179" s="1" t="str">
        <f>INDEX(Protocol[Mark],MATCH(C3179,Protocol[Step],0))</f>
        <v>5S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147010004</v>
      </c>
      <c r="H3179" s="134">
        <f>Systematic[[#This Row],[SampleVariableLabel]]+100*Systematic[[#This Row],[State]]</f>
        <v>147010904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147</v>
      </c>
      <c r="B3180" s="1">
        <f>IF(C3180=0,IF(B3179=Protocol!$V$20,1,B3179+1),B3179)</f>
        <v>1</v>
      </c>
      <c r="C3180" s="1">
        <f>IF(C3179+1=Protocol!$V$21,0,C3179+1)</f>
        <v>10</v>
      </c>
      <c r="D3180" s="1">
        <f t="shared" si="115"/>
        <v>5</v>
      </c>
      <c r="E3180" s="1" t="str">
        <f>INDEX(Protocol[Mark],MATCH(C3180,Protocol[Step],0))</f>
        <v>6Gp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147010005</v>
      </c>
      <c r="H3180" s="134">
        <f>Systematic[[#This Row],[SampleVariableLabel]]+100*Systematic[[#This Row],[State]]</f>
        <v>147011005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147</v>
      </c>
      <c r="B3181" s="1">
        <f>IF(C3181=0,IF(B3180=Protocol!$V$20,1,B3180+1),B3180)</f>
        <v>1</v>
      </c>
      <c r="C3181" s="1">
        <f>IF(C3180+1=Protocol!$V$21,0,C3180+1)</f>
        <v>11</v>
      </c>
      <c r="D3181" s="1">
        <f t="shared" si="115"/>
        <v>6</v>
      </c>
      <c r="E3181" s="1" t="str">
        <f>INDEX(Protocol[Mark],MATCH(C3181,Protocol[Step],0))</f>
        <v>7U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147010006</v>
      </c>
      <c r="H3181" s="134">
        <f>Systematic[[#This Row],[SampleVariableLabel]]+100*Systematic[[#This Row],[State]]</f>
        <v>147011106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147</v>
      </c>
      <c r="B3182" s="1">
        <f>IF(C3182=0,IF(B3181=Protocol!$V$20,1,B3181+1),B3181)</f>
        <v>1</v>
      </c>
      <c r="C3182" s="1">
        <f>IF(C3181+1=Protocol!$V$21,0,C3181+1)</f>
        <v>12</v>
      </c>
      <c r="D3182" s="1">
        <f t="shared" si="115"/>
        <v>1</v>
      </c>
      <c r="E3182" s="1" t="str">
        <f>INDEX(Protocol[Mark],MATCH(C3182,Protocol[Step],0))</f>
        <v>8Rot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147010001</v>
      </c>
      <c r="H3182" s="134">
        <f>Systematic[[#This Row],[SampleVariableLabel]]+100*Systematic[[#This Row],[State]]</f>
        <v>147011201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147</v>
      </c>
      <c r="B3183" s="1">
        <f>IF(C3183=0,IF(B3182=Protocol!$V$20,1,B3182+1),B3182)</f>
        <v>1</v>
      </c>
      <c r="C3183" s="1">
        <f>IF(C3182+1=Protocol!$V$21,0,C3182+1)</f>
        <v>13</v>
      </c>
      <c r="D3183" s="1">
        <f t="shared" si="115"/>
        <v>2</v>
      </c>
      <c r="E3183" s="1" t="str">
        <f>INDEX(Protocol[Mark],MATCH(C3183,Protocol[Step],0))</f>
        <v>9Ama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147010002</v>
      </c>
      <c r="H3183" s="134">
        <f>Systematic[[#This Row],[SampleVariableLabel]]+100*Systematic[[#This Row],[State]]</f>
        <v>147011302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147</v>
      </c>
      <c r="B3184" s="1">
        <f>IF(C3184=0,IF(B3183=Protocol!$V$20,1,B3183+1),B3183)</f>
        <v>1</v>
      </c>
      <c r="C3184" s="1">
        <f>IF(C3183+1=Protocol!$V$21,0,C3183+1)</f>
        <v>14</v>
      </c>
      <c r="D3184" s="1">
        <f t="shared" si="115"/>
        <v>3</v>
      </c>
      <c r="E3184" s="1" t="str">
        <f>INDEX(Protocol[Mark],MATCH(C3184,Protocol[Step],0))</f>
        <v>10AsTm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147010003</v>
      </c>
      <c r="H3184" s="134">
        <f>Systematic[[#This Row],[SampleVariableLabel]]+100*Systematic[[#This Row],[State]]</f>
        <v>147011403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147</v>
      </c>
      <c r="B3185" s="1">
        <f>IF(C3185=0,IF(B3184=Protocol!$V$20,1,B3184+1),B3184)</f>
        <v>1</v>
      </c>
      <c r="C3185" s="1">
        <f>IF(C3184+1=Protocol!$V$21,0,C3184+1)</f>
        <v>15</v>
      </c>
      <c r="D3185" s="1">
        <f t="shared" si="115"/>
        <v>4</v>
      </c>
      <c r="E3185" s="1" t="str">
        <f>INDEX(Protocol[Mark],MATCH(C3185,Protocol[Step],0))</f>
        <v>11Azd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147010004</v>
      </c>
      <c r="H3185" s="134">
        <f>Systematic[[#This Row],[SampleVariableLabel]]+100*Systematic[[#This Row],[State]]</f>
        <v>147011504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148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ce1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148010005</v>
      </c>
      <c r="H3186" s="134">
        <f>Systematic[[#This Row],[SampleVariableLabel]]+100*Systematic[[#This Row],[State]]</f>
        <v>148010005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148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148010006</v>
      </c>
      <c r="H3187" s="134">
        <f>Systematic[[#This Row],[SampleVariableLabel]]+100*Systematic[[#This Row],[State]]</f>
        <v>148010106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148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148010001</v>
      </c>
      <c r="H3188" s="134">
        <f>Systematic[[#This Row],[SampleVariableLabel]]+100*Systematic[[#This Row],[State]]</f>
        <v>148010201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148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1M.1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148010002</v>
      </c>
      <c r="H3189" s="134">
        <f>Systematic[[#This Row],[SampleVariableLabel]]+100*Systematic[[#This Row],[State]]</f>
        <v>148010302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148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148010003</v>
      </c>
      <c r="H3190" s="134">
        <f>Systematic[[#This Row],[SampleVariableLabel]]+100*Systematic[[#This Row],[State]]</f>
        <v>148010403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148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2c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148010004</v>
      </c>
      <c r="H3191" s="134">
        <f>Systematic[[#This Row],[SampleVariableLabel]]+100*Systematic[[#This Row],[State]]</f>
        <v>148010504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148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2M2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148010005</v>
      </c>
      <c r="H3192" s="134">
        <f>Systematic[[#This Row],[SampleVariableLabel]]+100*Systematic[[#This Row],[State]]</f>
        <v>148010605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148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3P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148010006</v>
      </c>
      <c r="H3193" s="134">
        <f>Systematic[[#This Row],[SampleVariableLabel]]+100*Systematic[[#This Row],[State]]</f>
        <v>148010706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148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4G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148010001</v>
      </c>
      <c r="H3194" s="134">
        <f>Systematic[[#This Row],[SampleVariableLabel]]+100*Systematic[[#This Row],[State]]</f>
        <v>148010801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148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5S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148010002</v>
      </c>
      <c r="H3195" s="134">
        <f>Systematic[[#This Row],[SampleVariableLabel]]+100*Systematic[[#This Row],[State]]</f>
        <v>148010902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148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6Gp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148010003</v>
      </c>
      <c r="H3196" s="134">
        <f>Systematic[[#This Row],[SampleVariableLabel]]+100*Systematic[[#This Row],[State]]</f>
        <v>148011003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148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7U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148010004</v>
      </c>
      <c r="H3197" s="134">
        <f>Systematic[[#This Row],[SampleVariableLabel]]+100*Systematic[[#This Row],[State]]</f>
        <v>148011104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148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8Rot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148010005</v>
      </c>
      <c r="H3198" s="134">
        <f>Systematic[[#This Row],[SampleVariableLabel]]+100*Systematic[[#This Row],[State]]</f>
        <v>148011205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148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9Ama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148010006</v>
      </c>
      <c r="H3199" s="134">
        <f>Systematic[[#This Row],[SampleVariableLabel]]+100*Systematic[[#This Row],[State]]</f>
        <v>148011306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148</v>
      </c>
      <c r="B3200" s="1">
        <f>IF(C3200=0,IF(B3199=Protocol!$V$20,1,B3199+1),B3199)</f>
        <v>1</v>
      </c>
      <c r="C3200" s="1">
        <f>IF(C3199+1=Protocol!$V$21,0,C3199+1)</f>
        <v>14</v>
      </c>
      <c r="D3200" s="1">
        <f t="shared" si="115"/>
        <v>1</v>
      </c>
      <c r="E3200" s="1" t="str">
        <f>INDEX(Protocol[Mark],MATCH(C3200,Protocol[Step],0))</f>
        <v>10AsTm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148010001</v>
      </c>
      <c r="H3200" s="134">
        <f>Systematic[[#This Row],[SampleVariableLabel]]+100*Systematic[[#This Row],[State]]</f>
        <v>148011401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148</v>
      </c>
      <c r="B3201" s="1">
        <f>IF(C3201=0,IF(B3200=Protocol!$V$20,1,B3200+1),B3200)</f>
        <v>1</v>
      </c>
      <c r="C3201" s="1">
        <f>IF(C3200+1=Protocol!$V$21,0,C3200+1)</f>
        <v>15</v>
      </c>
      <c r="D3201" s="1">
        <f t="shared" si="115"/>
        <v>2</v>
      </c>
      <c r="E3201" s="1" t="str">
        <f>INDEX(Protocol[Mark],MATCH(C3201,Protocol[Step],0))</f>
        <v>11Azd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148010002</v>
      </c>
      <c r="H3201" s="134">
        <f>Systematic[[#This Row],[SampleVariableLabel]]+100*Systematic[[#This Row],[State]]</f>
        <v>148011502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149</v>
      </c>
      <c r="B3202" s="1">
        <f>IF(C3202=0,IF(B3201=Protocol!$V$20,1,B3201+1),B3201)</f>
        <v>1</v>
      </c>
      <c r="C3202" s="1">
        <f>IF(C3201+1=Protocol!$V$21,0,C3201+1)</f>
        <v>0</v>
      </c>
      <c r="D3202" s="1">
        <f t="shared" si="115"/>
        <v>3</v>
      </c>
      <c r="E3202" s="1" t="str">
        <f>INDEX(Protocol[Mark],MATCH(C3202,Protocol[Step],0))</f>
        <v>ce1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149010003</v>
      </c>
      <c r="H3202" s="134">
        <f>Systematic[[#This Row],[SampleVariableLabel]]+100*Systematic[[#This Row],[State]]</f>
        <v>149010003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149</v>
      </c>
      <c r="B3203" s="1">
        <f>IF(C3203=0,IF(B3202=Protocol!$V$20,1,B3202+1),B3202)</f>
        <v>1</v>
      </c>
      <c r="C3203" s="1">
        <f>IF(C3202+1=Protocol!$V$21,0,C3202+1)</f>
        <v>1</v>
      </c>
      <c r="D3203" s="1">
        <f t="shared" ref="D3203:D3266" si="117">IF(D3202=nVariables,1,D3202+1)</f>
        <v>4</v>
      </c>
      <c r="E3203" s="1" t="str">
        <f>INDEX(Protocol[Mark],MATCH(C3203,Protocol[Step],0))</f>
        <v>1Dig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149010004</v>
      </c>
      <c r="H3203" s="134">
        <f>Systematic[[#This Row],[SampleVariableLabel]]+100*Systematic[[#This Row],[State]]</f>
        <v>149010104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149</v>
      </c>
      <c r="B3204" s="1">
        <f>IF(C3204=0,IF(B3203=Protocol!$V$20,1,B3203+1),B3203)</f>
        <v>1</v>
      </c>
      <c r="C3204" s="1">
        <f>IF(C3203+1=Protocol!$V$21,0,C3203+1)</f>
        <v>2</v>
      </c>
      <c r="D3204" s="1">
        <f t="shared" si="117"/>
        <v>5</v>
      </c>
      <c r="E3204" s="1" t="str">
        <f>INDEX(Protocol[Mark],MATCH(C3204,Protocol[Step],0))</f>
        <v>1D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149010005</v>
      </c>
      <c r="H3204" s="134">
        <f>Systematic[[#This Row],[SampleVariableLabel]]+100*Systematic[[#This Row],[State]]</f>
        <v>149010205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149</v>
      </c>
      <c r="B3205" s="1">
        <f>IF(C3205=0,IF(B3204=Protocol!$V$20,1,B3204+1),B3204)</f>
        <v>1</v>
      </c>
      <c r="C3205" s="1">
        <f>IF(C3204+1=Protocol!$V$21,0,C3204+1)</f>
        <v>3</v>
      </c>
      <c r="D3205" s="1">
        <f t="shared" si="117"/>
        <v>6</v>
      </c>
      <c r="E3205" s="1" t="str">
        <f>INDEX(Protocol[Mark],MATCH(C3205,Protocol[Step],0))</f>
        <v>1M.1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149010006</v>
      </c>
      <c r="H3205" s="134">
        <f>Systematic[[#This Row],[SampleVariableLabel]]+100*Systematic[[#This Row],[State]]</f>
        <v>149010306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149</v>
      </c>
      <c r="B3206" s="1">
        <f>IF(C3206=0,IF(B3205=Protocol!$V$20,1,B3205+1),B3205)</f>
        <v>1</v>
      </c>
      <c r="C3206" s="1">
        <f>IF(C3205+1=Protocol!$V$21,0,C3205+1)</f>
        <v>4</v>
      </c>
      <c r="D3206" s="1">
        <f t="shared" si="117"/>
        <v>1</v>
      </c>
      <c r="E3206" s="1" t="str">
        <f>INDEX(Protocol[Mark],MATCH(C3206,Protocol[Step],0))</f>
        <v>2Oct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149010001</v>
      </c>
      <c r="H3206" s="134">
        <f>Systematic[[#This Row],[SampleVariableLabel]]+100*Systematic[[#This Row],[State]]</f>
        <v>149010401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149</v>
      </c>
      <c r="B3207" s="1">
        <f>IF(C3207=0,IF(B3206=Protocol!$V$20,1,B3206+1),B3206)</f>
        <v>1</v>
      </c>
      <c r="C3207" s="1">
        <f>IF(C3206+1=Protocol!$V$21,0,C3206+1)</f>
        <v>5</v>
      </c>
      <c r="D3207" s="1">
        <f t="shared" si="117"/>
        <v>2</v>
      </c>
      <c r="E3207" s="1" t="str">
        <f>INDEX(Protocol[Mark],MATCH(C3207,Protocol[Step],0))</f>
        <v>2c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149010002</v>
      </c>
      <c r="H3207" s="134">
        <f>Systematic[[#This Row],[SampleVariableLabel]]+100*Systematic[[#This Row],[State]]</f>
        <v>149010502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149</v>
      </c>
      <c r="B3208" s="1">
        <f>IF(C3208=0,IF(B3207=Protocol!$V$20,1,B3207+1),B3207)</f>
        <v>1</v>
      </c>
      <c r="C3208" s="1">
        <f>IF(C3207+1=Protocol!$V$21,0,C3207+1)</f>
        <v>6</v>
      </c>
      <c r="D3208" s="1">
        <f t="shared" si="117"/>
        <v>3</v>
      </c>
      <c r="E3208" s="1" t="str">
        <f>INDEX(Protocol[Mark],MATCH(C3208,Protocol[Step],0))</f>
        <v>2M2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149010003</v>
      </c>
      <c r="H3208" s="134">
        <f>Systematic[[#This Row],[SampleVariableLabel]]+100*Systematic[[#This Row],[State]]</f>
        <v>149010603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149</v>
      </c>
      <c r="B3209" s="1">
        <f>IF(C3209=0,IF(B3208=Protocol!$V$20,1,B3208+1),B3208)</f>
        <v>1</v>
      </c>
      <c r="C3209" s="1">
        <f>IF(C3208+1=Protocol!$V$21,0,C3208+1)</f>
        <v>7</v>
      </c>
      <c r="D3209" s="1">
        <f t="shared" si="117"/>
        <v>4</v>
      </c>
      <c r="E3209" s="1" t="str">
        <f>INDEX(Protocol[Mark],MATCH(C3209,Protocol[Step],0))</f>
        <v>3P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149010004</v>
      </c>
      <c r="H3209" s="134">
        <f>Systematic[[#This Row],[SampleVariableLabel]]+100*Systematic[[#This Row],[State]]</f>
        <v>149010704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149</v>
      </c>
      <c r="B3210" s="1">
        <f>IF(C3210=0,IF(B3209=Protocol!$V$20,1,B3209+1),B3209)</f>
        <v>1</v>
      </c>
      <c r="C3210" s="1">
        <f>IF(C3209+1=Protocol!$V$21,0,C3209+1)</f>
        <v>8</v>
      </c>
      <c r="D3210" s="1">
        <f t="shared" si="117"/>
        <v>5</v>
      </c>
      <c r="E3210" s="1" t="str">
        <f>INDEX(Protocol[Mark],MATCH(C3210,Protocol[Step],0))</f>
        <v>4G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149010005</v>
      </c>
      <c r="H3210" s="134">
        <f>Systematic[[#This Row],[SampleVariableLabel]]+100*Systematic[[#This Row],[State]]</f>
        <v>149010805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149</v>
      </c>
      <c r="B3211" s="1">
        <f>IF(C3211=0,IF(B3210=Protocol!$V$20,1,B3210+1),B3210)</f>
        <v>1</v>
      </c>
      <c r="C3211" s="1">
        <f>IF(C3210+1=Protocol!$V$21,0,C3210+1)</f>
        <v>9</v>
      </c>
      <c r="D3211" s="1">
        <f t="shared" si="117"/>
        <v>6</v>
      </c>
      <c r="E3211" s="1" t="str">
        <f>INDEX(Protocol[Mark],MATCH(C3211,Protocol[Step],0))</f>
        <v>5S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149010006</v>
      </c>
      <c r="H3211" s="134">
        <f>Systematic[[#This Row],[SampleVariableLabel]]+100*Systematic[[#This Row],[State]]</f>
        <v>149010906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149</v>
      </c>
      <c r="B3212" s="1">
        <f>IF(C3212=0,IF(B3211=Protocol!$V$20,1,B3211+1),B3211)</f>
        <v>1</v>
      </c>
      <c r="C3212" s="1">
        <f>IF(C3211+1=Protocol!$V$21,0,C3211+1)</f>
        <v>10</v>
      </c>
      <c r="D3212" s="1">
        <f t="shared" si="117"/>
        <v>1</v>
      </c>
      <c r="E3212" s="1" t="str">
        <f>INDEX(Protocol[Mark],MATCH(C3212,Protocol[Step],0))</f>
        <v>6Gp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149010001</v>
      </c>
      <c r="H3212" s="134">
        <f>Systematic[[#This Row],[SampleVariableLabel]]+100*Systematic[[#This Row],[State]]</f>
        <v>149011001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149</v>
      </c>
      <c r="B3213" s="1">
        <f>IF(C3213=0,IF(B3212=Protocol!$V$20,1,B3212+1),B3212)</f>
        <v>1</v>
      </c>
      <c r="C3213" s="1">
        <f>IF(C3212+1=Protocol!$V$21,0,C3212+1)</f>
        <v>11</v>
      </c>
      <c r="D3213" s="1">
        <f t="shared" si="117"/>
        <v>2</v>
      </c>
      <c r="E3213" s="1" t="str">
        <f>INDEX(Protocol[Mark],MATCH(C3213,Protocol[Step],0))</f>
        <v>7U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149010002</v>
      </c>
      <c r="H3213" s="134">
        <f>Systematic[[#This Row],[SampleVariableLabel]]+100*Systematic[[#This Row],[State]]</f>
        <v>149011102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149</v>
      </c>
      <c r="B3214" s="1">
        <f>IF(C3214=0,IF(B3213=Protocol!$V$20,1,B3213+1),B3213)</f>
        <v>1</v>
      </c>
      <c r="C3214" s="1">
        <f>IF(C3213+1=Protocol!$V$21,0,C3213+1)</f>
        <v>12</v>
      </c>
      <c r="D3214" s="1">
        <f t="shared" si="117"/>
        <v>3</v>
      </c>
      <c r="E3214" s="1" t="str">
        <f>INDEX(Protocol[Mark],MATCH(C3214,Protocol[Step],0))</f>
        <v>8Rot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149010003</v>
      </c>
      <c r="H3214" s="134">
        <f>Systematic[[#This Row],[SampleVariableLabel]]+100*Systematic[[#This Row],[State]]</f>
        <v>149011203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149</v>
      </c>
      <c r="B3215" s="1">
        <f>IF(C3215=0,IF(B3214=Protocol!$V$20,1,B3214+1),B3214)</f>
        <v>1</v>
      </c>
      <c r="C3215" s="1">
        <f>IF(C3214+1=Protocol!$V$21,0,C3214+1)</f>
        <v>13</v>
      </c>
      <c r="D3215" s="1">
        <f t="shared" si="117"/>
        <v>4</v>
      </c>
      <c r="E3215" s="1" t="str">
        <f>INDEX(Protocol[Mark],MATCH(C3215,Protocol[Step],0))</f>
        <v>9Ama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149010004</v>
      </c>
      <c r="H3215" s="134">
        <f>Systematic[[#This Row],[SampleVariableLabel]]+100*Systematic[[#This Row],[State]]</f>
        <v>149011304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149</v>
      </c>
      <c r="B3216" s="1">
        <f>IF(C3216=0,IF(B3215=Protocol!$V$20,1,B3215+1),B3215)</f>
        <v>1</v>
      </c>
      <c r="C3216" s="1">
        <f>IF(C3215+1=Protocol!$V$21,0,C3215+1)</f>
        <v>14</v>
      </c>
      <c r="D3216" s="1">
        <f t="shared" si="117"/>
        <v>5</v>
      </c>
      <c r="E3216" s="1" t="str">
        <f>INDEX(Protocol[Mark],MATCH(C3216,Protocol[Step],0))</f>
        <v>10AsTm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149010005</v>
      </c>
      <c r="H3216" s="134">
        <f>Systematic[[#This Row],[SampleVariableLabel]]+100*Systematic[[#This Row],[State]]</f>
        <v>149011405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149</v>
      </c>
      <c r="B3217" s="1">
        <f>IF(C3217=0,IF(B3216=Protocol!$V$20,1,B3216+1),B3216)</f>
        <v>1</v>
      </c>
      <c r="C3217" s="1">
        <f>IF(C3216+1=Protocol!$V$21,0,C3216+1)</f>
        <v>15</v>
      </c>
      <c r="D3217" s="1">
        <f t="shared" si="117"/>
        <v>6</v>
      </c>
      <c r="E3217" s="1" t="str">
        <f>INDEX(Protocol[Mark],MATCH(C3217,Protocol[Step],0))</f>
        <v>11Azd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149010006</v>
      </c>
      <c r="H3217" s="134">
        <f>Systematic[[#This Row],[SampleVariableLabel]]+100*Systematic[[#This Row],[State]]</f>
        <v>149011506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150</v>
      </c>
      <c r="B3218" s="1">
        <f>IF(C3218=0,IF(B3217=Protocol!$V$20,1,B3217+1),B3217)</f>
        <v>1</v>
      </c>
      <c r="C3218" s="1">
        <f>IF(C3217+1=Protocol!$V$21,0,C3217+1)</f>
        <v>0</v>
      </c>
      <c r="D3218" s="1">
        <f t="shared" si="117"/>
        <v>1</v>
      </c>
      <c r="E3218" s="1" t="str">
        <f>INDEX(Protocol[Mark],MATCH(C3218,Protocol[Step],0))</f>
        <v>ce1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150010001</v>
      </c>
      <c r="H3218" s="134">
        <f>Systematic[[#This Row],[SampleVariableLabel]]+100*Systematic[[#This Row],[State]]</f>
        <v>150010001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150</v>
      </c>
      <c r="B3219" s="1">
        <f>IF(C3219=0,IF(B3218=Protocol!$V$20,1,B3218+1),B3218)</f>
        <v>1</v>
      </c>
      <c r="C3219" s="1">
        <f>IF(C3218+1=Protocol!$V$21,0,C3218+1)</f>
        <v>1</v>
      </c>
      <c r="D3219" s="1">
        <f t="shared" si="117"/>
        <v>2</v>
      </c>
      <c r="E3219" s="1" t="str">
        <f>INDEX(Protocol[Mark],MATCH(C3219,Protocol[Step],0))</f>
        <v>1Dig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150010002</v>
      </c>
      <c r="H3219" s="134">
        <f>Systematic[[#This Row],[SampleVariableLabel]]+100*Systematic[[#This Row],[State]]</f>
        <v>150010102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150</v>
      </c>
      <c r="B3220" s="1">
        <f>IF(C3220=0,IF(B3219=Protocol!$V$20,1,B3219+1),B3219)</f>
        <v>1</v>
      </c>
      <c r="C3220" s="1">
        <f>IF(C3219+1=Protocol!$V$21,0,C3219+1)</f>
        <v>2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150010003</v>
      </c>
      <c r="H3220" s="134">
        <f>Systematic[[#This Row],[SampleVariableLabel]]+100*Systematic[[#This Row],[State]]</f>
        <v>150010203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150</v>
      </c>
      <c r="B3221" s="1">
        <f>IF(C3221=0,IF(B3220=Protocol!$V$20,1,B3220+1),B3220)</f>
        <v>1</v>
      </c>
      <c r="C3221" s="1">
        <f>IF(C3220+1=Protocol!$V$21,0,C3220+1)</f>
        <v>3</v>
      </c>
      <c r="D3221" s="1">
        <f t="shared" si="117"/>
        <v>4</v>
      </c>
      <c r="E3221" s="1" t="str">
        <f>INDEX(Protocol[Mark],MATCH(C3221,Protocol[Step],0))</f>
        <v>1M.1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150010004</v>
      </c>
      <c r="H3221" s="134">
        <f>Systematic[[#This Row],[SampleVariableLabel]]+100*Systematic[[#This Row],[State]]</f>
        <v>150010304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150</v>
      </c>
      <c r="B3222" s="1">
        <f>IF(C3222=0,IF(B3221=Protocol!$V$20,1,B3221+1),B3221)</f>
        <v>1</v>
      </c>
      <c r="C3222" s="1">
        <f>IF(C3221+1=Protocol!$V$21,0,C3221+1)</f>
        <v>4</v>
      </c>
      <c r="D3222" s="1">
        <f t="shared" si="117"/>
        <v>5</v>
      </c>
      <c r="E3222" s="1" t="str">
        <f>INDEX(Protocol[Mark],MATCH(C3222,Protocol[Step],0))</f>
        <v>2Oct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150010005</v>
      </c>
      <c r="H3222" s="134">
        <f>Systematic[[#This Row],[SampleVariableLabel]]+100*Systematic[[#This Row],[State]]</f>
        <v>150010405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150</v>
      </c>
      <c r="B3223" s="1">
        <f>IF(C3223=0,IF(B3222=Protocol!$V$20,1,B3222+1),B3222)</f>
        <v>1</v>
      </c>
      <c r="C3223" s="1">
        <f>IF(C3222+1=Protocol!$V$21,0,C3222+1)</f>
        <v>5</v>
      </c>
      <c r="D3223" s="1">
        <f t="shared" si="117"/>
        <v>6</v>
      </c>
      <c r="E3223" s="1" t="str">
        <f>INDEX(Protocol[Mark],MATCH(C3223,Protocol[Step],0))</f>
        <v>2c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150010006</v>
      </c>
      <c r="H3223" s="134">
        <f>Systematic[[#This Row],[SampleVariableLabel]]+100*Systematic[[#This Row],[State]]</f>
        <v>150010506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150</v>
      </c>
      <c r="B3224" s="1">
        <f>IF(C3224=0,IF(B3223=Protocol!$V$20,1,B3223+1),B3223)</f>
        <v>1</v>
      </c>
      <c r="C3224" s="1">
        <f>IF(C3223+1=Protocol!$V$21,0,C3223+1)</f>
        <v>6</v>
      </c>
      <c r="D3224" s="1">
        <f t="shared" si="117"/>
        <v>1</v>
      </c>
      <c r="E3224" s="1" t="str">
        <f>INDEX(Protocol[Mark],MATCH(C3224,Protocol[Step],0))</f>
        <v>2M2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150010001</v>
      </c>
      <c r="H3224" s="134">
        <f>Systematic[[#This Row],[SampleVariableLabel]]+100*Systematic[[#This Row],[State]]</f>
        <v>150010601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150</v>
      </c>
      <c r="B3225" s="1">
        <f>IF(C3225=0,IF(B3224=Protocol!$V$20,1,B3224+1),B3224)</f>
        <v>1</v>
      </c>
      <c r="C3225" s="1">
        <f>IF(C3224+1=Protocol!$V$21,0,C3224+1)</f>
        <v>7</v>
      </c>
      <c r="D3225" s="1">
        <f t="shared" si="117"/>
        <v>2</v>
      </c>
      <c r="E3225" s="1" t="str">
        <f>INDEX(Protocol[Mark],MATCH(C3225,Protocol[Step],0))</f>
        <v>3P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150010002</v>
      </c>
      <c r="H3225" s="134">
        <f>Systematic[[#This Row],[SampleVariableLabel]]+100*Systematic[[#This Row],[State]]</f>
        <v>150010702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150</v>
      </c>
      <c r="B3226" s="1">
        <f>IF(C3226=0,IF(B3225=Protocol!$V$20,1,B3225+1),B3225)</f>
        <v>1</v>
      </c>
      <c r="C3226" s="1">
        <f>IF(C3225+1=Protocol!$V$21,0,C3225+1)</f>
        <v>8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150010003</v>
      </c>
      <c r="H3226" s="134">
        <f>Systematic[[#This Row],[SampleVariableLabel]]+100*Systematic[[#This Row],[State]]</f>
        <v>150010803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150</v>
      </c>
      <c r="B3227" s="1">
        <f>IF(C3227=0,IF(B3226=Protocol!$V$20,1,B3226+1),B3226)</f>
        <v>1</v>
      </c>
      <c r="C3227" s="1">
        <f>IF(C3226+1=Protocol!$V$21,0,C3226+1)</f>
        <v>9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150010004</v>
      </c>
      <c r="H3227" s="134">
        <f>Systematic[[#This Row],[SampleVariableLabel]]+100*Systematic[[#This Row],[State]]</f>
        <v>150010904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150</v>
      </c>
      <c r="B3228" s="1">
        <f>IF(C3228=0,IF(B3227=Protocol!$V$20,1,B3227+1),B3227)</f>
        <v>1</v>
      </c>
      <c r="C3228" s="1">
        <f>IF(C3227+1=Protocol!$V$21,0,C3227+1)</f>
        <v>10</v>
      </c>
      <c r="D3228" s="1">
        <f t="shared" si="117"/>
        <v>5</v>
      </c>
      <c r="E3228" s="1" t="str">
        <f>INDEX(Protocol[Mark],MATCH(C3228,Protocol[Step],0))</f>
        <v>6Gp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150010005</v>
      </c>
      <c r="H3228" s="134">
        <f>Systematic[[#This Row],[SampleVariableLabel]]+100*Systematic[[#This Row],[State]]</f>
        <v>150011005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150</v>
      </c>
      <c r="B3229" s="1">
        <f>IF(C3229=0,IF(B3228=Protocol!$V$20,1,B3228+1),B3228)</f>
        <v>1</v>
      </c>
      <c r="C3229" s="1">
        <f>IF(C3228+1=Protocol!$V$21,0,C3228+1)</f>
        <v>11</v>
      </c>
      <c r="D3229" s="1">
        <f t="shared" si="117"/>
        <v>6</v>
      </c>
      <c r="E3229" s="1" t="str">
        <f>INDEX(Protocol[Mark],MATCH(C3229,Protocol[Step],0))</f>
        <v>7U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150010006</v>
      </c>
      <c r="H3229" s="134">
        <f>Systematic[[#This Row],[SampleVariableLabel]]+100*Systematic[[#This Row],[State]]</f>
        <v>150011106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150</v>
      </c>
      <c r="B3230" s="1">
        <f>IF(C3230=0,IF(B3229=Protocol!$V$20,1,B3229+1),B3229)</f>
        <v>1</v>
      </c>
      <c r="C3230" s="1">
        <f>IF(C3229+1=Protocol!$V$21,0,C3229+1)</f>
        <v>12</v>
      </c>
      <c r="D3230" s="1">
        <f t="shared" si="117"/>
        <v>1</v>
      </c>
      <c r="E3230" s="1" t="str">
        <f>INDEX(Protocol[Mark],MATCH(C3230,Protocol[Step],0))</f>
        <v>8Rot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150010001</v>
      </c>
      <c r="H3230" s="134">
        <f>Systematic[[#This Row],[SampleVariableLabel]]+100*Systematic[[#This Row],[State]]</f>
        <v>150011201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150</v>
      </c>
      <c r="B3231" s="1">
        <f>IF(C3231=0,IF(B3230=Protocol!$V$20,1,B3230+1),B3230)</f>
        <v>1</v>
      </c>
      <c r="C3231" s="1">
        <f>IF(C3230+1=Protocol!$V$21,0,C3230+1)</f>
        <v>13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150010002</v>
      </c>
      <c r="H3231" s="134">
        <f>Systematic[[#This Row],[SampleVariableLabel]]+100*Systematic[[#This Row],[State]]</f>
        <v>150011302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150</v>
      </c>
      <c r="B3232" s="1">
        <f>IF(C3232=0,IF(B3231=Protocol!$V$20,1,B3231+1),B3231)</f>
        <v>1</v>
      </c>
      <c r="C3232" s="1">
        <f>IF(C3231+1=Protocol!$V$21,0,C3231+1)</f>
        <v>14</v>
      </c>
      <c r="D3232" s="1">
        <f t="shared" si="117"/>
        <v>3</v>
      </c>
      <c r="E3232" s="1" t="str">
        <f>INDEX(Protocol[Mark],MATCH(C3232,Protocol[Step],0))</f>
        <v>10AsTm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150010003</v>
      </c>
      <c r="H3232" s="134">
        <f>Systematic[[#This Row],[SampleVariableLabel]]+100*Systematic[[#This Row],[State]]</f>
        <v>150011403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150</v>
      </c>
      <c r="B3233" s="1">
        <f>IF(C3233=0,IF(B3232=Protocol!$V$20,1,B3232+1),B3232)</f>
        <v>1</v>
      </c>
      <c r="C3233" s="1">
        <f>IF(C3232+1=Protocol!$V$21,0,C3232+1)</f>
        <v>15</v>
      </c>
      <c r="D3233" s="1">
        <f t="shared" si="117"/>
        <v>4</v>
      </c>
      <c r="E3233" s="1" t="str">
        <f>INDEX(Protocol[Mark],MATCH(C3233,Protocol[Step],0))</f>
        <v>11Azd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150010004</v>
      </c>
      <c r="H3233" s="134">
        <f>Systematic[[#This Row],[SampleVariableLabel]]+100*Systematic[[#This Row],[State]]</f>
        <v>150011504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151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ce1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151010005</v>
      </c>
      <c r="H3234" s="134">
        <f>Systematic[[#This Row],[SampleVariableLabel]]+100*Systematic[[#This Row],[State]]</f>
        <v>151010005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151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1Dig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151010006</v>
      </c>
      <c r="H3235" s="134">
        <f>Systematic[[#This Row],[SampleVariableLabel]]+100*Systematic[[#This Row],[State]]</f>
        <v>151010106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151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1D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151010001</v>
      </c>
      <c r="H3236" s="134">
        <f>Systematic[[#This Row],[SampleVariableLabel]]+100*Systematic[[#This Row],[State]]</f>
        <v>151010201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151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1M.1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151010002</v>
      </c>
      <c r="H3237" s="134">
        <f>Systematic[[#This Row],[SampleVariableLabel]]+100*Systematic[[#This Row],[State]]</f>
        <v>151010302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151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2Oct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151010003</v>
      </c>
      <c r="H3238" s="134">
        <f>Systematic[[#This Row],[SampleVariableLabel]]+100*Systematic[[#This Row],[State]]</f>
        <v>151010403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151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2c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151010004</v>
      </c>
      <c r="H3239" s="134">
        <f>Systematic[[#This Row],[SampleVariableLabel]]+100*Systematic[[#This Row],[State]]</f>
        <v>151010504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151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2M2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151010005</v>
      </c>
      <c r="H3240" s="134">
        <f>Systematic[[#This Row],[SampleVariableLabel]]+100*Systematic[[#This Row],[State]]</f>
        <v>151010605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151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3P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151010006</v>
      </c>
      <c r="H3241" s="134">
        <f>Systematic[[#This Row],[SampleVariableLabel]]+100*Systematic[[#This Row],[State]]</f>
        <v>151010706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151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4G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151010001</v>
      </c>
      <c r="H3242" s="134">
        <f>Systematic[[#This Row],[SampleVariableLabel]]+100*Systematic[[#This Row],[State]]</f>
        <v>151010801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151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5S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151010002</v>
      </c>
      <c r="H3243" s="134">
        <f>Systematic[[#This Row],[SampleVariableLabel]]+100*Systematic[[#This Row],[State]]</f>
        <v>151010902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151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6Gp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151010003</v>
      </c>
      <c r="H3244" s="134">
        <f>Systematic[[#This Row],[SampleVariableLabel]]+100*Systematic[[#This Row],[State]]</f>
        <v>151011003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151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7U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151010004</v>
      </c>
      <c r="H3245" s="134">
        <f>Systematic[[#This Row],[SampleVariableLabel]]+100*Systematic[[#This Row],[State]]</f>
        <v>151011104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151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8Rot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151010005</v>
      </c>
      <c r="H3246" s="134">
        <f>Systematic[[#This Row],[SampleVariableLabel]]+100*Systematic[[#This Row],[State]]</f>
        <v>151011205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151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9Ama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151010006</v>
      </c>
      <c r="H3247" s="134">
        <f>Systematic[[#This Row],[SampleVariableLabel]]+100*Systematic[[#This Row],[State]]</f>
        <v>151011306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151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10AsTm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151010001</v>
      </c>
      <c r="H3248" s="134">
        <f>Systematic[[#This Row],[SampleVariableLabel]]+100*Systematic[[#This Row],[State]]</f>
        <v>151011401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151</v>
      </c>
      <c r="B3249" s="1">
        <f>IF(C3249=0,IF(B3248=Protocol!$V$20,1,B3248+1),B3248)</f>
        <v>1</v>
      </c>
      <c r="C3249" s="1">
        <f>IF(C3248+1=Protocol!$V$21,0,C3248+1)</f>
        <v>15</v>
      </c>
      <c r="D3249" s="1">
        <f t="shared" si="117"/>
        <v>2</v>
      </c>
      <c r="E3249" s="1" t="str">
        <f>INDEX(Protocol[Mark],MATCH(C3249,Protocol[Step],0))</f>
        <v>11Azd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151010002</v>
      </c>
      <c r="H3249" s="134">
        <f>Systematic[[#This Row],[SampleVariableLabel]]+100*Systematic[[#This Row],[State]]</f>
        <v>151011502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152</v>
      </c>
      <c r="B3250" s="1">
        <f>IF(C3250=0,IF(B3249=Protocol!$V$20,1,B3249+1),B3249)</f>
        <v>1</v>
      </c>
      <c r="C3250" s="1">
        <f>IF(C3249+1=Protocol!$V$21,0,C3249+1)</f>
        <v>0</v>
      </c>
      <c r="D3250" s="1">
        <f t="shared" si="117"/>
        <v>3</v>
      </c>
      <c r="E3250" s="1" t="str">
        <f>INDEX(Protocol[Mark],MATCH(C3250,Protocol[Step],0))</f>
        <v>ce1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152010003</v>
      </c>
      <c r="H3250" s="134">
        <f>Systematic[[#This Row],[SampleVariableLabel]]+100*Systematic[[#This Row],[State]]</f>
        <v>152010003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152</v>
      </c>
      <c r="B3251" s="1">
        <f>IF(C3251=0,IF(B3250=Protocol!$V$20,1,B3250+1),B3250)</f>
        <v>1</v>
      </c>
      <c r="C3251" s="1">
        <f>IF(C3250+1=Protocol!$V$21,0,C3250+1)</f>
        <v>1</v>
      </c>
      <c r="D3251" s="1">
        <f t="shared" si="117"/>
        <v>4</v>
      </c>
      <c r="E3251" s="1" t="str">
        <f>INDEX(Protocol[Mark],MATCH(C3251,Protocol[Step],0))</f>
        <v>1Dig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152010004</v>
      </c>
      <c r="H3251" s="134">
        <f>Systematic[[#This Row],[SampleVariableLabel]]+100*Systematic[[#This Row],[State]]</f>
        <v>152010104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152</v>
      </c>
      <c r="B3252" s="1">
        <f>IF(C3252=0,IF(B3251=Protocol!$V$20,1,B3251+1),B3251)</f>
        <v>1</v>
      </c>
      <c r="C3252" s="1">
        <f>IF(C3251+1=Protocol!$V$21,0,C3251+1)</f>
        <v>2</v>
      </c>
      <c r="D3252" s="1">
        <f t="shared" si="117"/>
        <v>5</v>
      </c>
      <c r="E3252" s="1" t="str">
        <f>INDEX(Protocol[Mark],MATCH(C3252,Protocol[Step],0))</f>
        <v>1D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152010005</v>
      </c>
      <c r="H3252" s="134">
        <f>Systematic[[#This Row],[SampleVariableLabel]]+100*Systematic[[#This Row],[State]]</f>
        <v>152010205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152</v>
      </c>
      <c r="B3253" s="1">
        <f>IF(C3253=0,IF(B3252=Protocol!$V$20,1,B3252+1),B3252)</f>
        <v>1</v>
      </c>
      <c r="C3253" s="1">
        <f>IF(C3252+1=Protocol!$V$21,0,C3252+1)</f>
        <v>3</v>
      </c>
      <c r="D3253" s="1">
        <f t="shared" si="117"/>
        <v>6</v>
      </c>
      <c r="E3253" s="1" t="str">
        <f>INDEX(Protocol[Mark],MATCH(C3253,Protocol[Step],0))</f>
        <v>1M.1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152010006</v>
      </c>
      <c r="H3253" s="134">
        <f>Systematic[[#This Row],[SampleVariableLabel]]+100*Systematic[[#This Row],[State]]</f>
        <v>152010306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152</v>
      </c>
      <c r="B3254" s="1">
        <f>IF(C3254=0,IF(B3253=Protocol!$V$20,1,B3253+1),B3253)</f>
        <v>1</v>
      </c>
      <c r="C3254" s="1">
        <f>IF(C3253+1=Protocol!$V$21,0,C3253+1)</f>
        <v>4</v>
      </c>
      <c r="D3254" s="1">
        <f t="shared" si="117"/>
        <v>1</v>
      </c>
      <c r="E3254" s="1" t="str">
        <f>INDEX(Protocol[Mark],MATCH(C3254,Protocol[Step],0))</f>
        <v>2Oct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152010001</v>
      </c>
      <c r="H3254" s="134">
        <f>Systematic[[#This Row],[SampleVariableLabel]]+100*Systematic[[#This Row],[State]]</f>
        <v>152010401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152</v>
      </c>
      <c r="B3255" s="1">
        <f>IF(C3255=0,IF(B3254=Protocol!$V$20,1,B3254+1),B3254)</f>
        <v>1</v>
      </c>
      <c r="C3255" s="1">
        <f>IF(C3254+1=Protocol!$V$21,0,C3254+1)</f>
        <v>5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152010002</v>
      </c>
      <c r="H3255" s="134">
        <f>Systematic[[#This Row],[SampleVariableLabel]]+100*Systematic[[#This Row],[State]]</f>
        <v>152010502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152</v>
      </c>
      <c r="B3256" s="1">
        <f>IF(C3256=0,IF(B3255=Protocol!$V$20,1,B3255+1),B3255)</f>
        <v>1</v>
      </c>
      <c r="C3256" s="1">
        <f>IF(C3255+1=Protocol!$V$21,0,C3255+1)</f>
        <v>6</v>
      </c>
      <c r="D3256" s="1">
        <f t="shared" si="117"/>
        <v>3</v>
      </c>
      <c r="E3256" s="1" t="str">
        <f>INDEX(Protocol[Mark],MATCH(C3256,Protocol[Step],0))</f>
        <v>2M2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152010003</v>
      </c>
      <c r="H3256" s="134">
        <f>Systematic[[#This Row],[SampleVariableLabel]]+100*Systematic[[#This Row],[State]]</f>
        <v>152010603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152</v>
      </c>
      <c r="B3257" s="1">
        <f>IF(C3257=0,IF(B3256=Protocol!$V$20,1,B3256+1),B3256)</f>
        <v>1</v>
      </c>
      <c r="C3257" s="1">
        <f>IF(C3256+1=Protocol!$V$21,0,C3256+1)</f>
        <v>7</v>
      </c>
      <c r="D3257" s="1">
        <f t="shared" si="117"/>
        <v>4</v>
      </c>
      <c r="E3257" s="1" t="str">
        <f>INDEX(Protocol[Mark],MATCH(C3257,Protocol[Step],0))</f>
        <v>3P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152010004</v>
      </c>
      <c r="H3257" s="134">
        <f>Systematic[[#This Row],[SampleVariableLabel]]+100*Systematic[[#This Row],[State]]</f>
        <v>152010704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152</v>
      </c>
      <c r="B3258" s="1">
        <f>IF(C3258=0,IF(B3257=Protocol!$V$20,1,B3257+1),B3257)</f>
        <v>1</v>
      </c>
      <c r="C3258" s="1">
        <f>IF(C3257+1=Protocol!$V$21,0,C3257+1)</f>
        <v>8</v>
      </c>
      <c r="D3258" s="1">
        <f t="shared" si="117"/>
        <v>5</v>
      </c>
      <c r="E3258" s="1" t="str">
        <f>INDEX(Protocol[Mark],MATCH(C3258,Protocol[Step],0))</f>
        <v>4G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152010005</v>
      </c>
      <c r="H3258" s="134">
        <f>Systematic[[#This Row],[SampleVariableLabel]]+100*Systematic[[#This Row],[State]]</f>
        <v>152010805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152</v>
      </c>
      <c r="B3259" s="1">
        <f>IF(C3259=0,IF(B3258=Protocol!$V$20,1,B3258+1),B3258)</f>
        <v>1</v>
      </c>
      <c r="C3259" s="1">
        <f>IF(C3258+1=Protocol!$V$21,0,C3258+1)</f>
        <v>9</v>
      </c>
      <c r="D3259" s="1">
        <f t="shared" si="117"/>
        <v>6</v>
      </c>
      <c r="E3259" s="1" t="str">
        <f>INDEX(Protocol[Mark],MATCH(C3259,Protocol[Step],0))</f>
        <v>5S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152010006</v>
      </c>
      <c r="H3259" s="134">
        <f>Systematic[[#This Row],[SampleVariableLabel]]+100*Systematic[[#This Row],[State]]</f>
        <v>152010906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152</v>
      </c>
      <c r="B3260" s="1">
        <f>IF(C3260=0,IF(B3259=Protocol!$V$20,1,B3259+1),B3259)</f>
        <v>1</v>
      </c>
      <c r="C3260" s="1">
        <f>IF(C3259+1=Protocol!$V$21,0,C3259+1)</f>
        <v>10</v>
      </c>
      <c r="D3260" s="1">
        <f t="shared" si="117"/>
        <v>1</v>
      </c>
      <c r="E3260" s="1" t="str">
        <f>INDEX(Protocol[Mark],MATCH(C3260,Protocol[Step],0))</f>
        <v>6Gp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152010001</v>
      </c>
      <c r="H3260" s="134">
        <f>Systematic[[#This Row],[SampleVariableLabel]]+100*Systematic[[#This Row],[State]]</f>
        <v>152011001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152</v>
      </c>
      <c r="B3261" s="1">
        <f>IF(C3261=0,IF(B3260=Protocol!$V$20,1,B3260+1),B3260)</f>
        <v>1</v>
      </c>
      <c r="C3261" s="1">
        <f>IF(C3260+1=Protocol!$V$21,0,C3260+1)</f>
        <v>11</v>
      </c>
      <c r="D3261" s="1">
        <f t="shared" si="117"/>
        <v>2</v>
      </c>
      <c r="E3261" s="1" t="str">
        <f>INDEX(Protocol[Mark],MATCH(C3261,Protocol[Step],0))</f>
        <v>7U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152010002</v>
      </c>
      <c r="H3261" s="134">
        <f>Systematic[[#This Row],[SampleVariableLabel]]+100*Systematic[[#This Row],[State]]</f>
        <v>152011102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152</v>
      </c>
      <c r="B3262" s="1">
        <f>IF(C3262=0,IF(B3261=Protocol!$V$20,1,B3261+1),B3261)</f>
        <v>1</v>
      </c>
      <c r="C3262" s="1">
        <f>IF(C3261+1=Protocol!$V$21,0,C3261+1)</f>
        <v>12</v>
      </c>
      <c r="D3262" s="1">
        <f t="shared" si="117"/>
        <v>3</v>
      </c>
      <c r="E3262" s="1" t="str">
        <f>INDEX(Protocol[Mark],MATCH(C3262,Protocol[Step],0))</f>
        <v>8Rot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152010003</v>
      </c>
      <c r="H3262" s="134">
        <f>Systematic[[#This Row],[SampleVariableLabel]]+100*Systematic[[#This Row],[State]]</f>
        <v>152011203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152</v>
      </c>
      <c r="B3263" s="1">
        <f>IF(C3263=0,IF(B3262=Protocol!$V$20,1,B3262+1),B3262)</f>
        <v>1</v>
      </c>
      <c r="C3263" s="1">
        <f>IF(C3262+1=Protocol!$V$21,0,C3262+1)</f>
        <v>13</v>
      </c>
      <c r="D3263" s="1">
        <f t="shared" si="117"/>
        <v>4</v>
      </c>
      <c r="E3263" s="1" t="str">
        <f>INDEX(Protocol[Mark],MATCH(C3263,Protocol[Step],0))</f>
        <v>9Ama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152010004</v>
      </c>
      <c r="H3263" s="134">
        <f>Systematic[[#This Row],[SampleVariableLabel]]+100*Systematic[[#This Row],[State]]</f>
        <v>152011304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152</v>
      </c>
      <c r="B3264" s="1">
        <f>IF(C3264=0,IF(B3263=Protocol!$V$20,1,B3263+1),B3263)</f>
        <v>1</v>
      </c>
      <c r="C3264" s="1">
        <f>IF(C3263+1=Protocol!$V$21,0,C3263+1)</f>
        <v>14</v>
      </c>
      <c r="D3264" s="1">
        <f t="shared" si="117"/>
        <v>5</v>
      </c>
      <c r="E3264" s="1" t="str">
        <f>INDEX(Protocol[Mark],MATCH(C3264,Protocol[Step],0))</f>
        <v>10AsTm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152010005</v>
      </c>
      <c r="H3264" s="134">
        <f>Systematic[[#This Row],[SampleVariableLabel]]+100*Systematic[[#This Row],[State]]</f>
        <v>152011405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152</v>
      </c>
      <c r="B3265" s="1">
        <f>IF(C3265=0,IF(B3264=Protocol!$V$20,1,B3264+1),B3264)</f>
        <v>1</v>
      </c>
      <c r="C3265" s="1">
        <f>IF(C3264+1=Protocol!$V$21,0,C3264+1)</f>
        <v>15</v>
      </c>
      <c r="D3265" s="1">
        <f t="shared" si="117"/>
        <v>6</v>
      </c>
      <c r="E3265" s="1" t="str">
        <f>INDEX(Protocol[Mark],MATCH(C3265,Protocol[Step],0))</f>
        <v>11Azd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152010006</v>
      </c>
      <c r="H3265" s="134">
        <f>Systematic[[#This Row],[SampleVariableLabel]]+100*Systematic[[#This Row],[State]]</f>
        <v>152011506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153</v>
      </c>
      <c r="B3266" s="1">
        <f>IF(C3266=0,IF(B3265=Protocol!$V$20,1,B3265+1),B3265)</f>
        <v>1</v>
      </c>
      <c r="C3266" s="1">
        <f>IF(C3265+1=Protocol!$V$21,0,C3265+1)</f>
        <v>0</v>
      </c>
      <c r="D3266" s="1">
        <f t="shared" si="117"/>
        <v>1</v>
      </c>
      <c r="E3266" s="1" t="str">
        <f>INDEX(Protocol[Mark],MATCH(C3266,Protocol[Step],0))</f>
        <v>ce1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153010001</v>
      </c>
      <c r="H3266" s="134">
        <f>Systematic[[#This Row],[SampleVariableLabel]]+100*Systematic[[#This Row],[State]]</f>
        <v>153010001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153</v>
      </c>
      <c r="B3267" s="1">
        <f>IF(C3267=0,IF(B3266=Protocol!$V$20,1,B3266+1),B3266)</f>
        <v>1</v>
      </c>
      <c r="C3267" s="1">
        <f>IF(C3266+1=Protocol!$V$21,0,C3266+1)</f>
        <v>1</v>
      </c>
      <c r="D3267" s="1">
        <f t="shared" ref="D3267:D3330" si="119">IF(D3266=nVariables,1,D3266+1)</f>
        <v>2</v>
      </c>
      <c r="E3267" s="1" t="str">
        <f>INDEX(Protocol[Mark],MATCH(C3267,Protocol[Step],0))</f>
        <v>1Dig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153010002</v>
      </c>
      <c r="H3267" s="134">
        <f>Systematic[[#This Row],[SampleVariableLabel]]+100*Systematic[[#This Row],[State]]</f>
        <v>153010102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153</v>
      </c>
      <c r="B3268" s="1">
        <f>IF(C3268=0,IF(B3267=Protocol!$V$20,1,B3267+1),B3267)</f>
        <v>1</v>
      </c>
      <c r="C3268" s="1">
        <f>IF(C3267+1=Protocol!$V$21,0,C3267+1)</f>
        <v>2</v>
      </c>
      <c r="D3268" s="1">
        <f t="shared" si="119"/>
        <v>3</v>
      </c>
      <c r="E3268" s="1" t="str">
        <f>INDEX(Protocol[Mark],MATCH(C3268,Protocol[Step],0))</f>
        <v>1D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153010003</v>
      </c>
      <c r="H3268" s="134">
        <f>Systematic[[#This Row],[SampleVariableLabel]]+100*Systematic[[#This Row],[State]]</f>
        <v>153010203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153</v>
      </c>
      <c r="B3269" s="1">
        <f>IF(C3269=0,IF(B3268=Protocol!$V$20,1,B3268+1),B3268)</f>
        <v>1</v>
      </c>
      <c r="C3269" s="1">
        <f>IF(C3268+1=Protocol!$V$21,0,C3268+1)</f>
        <v>3</v>
      </c>
      <c r="D3269" s="1">
        <f t="shared" si="119"/>
        <v>4</v>
      </c>
      <c r="E3269" s="1" t="str">
        <f>INDEX(Protocol[Mark],MATCH(C3269,Protocol[Step],0))</f>
        <v>1M.1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153010004</v>
      </c>
      <c r="H3269" s="134">
        <f>Systematic[[#This Row],[SampleVariableLabel]]+100*Systematic[[#This Row],[State]]</f>
        <v>153010304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153</v>
      </c>
      <c r="B3270" s="1">
        <f>IF(C3270=0,IF(B3269=Protocol!$V$20,1,B3269+1),B3269)</f>
        <v>1</v>
      </c>
      <c r="C3270" s="1">
        <f>IF(C3269+1=Protocol!$V$21,0,C3269+1)</f>
        <v>4</v>
      </c>
      <c r="D3270" s="1">
        <f t="shared" si="119"/>
        <v>5</v>
      </c>
      <c r="E3270" s="1" t="str">
        <f>INDEX(Protocol[Mark],MATCH(C3270,Protocol[Step],0))</f>
        <v>2Oct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153010005</v>
      </c>
      <c r="H3270" s="134">
        <f>Systematic[[#This Row],[SampleVariableLabel]]+100*Systematic[[#This Row],[State]]</f>
        <v>153010405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153</v>
      </c>
      <c r="B3271" s="1">
        <f>IF(C3271=0,IF(B3270=Protocol!$V$20,1,B3270+1),B3270)</f>
        <v>1</v>
      </c>
      <c r="C3271" s="1">
        <f>IF(C3270+1=Protocol!$V$21,0,C3270+1)</f>
        <v>5</v>
      </c>
      <c r="D3271" s="1">
        <f t="shared" si="119"/>
        <v>6</v>
      </c>
      <c r="E3271" s="1" t="str">
        <f>INDEX(Protocol[Mark],MATCH(C3271,Protocol[Step],0))</f>
        <v>2c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153010006</v>
      </c>
      <c r="H3271" s="134">
        <f>Systematic[[#This Row],[SampleVariableLabel]]+100*Systematic[[#This Row],[State]]</f>
        <v>153010506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153</v>
      </c>
      <c r="B3272" s="1">
        <f>IF(C3272=0,IF(B3271=Protocol!$V$20,1,B3271+1),B3271)</f>
        <v>1</v>
      </c>
      <c r="C3272" s="1">
        <f>IF(C3271+1=Protocol!$V$21,0,C3271+1)</f>
        <v>6</v>
      </c>
      <c r="D3272" s="1">
        <f t="shared" si="119"/>
        <v>1</v>
      </c>
      <c r="E3272" s="1" t="str">
        <f>INDEX(Protocol[Mark],MATCH(C3272,Protocol[Step],0))</f>
        <v>2M2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153010001</v>
      </c>
      <c r="H3272" s="134">
        <f>Systematic[[#This Row],[SampleVariableLabel]]+100*Systematic[[#This Row],[State]]</f>
        <v>153010601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153</v>
      </c>
      <c r="B3273" s="1">
        <f>IF(C3273=0,IF(B3272=Protocol!$V$20,1,B3272+1),B3272)</f>
        <v>1</v>
      </c>
      <c r="C3273" s="1">
        <f>IF(C3272+1=Protocol!$V$21,0,C3272+1)</f>
        <v>7</v>
      </c>
      <c r="D3273" s="1">
        <f t="shared" si="119"/>
        <v>2</v>
      </c>
      <c r="E3273" s="1" t="str">
        <f>INDEX(Protocol[Mark],MATCH(C3273,Protocol[Step],0))</f>
        <v>3P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153010002</v>
      </c>
      <c r="H3273" s="134">
        <f>Systematic[[#This Row],[SampleVariableLabel]]+100*Systematic[[#This Row],[State]]</f>
        <v>153010702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153</v>
      </c>
      <c r="B3274" s="1">
        <f>IF(C3274=0,IF(B3273=Protocol!$V$20,1,B3273+1),B3273)</f>
        <v>1</v>
      </c>
      <c r="C3274" s="1">
        <f>IF(C3273+1=Protocol!$V$21,0,C3273+1)</f>
        <v>8</v>
      </c>
      <c r="D3274" s="1">
        <f t="shared" si="119"/>
        <v>3</v>
      </c>
      <c r="E3274" s="1" t="str">
        <f>INDEX(Protocol[Mark],MATCH(C3274,Protocol[Step],0))</f>
        <v>4G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153010003</v>
      </c>
      <c r="H3274" s="134">
        <f>Systematic[[#This Row],[SampleVariableLabel]]+100*Systematic[[#This Row],[State]]</f>
        <v>153010803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153</v>
      </c>
      <c r="B3275" s="1">
        <f>IF(C3275=0,IF(B3274=Protocol!$V$20,1,B3274+1),B3274)</f>
        <v>1</v>
      </c>
      <c r="C3275" s="1">
        <f>IF(C3274+1=Protocol!$V$21,0,C3274+1)</f>
        <v>9</v>
      </c>
      <c r="D3275" s="1">
        <f t="shared" si="119"/>
        <v>4</v>
      </c>
      <c r="E3275" s="1" t="str">
        <f>INDEX(Protocol[Mark],MATCH(C3275,Protocol[Step],0))</f>
        <v>5S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153010004</v>
      </c>
      <c r="H3275" s="134">
        <f>Systematic[[#This Row],[SampleVariableLabel]]+100*Systematic[[#This Row],[State]]</f>
        <v>153010904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153</v>
      </c>
      <c r="B3276" s="1">
        <f>IF(C3276=0,IF(B3275=Protocol!$V$20,1,B3275+1),B3275)</f>
        <v>1</v>
      </c>
      <c r="C3276" s="1">
        <f>IF(C3275+1=Protocol!$V$21,0,C3275+1)</f>
        <v>10</v>
      </c>
      <c r="D3276" s="1">
        <f t="shared" si="119"/>
        <v>5</v>
      </c>
      <c r="E3276" s="1" t="str">
        <f>INDEX(Protocol[Mark],MATCH(C3276,Protocol[Step],0))</f>
        <v>6Gp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153010005</v>
      </c>
      <c r="H3276" s="134">
        <f>Systematic[[#This Row],[SampleVariableLabel]]+100*Systematic[[#This Row],[State]]</f>
        <v>153011005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153</v>
      </c>
      <c r="B3277" s="1">
        <f>IF(C3277=0,IF(B3276=Protocol!$V$20,1,B3276+1),B3276)</f>
        <v>1</v>
      </c>
      <c r="C3277" s="1">
        <f>IF(C3276+1=Protocol!$V$21,0,C3276+1)</f>
        <v>11</v>
      </c>
      <c r="D3277" s="1">
        <f t="shared" si="119"/>
        <v>6</v>
      </c>
      <c r="E3277" s="1" t="str">
        <f>INDEX(Protocol[Mark],MATCH(C3277,Protocol[Step],0))</f>
        <v>7U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153010006</v>
      </c>
      <c r="H3277" s="134">
        <f>Systematic[[#This Row],[SampleVariableLabel]]+100*Systematic[[#This Row],[State]]</f>
        <v>153011106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153</v>
      </c>
      <c r="B3278" s="1">
        <f>IF(C3278=0,IF(B3277=Protocol!$V$20,1,B3277+1),B3277)</f>
        <v>1</v>
      </c>
      <c r="C3278" s="1">
        <f>IF(C3277+1=Protocol!$V$21,0,C3277+1)</f>
        <v>12</v>
      </c>
      <c r="D3278" s="1">
        <f t="shared" si="119"/>
        <v>1</v>
      </c>
      <c r="E3278" s="1" t="str">
        <f>INDEX(Protocol[Mark],MATCH(C3278,Protocol[Step],0))</f>
        <v>8Rot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153010001</v>
      </c>
      <c r="H3278" s="134">
        <f>Systematic[[#This Row],[SampleVariableLabel]]+100*Systematic[[#This Row],[State]]</f>
        <v>153011201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153</v>
      </c>
      <c r="B3279" s="1">
        <f>IF(C3279=0,IF(B3278=Protocol!$V$20,1,B3278+1),B3278)</f>
        <v>1</v>
      </c>
      <c r="C3279" s="1">
        <f>IF(C3278+1=Protocol!$V$21,0,C3278+1)</f>
        <v>13</v>
      </c>
      <c r="D3279" s="1">
        <f t="shared" si="119"/>
        <v>2</v>
      </c>
      <c r="E3279" s="1" t="str">
        <f>INDEX(Protocol[Mark],MATCH(C3279,Protocol[Step],0))</f>
        <v>9Ama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153010002</v>
      </c>
      <c r="H3279" s="134">
        <f>Systematic[[#This Row],[SampleVariableLabel]]+100*Systematic[[#This Row],[State]]</f>
        <v>153011302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153</v>
      </c>
      <c r="B3280" s="1">
        <f>IF(C3280=0,IF(B3279=Protocol!$V$20,1,B3279+1),B3279)</f>
        <v>1</v>
      </c>
      <c r="C3280" s="1">
        <f>IF(C3279+1=Protocol!$V$21,0,C3279+1)</f>
        <v>14</v>
      </c>
      <c r="D3280" s="1">
        <f t="shared" si="119"/>
        <v>3</v>
      </c>
      <c r="E3280" s="1" t="str">
        <f>INDEX(Protocol[Mark],MATCH(C3280,Protocol[Step],0))</f>
        <v>10AsTm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153010003</v>
      </c>
      <c r="H3280" s="134">
        <f>Systematic[[#This Row],[SampleVariableLabel]]+100*Systematic[[#This Row],[State]]</f>
        <v>153011403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153</v>
      </c>
      <c r="B3281" s="1">
        <f>IF(C3281=0,IF(B3280=Protocol!$V$20,1,B3280+1),B3280)</f>
        <v>1</v>
      </c>
      <c r="C3281" s="1">
        <f>IF(C3280+1=Protocol!$V$21,0,C3280+1)</f>
        <v>15</v>
      </c>
      <c r="D3281" s="1">
        <f t="shared" si="119"/>
        <v>4</v>
      </c>
      <c r="E3281" s="1" t="str">
        <f>INDEX(Protocol[Mark],MATCH(C3281,Protocol[Step],0))</f>
        <v>11Azd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153010004</v>
      </c>
      <c r="H3281" s="134">
        <f>Systematic[[#This Row],[SampleVariableLabel]]+100*Systematic[[#This Row],[State]]</f>
        <v>153011504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154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ce1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154010005</v>
      </c>
      <c r="H3282" s="134">
        <f>Systematic[[#This Row],[SampleVariableLabel]]+100*Systematic[[#This Row],[State]]</f>
        <v>154010005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154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1Dig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154010006</v>
      </c>
      <c r="H3283" s="134">
        <f>Systematic[[#This Row],[SampleVariableLabel]]+100*Systematic[[#This Row],[State]]</f>
        <v>154010106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154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1D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154010001</v>
      </c>
      <c r="H3284" s="134">
        <f>Systematic[[#This Row],[SampleVariableLabel]]+100*Systematic[[#This Row],[State]]</f>
        <v>154010201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154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1M.1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154010002</v>
      </c>
      <c r="H3285" s="134">
        <f>Systematic[[#This Row],[SampleVariableLabel]]+100*Systematic[[#This Row],[State]]</f>
        <v>154010302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154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2Oct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154010003</v>
      </c>
      <c r="H3286" s="134">
        <f>Systematic[[#This Row],[SampleVariableLabel]]+100*Systematic[[#This Row],[State]]</f>
        <v>154010403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154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2c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154010004</v>
      </c>
      <c r="H3287" s="134">
        <f>Systematic[[#This Row],[SampleVariableLabel]]+100*Systematic[[#This Row],[State]]</f>
        <v>154010504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154</v>
      </c>
      <c r="B3288" s="1">
        <f>IF(C3288=0,IF(B3287=Protocol!$V$20,1,B3287+1),B3287)</f>
        <v>1</v>
      </c>
      <c r="C3288" s="1">
        <f>IF(C3287+1=Protocol!$V$21,0,C3287+1)</f>
        <v>6</v>
      </c>
      <c r="D3288" s="1">
        <f t="shared" si="119"/>
        <v>5</v>
      </c>
      <c r="E3288" s="1" t="str">
        <f>INDEX(Protocol[Mark],MATCH(C3288,Protocol[Step],0))</f>
        <v>2M2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154010005</v>
      </c>
      <c r="H3288" s="134">
        <f>Systematic[[#This Row],[SampleVariableLabel]]+100*Systematic[[#This Row],[State]]</f>
        <v>154010605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154</v>
      </c>
      <c r="B3289" s="1">
        <f>IF(C3289=0,IF(B3288=Protocol!$V$20,1,B3288+1),B3288)</f>
        <v>1</v>
      </c>
      <c r="C3289" s="1">
        <f>IF(C3288+1=Protocol!$V$21,0,C3288+1)</f>
        <v>7</v>
      </c>
      <c r="D3289" s="1">
        <f t="shared" si="119"/>
        <v>6</v>
      </c>
      <c r="E3289" s="1" t="str">
        <f>INDEX(Protocol[Mark],MATCH(C3289,Protocol[Step],0))</f>
        <v>3P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154010006</v>
      </c>
      <c r="H3289" s="134">
        <f>Systematic[[#This Row],[SampleVariableLabel]]+100*Systematic[[#This Row],[State]]</f>
        <v>154010706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154</v>
      </c>
      <c r="B3290" s="1">
        <f>IF(C3290=0,IF(B3289=Protocol!$V$20,1,B3289+1),B3289)</f>
        <v>1</v>
      </c>
      <c r="C3290" s="1">
        <f>IF(C3289+1=Protocol!$V$21,0,C3289+1)</f>
        <v>8</v>
      </c>
      <c r="D3290" s="1">
        <f t="shared" si="119"/>
        <v>1</v>
      </c>
      <c r="E3290" s="1" t="str">
        <f>INDEX(Protocol[Mark],MATCH(C3290,Protocol[Step],0))</f>
        <v>4G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154010001</v>
      </c>
      <c r="H3290" s="134">
        <f>Systematic[[#This Row],[SampleVariableLabel]]+100*Systematic[[#This Row],[State]]</f>
        <v>154010801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154</v>
      </c>
      <c r="B3291" s="1">
        <f>IF(C3291=0,IF(B3290=Protocol!$V$20,1,B3290+1),B3290)</f>
        <v>1</v>
      </c>
      <c r="C3291" s="1">
        <f>IF(C3290+1=Protocol!$V$21,0,C3290+1)</f>
        <v>9</v>
      </c>
      <c r="D3291" s="1">
        <f t="shared" si="119"/>
        <v>2</v>
      </c>
      <c r="E3291" s="1" t="str">
        <f>INDEX(Protocol[Mark],MATCH(C3291,Protocol[Step],0))</f>
        <v>5S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154010002</v>
      </c>
      <c r="H3291" s="134">
        <f>Systematic[[#This Row],[SampleVariableLabel]]+100*Systematic[[#This Row],[State]]</f>
        <v>154010902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154</v>
      </c>
      <c r="B3292" s="1">
        <f>IF(C3292=0,IF(B3291=Protocol!$V$20,1,B3291+1),B3291)</f>
        <v>1</v>
      </c>
      <c r="C3292" s="1">
        <f>IF(C3291+1=Protocol!$V$21,0,C3291+1)</f>
        <v>10</v>
      </c>
      <c r="D3292" s="1">
        <f t="shared" si="119"/>
        <v>3</v>
      </c>
      <c r="E3292" s="1" t="str">
        <f>INDEX(Protocol[Mark],MATCH(C3292,Protocol[Step],0))</f>
        <v>6Gp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154010003</v>
      </c>
      <c r="H3292" s="134">
        <f>Systematic[[#This Row],[SampleVariableLabel]]+100*Systematic[[#This Row],[State]]</f>
        <v>154011003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154</v>
      </c>
      <c r="B3293" s="1">
        <f>IF(C3293=0,IF(B3292=Protocol!$V$20,1,B3292+1),B3292)</f>
        <v>1</v>
      </c>
      <c r="C3293" s="1">
        <f>IF(C3292+1=Protocol!$V$21,0,C3292+1)</f>
        <v>11</v>
      </c>
      <c r="D3293" s="1">
        <f t="shared" si="119"/>
        <v>4</v>
      </c>
      <c r="E3293" s="1" t="str">
        <f>INDEX(Protocol[Mark],MATCH(C3293,Protocol[Step],0))</f>
        <v>7U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154010004</v>
      </c>
      <c r="H3293" s="134">
        <f>Systematic[[#This Row],[SampleVariableLabel]]+100*Systematic[[#This Row],[State]]</f>
        <v>154011104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154</v>
      </c>
      <c r="B3294" s="1">
        <f>IF(C3294=0,IF(B3293=Protocol!$V$20,1,B3293+1),B3293)</f>
        <v>1</v>
      </c>
      <c r="C3294" s="1">
        <f>IF(C3293+1=Protocol!$V$21,0,C3293+1)</f>
        <v>12</v>
      </c>
      <c r="D3294" s="1">
        <f t="shared" si="119"/>
        <v>5</v>
      </c>
      <c r="E3294" s="1" t="str">
        <f>INDEX(Protocol[Mark],MATCH(C3294,Protocol[Step],0))</f>
        <v>8Rot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154010005</v>
      </c>
      <c r="H3294" s="134">
        <f>Systematic[[#This Row],[SampleVariableLabel]]+100*Systematic[[#This Row],[State]]</f>
        <v>154011205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154</v>
      </c>
      <c r="B3295" s="1">
        <f>IF(C3295=0,IF(B3294=Protocol!$V$20,1,B3294+1),B3294)</f>
        <v>1</v>
      </c>
      <c r="C3295" s="1">
        <f>IF(C3294+1=Protocol!$V$21,0,C3294+1)</f>
        <v>13</v>
      </c>
      <c r="D3295" s="1">
        <f t="shared" si="119"/>
        <v>6</v>
      </c>
      <c r="E3295" s="1" t="str">
        <f>INDEX(Protocol[Mark],MATCH(C3295,Protocol[Step],0))</f>
        <v>9Ama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154010006</v>
      </c>
      <c r="H3295" s="134">
        <f>Systematic[[#This Row],[SampleVariableLabel]]+100*Systematic[[#This Row],[State]]</f>
        <v>154011306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154</v>
      </c>
      <c r="B3296" s="1">
        <f>IF(C3296=0,IF(B3295=Protocol!$V$20,1,B3295+1),B3295)</f>
        <v>1</v>
      </c>
      <c r="C3296" s="1">
        <f>IF(C3295+1=Protocol!$V$21,0,C3295+1)</f>
        <v>14</v>
      </c>
      <c r="D3296" s="1">
        <f t="shared" si="119"/>
        <v>1</v>
      </c>
      <c r="E3296" s="1" t="str">
        <f>INDEX(Protocol[Mark],MATCH(C3296,Protocol[Step],0))</f>
        <v>10AsTm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154010001</v>
      </c>
      <c r="H3296" s="134">
        <f>Systematic[[#This Row],[SampleVariableLabel]]+100*Systematic[[#This Row],[State]]</f>
        <v>154011401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154</v>
      </c>
      <c r="B3297" s="1">
        <f>IF(C3297=0,IF(B3296=Protocol!$V$20,1,B3296+1),B3296)</f>
        <v>1</v>
      </c>
      <c r="C3297" s="1">
        <f>IF(C3296+1=Protocol!$V$21,0,C3296+1)</f>
        <v>15</v>
      </c>
      <c r="D3297" s="1">
        <f t="shared" si="119"/>
        <v>2</v>
      </c>
      <c r="E3297" s="1" t="str">
        <f>INDEX(Protocol[Mark],MATCH(C3297,Protocol[Step],0))</f>
        <v>11Azd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154010002</v>
      </c>
      <c r="H3297" s="134">
        <f>Systematic[[#This Row],[SampleVariableLabel]]+100*Systematic[[#This Row],[State]]</f>
        <v>154011502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155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ce1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155010003</v>
      </c>
      <c r="H3298" s="134">
        <f>Systematic[[#This Row],[SampleVariableLabel]]+100*Systematic[[#This Row],[State]]</f>
        <v>155010003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155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155010004</v>
      </c>
      <c r="H3299" s="134">
        <f>Systematic[[#This Row],[SampleVariableLabel]]+100*Systematic[[#This Row],[State]]</f>
        <v>155010104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155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1D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155010005</v>
      </c>
      <c r="H3300" s="134">
        <f>Systematic[[#This Row],[SampleVariableLabel]]+100*Systematic[[#This Row],[State]]</f>
        <v>155010205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155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1M.1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155010006</v>
      </c>
      <c r="H3301" s="134">
        <f>Systematic[[#This Row],[SampleVariableLabel]]+100*Systematic[[#This Row],[State]]</f>
        <v>155010306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155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2Oct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155010001</v>
      </c>
      <c r="H3302" s="134">
        <f>Systematic[[#This Row],[SampleVariableLabel]]+100*Systematic[[#This Row],[State]]</f>
        <v>155010401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155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2c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155010002</v>
      </c>
      <c r="H3303" s="134">
        <f>Systematic[[#This Row],[SampleVariableLabel]]+100*Systematic[[#This Row],[State]]</f>
        <v>155010502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155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2M2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155010003</v>
      </c>
      <c r="H3304" s="134">
        <f>Systematic[[#This Row],[SampleVariableLabel]]+100*Systematic[[#This Row],[State]]</f>
        <v>155010603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155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3P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155010004</v>
      </c>
      <c r="H3305" s="134">
        <f>Systematic[[#This Row],[SampleVariableLabel]]+100*Systematic[[#This Row],[State]]</f>
        <v>155010704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155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4G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155010005</v>
      </c>
      <c r="H3306" s="134">
        <f>Systematic[[#This Row],[SampleVariableLabel]]+100*Systematic[[#This Row],[State]]</f>
        <v>155010805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155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5S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155010006</v>
      </c>
      <c r="H3307" s="134">
        <f>Systematic[[#This Row],[SampleVariableLabel]]+100*Systematic[[#This Row],[State]]</f>
        <v>155010906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155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6Gp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155010001</v>
      </c>
      <c r="H3308" s="134">
        <f>Systematic[[#This Row],[SampleVariableLabel]]+100*Systematic[[#This Row],[State]]</f>
        <v>155011001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155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7U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155010002</v>
      </c>
      <c r="H3309" s="134">
        <f>Systematic[[#This Row],[SampleVariableLabel]]+100*Systematic[[#This Row],[State]]</f>
        <v>155011102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155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8Rot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155010003</v>
      </c>
      <c r="H3310" s="134">
        <f>Systematic[[#This Row],[SampleVariableLabel]]+100*Systematic[[#This Row],[State]]</f>
        <v>155011203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155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9Ama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155010004</v>
      </c>
      <c r="H3311" s="134">
        <f>Systematic[[#This Row],[SampleVariableLabel]]+100*Systematic[[#This Row],[State]]</f>
        <v>155011304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155</v>
      </c>
      <c r="B3312" s="1">
        <f>IF(C3312=0,IF(B3311=Protocol!$V$20,1,B3311+1),B3311)</f>
        <v>1</v>
      </c>
      <c r="C3312" s="1">
        <f>IF(C3311+1=Protocol!$V$21,0,C3311+1)</f>
        <v>14</v>
      </c>
      <c r="D3312" s="1">
        <f t="shared" si="119"/>
        <v>5</v>
      </c>
      <c r="E3312" s="1" t="str">
        <f>INDEX(Protocol[Mark],MATCH(C3312,Protocol[Step],0))</f>
        <v>10AsTm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155010005</v>
      </c>
      <c r="H3312" s="134">
        <f>Systematic[[#This Row],[SampleVariableLabel]]+100*Systematic[[#This Row],[State]]</f>
        <v>155011405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155</v>
      </c>
      <c r="B3313" s="1">
        <f>IF(C3313=0,IF(B3312=Protocol!$V$20,1,B3312+1),B3312)</f>
        <v>1</v>
      </c>
      <c r="C3313" s="1">
        <f>IF(C3312+1=Protocol!$V$21,0,C3312+1)</f>
        <v>15</v>
      </c>
      <c r="D3313" s="1">
        <f t="shared" si="119"/>
        <v>6</v>
      </c>
      <c r="E3313" s="1" t="str">
        <f>INDEX(Protocol[Mark],MATCH(C3313,Protocol[Step],0))</f>
        <v>11Azd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155010006</v>
      </c>
      <c r="H3313" s="134">
        <f>Systematic[[#This Row],[SampleVariableLabel]]+100*Systematic[[#This Row],[State]]</f>
        <v>155011506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156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ce1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156010001</v>
      </c>
      <c r="H3314" s="134">
        <f>Systematic[[#This Row],[SampleVariableLabel]]+100*Systematic[[#This Row],[State]]</f>
        <v>156010001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156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1Dig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156010002</v>
      </c>
      <c r="H3315" s="134">
        <f>Systematic[[#This Row],[SampleVariableLabel]]+100*Systematic[[#This Row],[State]]</f>
        <v>156010102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156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1D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156010003</v>
      </c>
      <c r="H3316" s="134">
        <f>Systematic[[#This Row],[SampleVariableLabel]]+100*Systematic[[#This Row],[State]]</f>
        <v>156010203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156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1M.1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156010004</v>
      </c>
      <c r="H3317" s="134">
        <f>Systematic[[#This Row],[SampleVariableLabel]]+100*Systematic[[#This Row],[State]]</f>
        <v>156010304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156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2Oct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156010005</v>
      </c>
      <c r="H3318" s="134">
        <f>Systematic[[#This Row],[SampleVariableLabel]]+100*Systematic[[#This Row],[State]]</f>
        <v>156010405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156</v>
      </c>
      <c r="B3319" s="1">
        <f>IF(C3319=0,IF(B3318=Protocol!$V$20,1,B3318+1),B3318)</f>
        <v>1</v>
      </c>
      <c r="C3319" s="1">
        <f>IF(C3318+1=Protocol!$V$21,0,C3318+1)</f>
        <v>5</v>
      </c>
      <c r="D3319" s="1">
        <f t="shared" si="119"/>
        <v>6</v>
      </c>
      <c r="E3319" s="1" t="str">
        <f>INDEX(Protocol[Mark],MATCH(C3319,Protocol[Step],0))</f>
        <v>2c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156010006</v>
      </c>
      <c r="H3319" s="134">
        <f>Systematic[[#This Row],[SampleVariableLabel]]+100*Systematic[[#This Row],[State]]</f>
        <v>156010506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156</v>
      </c>
      <c r="B3320" s="1">
        <f>IF(C3320=0,IF(B3319=Protocol!$V$20,1,B3319+1),B3319)</f>
        <v>1</v>
      </c>
      <c r="C3320" s="1">
        <f>IF(C3319+1=Protocol!$V$21,0,C3319+1)</f>
        <v>6</v>
      </c>
      <c r="D3320" s="1">
        <f t="shared" si="119"/>
        <v>1</v>
      </c>
      <c r="E3320" s="1" t="str">
        <f>INDEX(Protocol[Mark],MATCH(C3320,Protocol[Step],0))</f>
        <v>2M2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156010001</v>
      </c>
      <c r="H3320" s="134">
        <f>Systematic[[#This Row],[SampleVariableLabel]]+100*Systematic[[#This Row],[State]]</f>
        <v>156010601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156</v>
      </c>
      <c r="B3321" s="1">
        <f>IF(C3321=0,IF(B3320=Protocol!$V$20,1,B3320+1),B3320)</f>
        <v>1</v>
      </c>
      <c r="C3321" s="1">
        <f>IF(C3320+1=Protocol!$V$21,0,C3320+1)</f>
        <v>7</v>
      </c>
      <c r="D3321" s="1">
        <f t="shared" si="119"/>
        <v>2</v>
      </c>
      <c r="E3321" s="1" t="str">
        <f>INDEX(Protocol[Mark],MATCH(C3321,Protocol[Step],0))</f>
        <v>3P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156010002</v>
      </c>
      <c r="H3321" s="134">
        <f>Systematic[[#This Row],[SampleVariableLabel]]+100*Systematic[[#This Row],[State]]</f>
        <v>156010702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156</v>
      </c>
      <c r="B3322" s="1">
        <f>IF(C3322=0,IF(B3321=Protocol!$V$20,1,B3321+1),B3321)</f>
        <v>1</v>
      </c>
      <c r="C3322" s="1">
        <f>IF(C3321+1=Protocol!$V$21,0,C3321+1)</f>
        <v>8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156010003</v>
      </c>
      <c r="H3322" s="134">
        <f>Systematic[[#This Row],[SampleVariableLabel]]+100*Systematic[[#This Row],[State]]</f>
        <v>156010803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156</v>
      </c>
      <c r="B3323" s="1">
        <f>IF(C3323=0,IF(B3322=Protocol!$V$20,1,B3322+1),B3322)</f>
        <v>1</v>
      </c>
      <c r="C3323" s="1">
        <f>IF(C3322+1=Protocol!$V$21,0,C3322+1)</f>
        <v>9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156010004</v>
      </c>
      <c r="H3323" s="134">
        <f>Systematic[[#This Row],[SampleVariableLabel]]+100*Systematic[[#This Row],[State]]</f>
        <v>156010904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156</v>
      </c>
      <c r="B3324" s="1">
        <f>IF(C3324=0,IF(B3323=Protocol!$V$20,1,B3323+1),B3323)</f>
        <v>1</v>
      </c>
      <c r="C3324" s="1">
        <f>IF(C3323+1=Protocol!$V$21,0,C3323+1)</f>
        <v>10</v>
      </c>
      <c r="D3324" s="1">
        <f t="shared" si="119"/>
        <v>5</v>
      </c>
      <c r="E3324" s="1" t="str">
        <f>INDEX(Protocol[Mark],MATCH(C3324,Protocol[Step],0))</f>
        <v>6Gp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156010005</v>
      </c>
      <c r="H3324" s="134">
        <f>Systematic[[#This Row],[SampleVariableLabel]]+100*Systematic[[#This Row],[State]]</f>
        <v>156011005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156</v>
      </c>
      <c r="B3325" s="1">
        <f>IF(C3325=0,IF(B3324=Protocol!$V$20,1,B3324+1),B3324)</f>
        <v>1</v>
      </c>
      <c r="C3325" s="1">
        <f>IF(C3324+1=Protocol!$V$21,0,C3324+1)</f>
        <v>11</v>
      </c>
      <c r="D3325" s="1">
        <f t="shared" si="119"/>
        <v>6</v>
      </c>
      <c r="E3325" s="1" t="str">
        <f>INDEX(Protocol[Mark],MATCH(C3325,Protocol[Step],0))</f>
        <v>7U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156010006</v>
      </c>
      <c r="H3325" s="134">
        <f>Systematic[[#This Row],[SampleVariableLabel]]+100*Systematic[[#This Row],[State]]</f>
        <v>156011106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156</v>
      </c>
      <c r="B3326" s="1">
        <f>IF(C3326=0,IF(B3325=Protocol!$V$20,1,B3325+1),B3325)</f>
        <v>1</v>
      </c>
      <c r="C3326" s="1">
        <f>IF(C3325+1=Protocol!$V$21,0,C3325+1)</f>
        <v>12</v>
      </c>
      <c r="D3326" s="1">
        <f t="shared" si="119"/>
        <v>1</v>
      </c>
      <c r="E3326" s="1" t="str">
        <f>INDEX(Protocol[Mark],MATCH(C3326,Protocol[Step],0))</f>
        <v>8Rot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156010001</v>
      </c>
      <c r="H3326" s="134">
        <f>Systematic[[#This Row],[SampleVariableLabel]]+100*Systematic[[#This Row],[State]]</f>
        <v>156011201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156</v>
      </c>
      <c r="B3327" s="1">
        <f>IF(C3327=0,IF(B3326=Protocol!$V$20,1,B3326+1),B3326)</f>
        <v>1</v>
      </c>
      <c r="C3327" s="1">
        <f>IF(C3326+1=Protocol!$V$21,0,C3326+1)</f>
        <v>13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156010002</v>
      </c>
      <c r="H3327" s="134">
        <f>Systematic[[#This Row],[SampleVariableLabel]]+100*Systematic[[#This Row],[State]]</f>
        <v>156011302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156</v>
      </c>
      <c r="B3328" s="1">
        <f>IF(C3328=0,IF(B3327=Protocol!$V$20,1,B3327+1),B3327)</f>
        <v>1</v>
      </c>
      <c r="C3328" s="1">
        <f>IF(C3327+1=Protocol!$V$21,0,C3327+1)</f>
        <v>14</v>
      </c>
      <c r="D3328" s="1">
        <f t="shared" si="119"/>
        <v>3</v>
      </c>
      <c r="E3328" s="1" t="str">
        <f>INDEX(Protocol[Mark],MATCH(C3328,Protocol[Step],0))</f>
        <v>10AsTm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156010003</v>
      </c>
      <c r="H3328" s="134">
        <f>Systematic[[#This Row],[SampleVariableLabel]]+100*Systematic[[#This Row],[State]]</f>
        <v>156011403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156</v>
      </c>
      <c r="B3329" s="1">
        <f>IF(C3329=0,IF(B3328=Protocol!$V$20,1,B3328+1),B3328)</f>
        <v>1</v>
      </c>
      <c r="C3329" s="1">
        <f>IF(C3328+1=Protocol!$V$21,0,C3328+1)</f>
        <v>15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156010004</v>
      </c>
      <c r="H3329" s="134">
        <f>Systematic[[#This Row],[SampleVariableLabel]]+100*Systematic[[#This Row],[State]]</f>
        <v>156011504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157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ce1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157010005</v>
      </c>
      <c r="H3330" s="134">
        <f>Systematic[[#This Row],[SampleVariableLabel]]+100*Systematic[[#This Row],[State]]</f>
        <v>157010005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157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1Dig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157010006</v>
      </c>
      <c r="H3331" s="134">
        <f>Systematic[[#This Row],[SampleVariableLabel]]+100*Systematic[[#This Row],[State]]</f>
        <v>157010106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157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1D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157010001</v>
      </c>
      <c r="H3332" s="134">
        <f>Systematic[[#This Row],[SampleVariableLabel]]+100*Systematic[[#This Row],[State]]</f>
        <v>157010201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157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1M.1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157010002</v>
      </c>
      <c r="H3333" s="134">
        <f>Systematic[[#This Row],[SampleVariableLabel]]+100*Systematic[[#This Row],[State]]</f>
        <v>157010302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157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2Oct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157010003</v>
      </c>
      <c r="H3334" s="134">
        <f>Systematic[[#This Row],[SampleVariableLabel]]+100*Systematic[[#This Row],[State]]</f>
        <v>157010403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157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2c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157010004</v>
      </c>
      <c r="H3335" s="134">
        <f>Systematic[[#This Row],[SampleVariableLabel]]+100*Systematic[[#This Row],[State]]</f>
        <v>157010504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157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2M2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157010005</v>
      </c>
      <c r="H3336" s="134">
        <f>Systematic[[#This Row],[SampleVariableLabel]]+100*Systematic[[#This Row],[State]]</f>
        <v>157010605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157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3P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157010006</v>
      </c>
      <c r="H3337" s="134">
        <f>Systematic[[#This Row],[SampleVariableLabel]]+100*Systematic[[#This Row],[State]]</f>
        <v>157010706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157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4G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157010001</v>
      </c>
      <c r="H3338" s="134">
        <f>Systematic[[#This Row],[SampleVariableLabel]]+100*Systematic[[#This Row],[State]]</f>
        <v>157010801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157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5S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157010002</v>
      </c>
      <c r="H3339" s="134">
        <f>Systematic[[#This Row],[SampleVariableLabel]]+100*Systematic[[#This Row],[State]]</f>
        <v>157010902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157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6Gp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157010003</v>
      </c>
      <c r="H3340" s="134">
        <f>Systematic[[#This Row],[SampleVariableLabel]]+100*Systematic[[#This Row],[State]]</f>
        <v>157011003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157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7U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157010004</v>
      </c>
      <c r="H3341" s="134">
        <f>Systematic[[#This Row],[SampleVariableLabel]]+100*Systematic[[#This Row],[State]]</f>
        <v>157011104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157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8Rot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157010005</v>
      </c>
      <c r="H3342" s="134">
        <f>Systematic[[#This Row],[SampleVariableLabel]]+100*Systematic[[#This Row],[State]]</f>
        <v>157011205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157</v>
      </c>
      <c r="B3343" s="1">
        <f>IF(C3343=0,IF(B3342=Protocol!$V$20,1,B3342+1),B3342)</f>
        <v>1</v>
      </c>
      <c r="C3343" s="1">
        <f>IF(C3342+1=Protocol!$V$21,0,C3342+1)</f>
        <v>13</v>
      </c>
      <c r="D3343" s="1">
        <f t="shared" si="121"/>
        <v>6</v>
      </c>
      <c r="E3343" s="1" t="str">
        <f>INDEX(Protocol[Mark],MATCH(C3343,Protocol[Step],0))</f>
        <v>9Ama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157010006</v>
      </c>
      <c r="H3343" s="134">
        <f>Systematic[[#This Row],[SampleVariableLabel]]+100*Systematic[[#This Row],[State]]</f>
        <v>157011306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157</v>
      </c>
      <c r="B3344" s="1">
        <f>IF(C3344=0,IF(B3343=Protocol!$V$20,1,B3343+1),B3343)</f>
        <v>1</v>
      </c>
      <c r="C3344" s="1">
        <f>IF(C3343+1=Protocol!$V$21,0,C3343+1)</f>
        <v>14</v>
      </c>
      <c r="D3344" s="1">
        <f t="shared" si="121"/>
        <v>1</v>
      </c>
      <c r="E3344" s="1" t="str">
        <f>INDEX(Protocol[Mark],MATCH(C3344,Protocol[Step],0))</f>
        <v>10AsTm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157010001</v>
      </c>
      <c r="H3344" s="134">
        <f>Systematic[[#This Row],[SampleVariableLabel]]+100*Systematic[[#This Row],[State]]</f>
        <v>157011401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157</v>
      </c>
      <c r="B3345" s="1">
        <f>IF(C3345=0,IF(B3344=Protocol!$V$20,1,B3344+1),B3344)</f>
        <v>1</v>
      </c>
      <c r="C3345" s="1">
        <f>IF(C3344+1=Protocol!$V$21,0,C3344+1)</f>
        <v>15</v>
      </c>
      <c r="D3345" s="1">
        <f t="shared" si="121"/>
        <v>2</v>
      </c>
      <c r="E3345" s="1" t="str">
        <f>INDEX(Protocol[Mark],MATCH(C3345,Protocol[Step],0))</f>
        <v>11Azd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157010002</v>
      </c>
      <c r="H3345" s="134">
        <f>Systematic[[#This Row],[SampleVariableLabel]]+100*Systematic[[#This Row],[State]]</f>
        <v>157011502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158</v>
      </c>
      <c r="B3346" s="1">
        <f>IF(C3346=0,IF(B3345=Protocol!$V$20,1,B3345+1),B3345)</f>
        <v>1</v>
      </c>
      <c r="C3346" s="1">
        <f>IF(C3345+1=Protocol!$V$21,0,C3345+1)</f>
        <v>0</v>
      </c>
      <c r="D3346" s="1">
        <f t="shared" si="121"/>
        <v>3</v>
      </c>
      <c r="E3346" s="1" t="str">
        <f>INDEX(Protocol[Mark],MATCH(C3346,Protocol[Step],0))</f>
        <v>ce1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158010003</v>
      </c>
      <c r="H3346" s="134">
        <f>Systematic[[#This Row],[SampleVariableLabel]]+100*Systematic[[#This Row],[State]]</f>
        <v>158010003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158</v>
      </c>
      <c r="B3347" s="1">
        <f>IF(C3347=0,IF(B3346=Protocol!$V$20,1,B3346+1),B3346)</f>
        <v>1</v>
      </c>
      <c r="C3347" s="1">
        <f>IF(C3346+1=Protocol!$V$21,0,C3346+1)</f>
        <v>1</v>
      </c>
      <c r="D3347" s="1">
        <f t="shared" si="121"/>
        <v>4</v>
      </c>
      <c r="E3347" s="1" t="str">
        <f>INDEX(Protocol[Mark],MATCH(C3347,Protocol[Step],0))</f>
        <v>1Dig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158010004</v>
      </c>
      <c r="H3347" s="134">
        <f>Systematic[[#This Row],[SampleVariableLabel]]+100*Systematic[[#This Row],[State]]</f>
        <v>158010104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158</v>
      </c>
      <c r="B3348" s="1">
        <f>IF(C3348=0,IF(B3347=Protocol!$V$20,1,B3347+1),B3347)</f>
        <v>1</v>
      </c>
      <c r="C3348" s="1">
        <f>IF(C3347+1=Protocol!$V$21,0,C3347+1)</f>
        <v>2</v>
      </c>
      <c r="D3348" s="1">
        <f t="shared" si="121"/>
        <v>5</v>
      </c>
      <c r="E3348" s="1" t="str">
        <f>INDEX(Protocol[Mark],MATCH(C3348,Protocol[Step],0))</f>
        <v>1D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158010005</v>
      </c>
      <c r="H3348" s="134">
        <f>Systematic[[#This Row],[SampleVariableLabel]]+100*Systematic[[#This Row],[State]]</f>
        <v>158010205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158</v>
      </c>
      <c r="B3349" s="1">
        <f>IF(C3349=0,IF(B3348=Protocol!$V$20,1,B3348+1),B3348)</f>
        <v>1</v>
      </c>
      <c r="C3349" s="1">
        <f>IF(C3348+1=Protocol!$V$21,0,C3348+1)</f>
        <v>3</v>
      </c>
      <c r="D3349" s="1">
        <f t="shared" si="121"/>
        <v>6</v>
      </c>
      <c r="E3349" s="1" t="str">
        <f>INDEX(Protocol[Mark],MATCH(C3349,Protocol[Step],0))</f>
        <v>1M.1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158010006</v>
      </c>
      <c r="H3349" s="134">
        <f>Systematic[[#This Row],[SampleVariableLabel]]+100*Systematic[[#This Row],[State]]</f>
        <v>158010306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158</v>
      </c>
      <c r="B3350" s="1">
        <f>IF(C3350=0,IF(B3349=Protocol!$V$20,1,B3349+1),B3349)</f>
        <v>1</v>
      </c>
      <c r="C3350" s="1">
        <f>IF(C3349+1=Protocol!$V$21,0,C3349+1)</f>
        <v>4</v>
      </c>
      <c r="D3350" s="1">
        <f t="shared" si="121"/>
        <v>1</v>
      </c>
      <c r="E3350" s="1" t="str">
        <f>INDEX(Protocol[Mark],MATCH(C3350,Protocol[Step],0))</f>
        <v>2Oct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158010001</v>
      </c>
      <c r="H3350" s="134">
        <f>Systematic[[#This Row],[SampleVariableLabel]]+100*Systematic[[#This Row],[State]]</f>
        <v>158010401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158</v>
      </c>
      <c r="B3351" s="1">
        <f>IF(C3351=0,IF(B3350=Protocol!$V$20,1,B3350+1),B3350)</f>
        <v>1</v>
      </c>
      <c r="C3351" s="1">
        <f>IF(C3350+1=Protocol!$V$21,0,C3350+1)</f>
        <v>5</v>
      </c>
      <c r="D3351" s="1">
        <f t="shared" si="121"/>
        <v>2</v>
      </c>
      <c r="E3351" s="1" t="str">
        <f>INDEX(Protocol[Mark],MATCH(C3351,Protocol[Step],0))</f>
        <v>2c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158010002</v>
      </c>
      <c r="H3351" s="134">
        <f>Systematic[[#This Row],[SampleVariableLabel]]+100*Systematic[[#This Row],[State]]</f>
        <v>158010502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158</v>
      </c>
      <c r="B3352" s="1">
        <f>IF(C3352=0,IF(B3351=Protocol!$V$20,1,B3351+1),B3351)</f>
        <v>1</v>
      </c>
      <c r="C3352" s="1">
        <f>IF(C3351+1=Protocol!$V$21,0,C3351+1)</f>
        <v>6</v>
      </c>
      <c r="D3352" s="1">
        <f t="shared" si="121"/>
        <v>3</v>
      </c>
      <c r="E3352" s="1" t="str">
        <f>INDEX(Protocol[Mark],MATCH(C3352,Protocol[Step],0))</f>
        <v>2M2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158010003</v>
      </c>
      <c r="H3352" s="134">
        <f>Systematic[[#This Row],[SampleVariableLabel]]+100*Systematic[[#This Row],[State]]</f>
        <v>158010603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158</v>
      </c>
      <c r="B3353" s="1">
        <f>IF(C3353=0,IF(B3352=Protocol!$V$20,1,B3352+1),B3352)</f>
        <v>1</v>
      </c>
      <c r="C3353" s="1">
        <f>IF(C3352+1=Protocol!$V$21,0,C3352+1)</f>
        <v>7</v>
      </c>
      <c r="D3353" s="1">
        <f t="shared" si="121"/>
        <v>4</v>
      </c>
      <c r="E3353" s="1" t="str">
        <f>INDEX(Protocol[Mark],MATCH(C3353,Protocol[Step],0))</f>
        <v>3P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158010004</v>
      </c>
      <c r="H3353" s="134">
        <f>Systematic[[#This Row],[SampleVariableLabel]]+100*Systematic[[#This Row],[State]]</f>
        <v>158010704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158</v>
      </c>
      <c r="B3354" s="1">
        <f>IF(C3354=0,IF(B3353=Protocol!$V$20,1,B3353+1),B3353)</f>
        <v>1</v>
      </c>
      <c r="C3354" s="1">
        <f>IF(C3353+1=Protocol!$V$21,0,C3353+1)</f>
        <v>8</v>
      </c>
      <c r="D3354" s="1">
        <f t="shared" si="121"/>
        <v>5</v>
      </c>
      <c r="E3354" s="1" t="str">
        <f>INDEX(Protocol[Mark],MATCH(C3354,Protocol[Step],0))</f>
        <v>4G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158010005</v>
      </c>
      <c r="H3354" s="134">
        <f>Systematic[[#This Row],[SampleVariableLabel]]+100*Systematic[[#This Row],[State]]</f>
        <v>158010805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158</v>
      </c>
      <c r="B3355" s="1">
        <f>IF(C3355=0,IF(B3354=Protocol!$V$20,1,B3354+1),B3354)</f>
        <v>1</v>
      </c>
      <c r="C3355" s="1">
        <f>IF(C3354+1=Protocol!$V$21,0,C3354+1)</f>
        <v>9</v>
      </c>
      <c r="D3355" s="1">
        <f t="shared" si="121"/>
        <v>6</v>
      </c>
      <c r="E3355" s="1" t="str">
        <f>INDEX(Protocol[Mark],MATCH(C3355,Protocol[Step],0))</f>
        <v>5S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158010006</v>
      </c>
      <c r="H3355" s="134">
        <f>Systematic[[#This Row],[SampleVariableLabel]]+100*Systematic[[#This Row],[State]]</f>
        <v>158010906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158</v>
      </c>
      <c r="B3356" s="1">
        <f>IF(C3356=0,IF(B3355=Protocol!$V$20,1,B3355+1),B3355)</f>
        <v>1</v>
      </c>
      <c r="C3356" s="1">
        <f>IF(C3355+1=Protocol!$V$21,0,C3355+1)</f>
        <v>10</v>
      </c>
      <c r="D3356" s="1">
        <f t="shared" si="121"/>
        <v>1</v>
      </c>
      <c r="E3356" s="1" t="str">
        <f>INDEX(Protocol[Mark],MATCH(C3356,Protocol[Step],0))</f>
        <v>6Gp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158010001</v>
      </c>
      <c r="H3356" s="134">
        <f>Systematic[[#This Row],[SampleVariableLabel]]+100*Systematic[[#This Row],[State]]</f>
        <v>158011001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158</v>
      </c>
      <c r="B3357" s="1">
        <f>IF(C3357=0,IF(B3356=Protocol!$V$20,1,B3356+1),B3356)</f>
        <v>1</v>
      </c>
      <c r="C3357" s="1">
        <f>IF(C3356+1=Protocol!$V$21,0,C3356+1)</f>
        <v>11</v>
      </c>
      <c r="D3357" s="1">
        <f t="shared" si="121"/>
        <v>2</v>
      </c>
      <c r="E3357" s="1" t="str">
        <f>INDEX(Protocol[Mark],MATCH(C3357,Protocol[Step],0))</f>
        <v>7U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158010002</v>
      </c>
      <c r="H3357" s="134">
        <f>Systematic[[#This Row],[SampleVariableLabel]]+100*Systematic[[#This Row],[State]]</f>
        <v>158011102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158</v>
      </c>
      <c r="B3358" s="1">
        <f>IF(C3358=0,IF(B3357=Protocol!$V$20,1,B3357+1),B3357)</f>
        <v>1</v>
      </c>
      <c r="C3358" s="1">
        <f>IF(C3357+1=Protocol!$V$21,0,C3357+1)</f>
        <v>12</v>
      </c>
      <c r="D3358" s="1">
        <f t="shared" si="121"/>
        <v>3</v>
      </c>
      <c r="E3358" s="1" t="str">
        <f>INDEX(Protocol[Mark],MATCH(C3358,Protocol[Step],0))</f>
        <v>8Rot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158010003</v>
      </c>
      <c r="H3358" s="134">
        <f>Systematic[[#This Row],[SampleVariableLabel]]+100*Systematic[[#This Row],[State]]</f>
        <v>158011203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158</v>
      </c>
      <c r="B3359" s="1">
        <f>IF(C3359=0,IF(B3358=Protocol!$V$20,1,B3358+1),B3358)</f>
        <v>1</v>
      </c>
      <c r="C3359" s="1">
        <f>IF(C3358+1=Protocol!$V$21,0,C3358+1)</f>
        <v>13</v>
      </c>
      <c r="D3359" s="1">
        <f t="shared" si="121"/>
        <v>4</v>
      </c>
      <c r="E3359" s="1" t="str">
        <f>INDEX(Protocol[Mark],MATCH(C3359,Protocol[Step],0))</f>
        <v>9Ama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158010004</v>
      </c>
      <c r="H3359" s="134">
        <f>Systematic[[#This Row],[SampleVariableLabel]]+100*Systematic[[#This Row],[State]]</f>
        <v>158011304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158</v>
      </c>
      <c r="B3360" s="1">
        <f>IF(C3360=0,IF(B3359=Protocol!$V$20,1,B3359+1),B3359)</f>
        <v>1</v>
      </c>
      <c r="C3360" s="1">
        <f>IF(C3359+1=Protocol!$V$21,0,C3359+1)</f>
        <v>14</v>
      </c>
      <c r="D3360" s="1">
        <f t="shared" si="121"/>
        <v>5</v>
      </c>
      <c r="E3360" s="1" t="str">
        <f>INDEX(Protocol[Mark],MATCH(C3360,Protocol[Step],0))</f>
        <v>10AsTm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158010005</v>
      </c>
      <c r="H3360" s="134">
        <f>Systematic[[#This Row],[SampleVariableLabel]]+100*Systematic[[#This Row],[State]]</f>
        <v>158011405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158</v>
      </c>
      <c r="B3361" s="1">
        <f>IF(C3361=0,IF(B3360=Protocol!$V$20,1,B3360+1),B3360)</f>
        <v>1</v>
      </c>
      <c r="C3361" s="1">
        <f>IF(C3360+1=Protocol!$V$21,0,C3360+1)</f>
        <v>15</v>
      </c>
      <c r="D3361" s="1">
        <f t="shared" si="121"/>
        <v>6</v>
      </c>
      <c r="E3361" s="1" t="str">
        <f>INDEX(Protocol[Mark],MATCH(C3361,Protocol[Step],0))</f>
        <v>11Azd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158010006</v>
      </c>
      <c r="H3361" s="134">
        <f>Systematic[[#This Row],[SampleVariableLabel]]+100*Systematic[[#This Row],[State]]</f>
        <v>158011506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159</v>
      </c>
      <c r="B3362" s="1">
        <f>IF(C3362=0,IF(B3361=Protocol!$V$20,1,B3361+1),B3361)</f>
        <v>1</v>
      </c>
      <c r="C3362" s="1">
        <f>IF(C3361+1=Protocol!$V$21,0,C3361+1)</f>
        <v>0</v>
      </c>
      <c r="D3362" s="1">
        <f t="shared" si="121"/>
        <v>1</v>
      </c>
      <c r="E3362" s="1" t="str">
        <f>INDEX(Protocol[Mark],MATCH(C3362,Protocol[Step],0))</f>
        <v>ce1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159010001</v>
      </c>
      <c r="H3362" s="134">
        <f>Systematic[[#This Row],[SampleVariableLabel]]+100*Systematic[[#This Row],[State]]</f>
        <v>159010001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159</v>
      </c>
      <c r="B3363" s="1">
        <f>IF(C3363=0,IF(B3362=Protocol!$V$20,1,B3362+1),B3362)</f>
        <v>1</v>
      </c>
      <c r="C3363" s="1">
        <f>IF(C3362+1=Protocol!$V$21,0,C3362+1)</f>
        <v>1</v>
      </c>
      <c r="D3363" s="1">
        <f t="shared" si="121"/>
        <v>2</v>
      </c>
      <c r="E3363" s="1" t="str">
        <f>INDEX(Protocol[Mark],MATCH(C3363,Protocol[Step],0))</f>
        <v>1Dig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159010002</v>
      </c>
      <c r="H3363" s="134">
        <f>Systematic[[#This Row],[SampleVariableLabel]]+100*Systematic[[#This Row],[State]]</f>
        <v>159010102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159</v>
      </c>
      <c r="B3364" s="1">
        <f>IF(C3364=0,IF(B3363=Protocol!$V$20,1,B3363+1),B3363)</f>
        <v>1</v>
      </c>
      <c r="C3364" s="1">
        <f>IF(C3363+1=Protocol!$V$21,0,C3363+1)</f>
        <v>2</v>
      </c>
      <c r="D3364" s="1">
        <f t="shared" si="121"/>
        <v>3</v>
      </c>
      <c r="E3364" s="1" t="str">
        <f>INDEX(Protocol[Mark],MATCH(C3364,Protocol[Step],0))</f>
        <v>1D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159010003</v>
      </c>
      <c r="H3364" s="134">
        <f>Systematic[[#This Row],[SampleVariableLabel]]+100*Systematic[[#This Row],[State]]</f>
        <v>159010203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159</v>
      </c>
      <c r="B3365" s="1">
        <f>IF(C3365=0,IF(B3364=Protocol!$V$20,1,B3364+1),B3364)</f>
        <v>1</v>
      </c>
      <c r="C3365" s="1">
        <f>IF(C3364+1=Protocol!$V$21,0,C3364+1)</f>
        <v>3</v>
      </c>
      <c r="D3365" s="1">
        <f t="shared" si="121"/>
        <v>4</v>
      </c>
      <c r="E3365" s="1" t="str">
        <f>INDEX(Protocol[Mark],MATCH(C3365,Protocol[Step],0))</f>
        <v>1M.1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159010004</v>
      </c>
      <c r="H3365" s="134">
        <f>Systematic[[#This Row],[SampleVariableLabel]]+100*Systematic[[#This Row],[State]]</f>
        <v>159010304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159</v>
      </c>
      <c r="B3366" s="1">
        <f>IF(C3366=0,IF(B3365=Protocol!$V$20,1,B3365+1),B3365)</f>
        <v>1</v>
      </c>
      <c r="C3366" s="1">
        <f>IF(C3365+1=Protocol!$V$21,0,C3365+1)</f>
        <v>4</v>
      </c>
      <c r="D3366" s="1">
        <f t="shared" si="121"/>
        <v>5</v>
      </c>
      <c r="E3366" s="1" t="str">
        <f>INDEX(Protocol[Mark],MATCH(C3366,Protocol[Step],0))</f>
        <v>2Oct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159010005</v>
      </c>
      <c r="H3366" s="134">
        <f>Systematic[[#This Row],[SampleVariableLabel]]+100*Systematic[[#This Row],[State]]</f>
        <v>159010405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159</v>
      </c>
      <c r="B3367" s="1">
        <f>IF(C3367=0,IF(B3366=Protocol!$V$20,1,B3366+1),B3366)</f>
        <v>1</v>
      </c>
      <c r="C3367" s="1">
        <f>IF(C3366+1=Protocol!$V$21,0,C3366+1)</f>
        <v>5</v>
      </c>
      <c r="D3367" s="1">
        <f t="shared" si="121"/>
        <v>6</v>
      </c>
      <c r="E3367" s="1" t="str">
        <f>INDEX(Protocol[Mark],MATCH(C3367,Protocol[Step],0))</f>
        <v>2c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159010006</v>
      </c>
      <c r="H3367" s="134">
        <f>Systematic[[#This Row],[SampleVariableLabel]]+100*Systematic[[#This Row],[State]]</f>
        <v>159010506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159</v>
      </c>
      <c r="B3368" s="1">
        <f>IF(C3368=0,IF(B3367=Protocol!$V$20,1,B3367+1),B3367)</f>
        <v>1</v>
      </c>
      <c r="C3368" s="1">
        <f>IF(C3367+1=Protocol!$V$21,0,C3367+1)</f>
        <v>6</v>
      </c>
      <c r="D3368" s="1">
        <f t="shared" si="121"/>
        <v>1</v>
      </c>
      <c r="E3368" s="1" t="str">
        <f>INDEX(Protocol[Mark],MATCH(C3368,Protocol[Step],0))</f>
        <v>2M2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159010001</v>
      </c>
      <c r="H3368" s="134">
        <f>Systematic[[#This Row],[SampleVariableLabel]]+100*Systematic[[#This Row],[State]]</f>
        <v>159010601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159</v>
      </c>
      <c r="B3369" s="1">
        <f>IF(C3369=0,IF(B3368=Protocol!$V$20,1,B3368+1),B3368)</f>
        <v>1</v>
      </c>
      <c r="C3369" s="1">
        <f>IF(C3368+1=Protocol!$V$21,0,C3368+1)</f>
        <v>7</v>
      </c>
      <c r="D3369" s="1">
        <f t="shared" si="121"/>
        <v>2</v>
      </c>
      <c r="E3369" s="1" t="str">
        <f>INDEX(Protocol[Mark],MATCH(C3369,Protocol[Step],0))</f>
        <v>3P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159010002</v>
      </c>
      <c r="H3369" s="134">
        <f>Systematic[[#This Row],[SampleVariableLabel]]+100*Systematic[[#This Row],[State]]</f>
        <v>159010702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159</v>
      </c>
      <c r="B3370" s="1">
        <f>IF(C3370=0,IF(B3369=Protocol!$V$20,1,B3369+1),B3369)</f>
        <v>1</v>
      </c>
      <c r="C3370" s="1">
        <f>IF(C3369+1=Protocol!$V$21,0,C3369+1)</f>
        <v>8</v>
      </c>
      <c r="D3370" s="1">
        <f t="shared" si="121"/>
        <v>3</v>
      </c>
      <c r="E3370" s="1" t="str">
        <f>INDEX(Protocol[Mark],MATCH(C3370,Protocol[Step],0))</f>
        <v>4G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159010003</v>
      </c>
      <c r="H3370" s="134">
        <f>Systematic[[#This Row],[SampleVariableLabel]]+100*Systematic[[#This Row],[State]]</f>
        <v>159010803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159</v>
      </c>
      <c r="B3371" s="1">
        <f>IF(C3371=0,IF(B3370=Protocol!$V$20,1,B3370+1),B3370)</f>
        <v>1</v>
      </c>
      <c r="C3371" s="1">
        <f>IF(C3370+1=Protocol!$V$21,0,C3370+1)</f>
        <v>9</v>
      </c>
      <c r="D3371" s="1">
        <f t="shared" si="121"/>
        <v>4</v>
      </c>
      <c r="E3371" s="1" t="str">
        <f>INDEX(Protocol[Mark],MATCH(C3371,Protocol[Step],0))</f>
        <v>5S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159010004</v>
      </c>
      <c r="H3371" s="134">
        <f>Systematic[[#This Row],[SampleVariableLabel]]+100*Systematic[[#This Row],[State]]</f>
        <v>159010904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159</v>
      </c>
      <c r="B3372" s="1">
        <f>IF(C3372=0,IF(B3371=Protocol!$V$20,1,B3371+1),B3371)</f>
        <v>1</v>
      </c>
      <c r="C3372" s="1">
        <f>IF(C3371+1=Protocol!$V$21,0,C3371+1)</f>
        <v>10</v>
      </c>
      <c r="D3372" s="1">
        <f t="shared" si="121"/>
        <v>5</v>
      </c>
      <c r="E3372" s="1" t="str">
        <f>INDEX(Protocol[Mark],MATCH(C3372,Protocol[Step],0))</f>
        <v>6Gp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159010005</v>
      </c>
      <c r="H3372" s="134">
        <f>Systematic[[#This Row],[SampleVariableLabel]]+100*Systematic[[#This Row],[State]]</f>
        <v>159011005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159</v>
      </c>
      <c r="B3373" s="1">
        <f>IF(C3373=0,IF(B3372=Protocol!$V$20,1,B3372+1),B3372)</f>
        <v>1</v>
      </c>
      <c r="C3373" s="1">
        <f>IF(C3372+1=Protocol!$V$21,0,C3372+1)</f>
        <v>11</v>
      </c>
      <c r="D3373" s="1">
        <f t="shared" si="121"/>
        <v>6</v>
      </c>
      <c r="E3373" s="1" t="str">
        <f>INDEX(Protocol[Mark],MATCH(C3373,Protocol[Step],0))</f>
        <v>7U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159010006</v>
      </c>
      <c r="H3373" s="134">
        <f>Systematic[[#This Row],[SampleVariableLabel]]+100*Systematic[[#This Row],[State]]</f>
        <v>159011106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159</v>
      </c>
      <c r="B3374" s="1">
        <f>IF(C3374=0,IF(B3373=Protocol!$V$20,1,B3373+1),B3373)</f>
        <v>1</v>
      </c>
      <c r="C3374" s="1">
        <f>IF(C3373+1=Protocol!$V$21,0,C3373+1)</f>
        <v>12</v>
      </c>
      <c r="D3374" s="1">
        <f t="shared" si="121"/>
        <v>1</v>
      </c>
      <c r="E3374" s="1" t="str">
        <f>INDEX(Protocol[Mark],MATCH(C3374,Protocol[Step],0))</f>
        <v>8Rot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159010001</v>
      </c>
      <c r="H3374" s="134">
        <f>Systematic[[#This Row],[SampleVariableLabel]]+100*Systematic[[#This Row],[State]]</f>
        <v>159011201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159</v>
      </c>
      <c r="B3375" s="1">
        <f>IF(C3375=0,IF(B3374=Protocol!$V$20,1,B3374+1),B3374)</f>
        <v>1</v>
      </c>
      <c r="C3375" s="1">
        <f>IF(C3374+1=Protocol!$V$21,0,C3374+1)</f>
        <v>13</v>
      </c>
      <c r="D3375" s="1">
        <f t="shared" si="121"/>
        <v>2</v>
      </c>
      <c r="E3375" s="1" t="str">
        <f>INDEX(Protocol[Mark],MATCH(C3375,Protocol[Step],0))</f>
        <v>9Ama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159010002</v>
      </c>
      <c r="H3375" s="134">
        <f>Systematic[[#This Row],[SampleVariableLabel]]+100*Systematic[[#This Row],[State]]</f>
        <v>159011302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159</v>
      </c>
      <c r="B3376" s="1">
        <f>IF(C3376=0,IF(B3375=Protocol!$V$20,1,B3375+1),B3375)</f>
        <v>1</v>
      </c>
      <c r="C3376" s="1">
        <f>IF(C3375+1=Protocol!$V$21,0,C3375+1)</f>
        <v>14</v>
      </c>
      <c r="D3376" s="1">
        <f t="shared" si="121"/>
        <v>3</v>
      </c>
      <c r="E3376" s="1" t="str">
        <f>INDEX(Protocol[Mark],MATCH(C3376,Protocol[Step],0))</f>
        <v>10AsTm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159010003</v>
      </c>
      <c r="H3376" s="134">
        <f>Systematic[[#This Row],[SampleVariableLabel]]+100*Systematic[[#This Row],[State]]</f>
        <v>159011403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159</v>
      </c>
      <c r="B3377" s="1">
        <f>IF(C3377=0,IF(B3376=Protocol!$V$20,1,B3376+1),B3376)</f>
        <v>1</v>
      </c>
      <c r="C3377" s="1">
        <f>IF(C3376+1=Protocol!$V$21,0,C3376+1)</f>
        <v>15</v>
      </c>
      <c r="D3377" s="1">
        <f t="shared" si="121"/>
        <v>4</v>
      </c>
      <c r="E3377" s="1" t="str">
        <f>INDEX(Protocol[Mark],MATCH(C3377,Protocol[Step],0))</f>
        <v>11Azd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159010004</v>
      </c>
      <c r="H3377" s="134">
        <f>Systematic[[#This Row],[SampleVariableLabel]]+100*Systematic[[#This Row],[State]]</f>
        <v>159011504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160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ce1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160010005</v>
      </c>
      <c r="H3378" s="134">
        <f>Systematic[[#This Row],[SampleVariableLabel]]+100*Systematic[[#This Row],[State]]</f>
        <v>160010005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160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1Dig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160010006</v>
      </c>
      <c r="H3379" s="134">
        <f>Systematic[[#This Row],[SampleVariableLabel]]+100*Systematic[[#This Row],[State]]</f>
        <v>160010106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160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1D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160010001</v>
      </c>
      <c r="H3380" s="134">
        <f>Systematic[[#This Row],[SampleVariableLabel]]+100*Systematic[[#This Row],[State]]</f>
        <v>160010201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160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1M.1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160010002</v>
      </c>
      <c r="H3381" s="134">
        <f>Systematic[[#This Row],[SampleVariableLabel]]+100*Systematic[[#This Row],[State]]</f>
        <v>160010302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160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2Oct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160010003</v>
      </c>
      <c r="H3382" s="134">
        <f>Systematic[[#This Row],[SampleVariableLabel]]+100*Systematic[[#This Row],[State]]</f>
        <v>160010403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160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2c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160010004</v>
      </c>
      <c r="H3383" s="134">
        <f>Systematic[[#This Row],[SampleVariableLabel]]+100*Systematic[[#This Row],[State]]</f>
        <v>160010504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160</v>
      </c>
      <c r="B3384" s="1">
        <f>IF(C3384=0,IF(B3383=Protocol!$V$20,1,B3383+1),B3383)</f>
        <v>1</v>
      </c>
      <c r="C3384" s="1">
        <f>IF(C3383+1=Protocol!$V$21,0,C3383+1)</f>
        <v>6</v>
      </c>
      <c r="D3384" s="1">
        <f t="shared" si="121"/>
        <v>5</v>
      </c>
      <c r="E3384" s="1" t="str">
        <f>INDEX(Protocol[Mark],MATCH(C3384,Protocol[Step],0))</f>
        <v>2M2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160010005</v>
      </c>
      <c r="H3384" s="134">
        <f>Systematic[[#This Row],[SampleVariableLabel]]+100*Systematic[[#This Row],[State]]</f>
        <v>160010605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160</v>
      </c>
      <c r="B3385" s="1">
        <f>IF(C3385=0,IF(B3384=Protocol!$V$20,1,B3384+1),B3384)</f>
        <v>1</v>
      </c>
      <c r="C3385" s="1">
        <f>IF(C3384+1=Protocol!$V$21,0,C3384+1)</f>
        <v>7</v>
      </c>
      <c r="D3385" s="1">
        <f t="shared" si="121"/>
        <v>6</v>
      </c>
      <c r="E3385" s="1" t="str">
        <f>INDEX(Protocol[Mark],MATCH(C3385,Protocol[Step],0))</f>
        <v>3P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160010006</v>
      </c>
      <c r="H3385" s="134">
        <f>Systematic[[#This Row],[SampleVariableLabel]]+100*Systematic[[#This Row],[State]]</f>
        <v>160010706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160</v>
      </c>
      <c r="B3386" s="1">
        <f>IF(C3386=0,IF(B3385=Protocol!$V$20,1,B3385+1),B3385)</f>
        <v>1</v>
      </c>
      <c r="C3386" s="1">
        <f>IF(C3385+1=Protocol!$V$21,0,C3385+1)</f>
        <v>8</v>
      </c>
      <c r="D3386" s="1">
        <f t="shared" si="121"/>
        <v>1</v>
      </c>
      <c r="E3386" s="1" t="str">
        <f>INDEX(Protocol[Mark],MATCH(C3386,Protocol[Step],0))</f>
        <v>4G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160010001</v>
      </c>
      <c r="H3386" s="134">
        <f>Systematic[[#This Row],[SampleVariableLabel]]+100*Systematic[[#This Row],[State]]</f>
        <v>160010801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160</v>
      </c>
      <c r="B3387" s="1">
        <f>IF(C3387=0,IF(B3386=Protocol!$V$20,1,B3386+1),B3386)</f>
        <v>1</v>
      </c>
      <c r="C3387" s="1">
        <f>IF(C3386+1=Protocol!$V$21,0,C3386+1)</f>
        <v>9</v>
      </c>
      <c r="D3387" s="1">
        <f t="shared" si="121"/>
        <v>2</v>
      </c>
      <c r="E3387" s="1" t="str">
        <f>INDEX(Protocol[Mark],MATCH(C3387,Protocol[Step],0))</f>
        <v>5S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160010002</v>
      </c>
      <c r="H3387" s="134">
        <f>Systematic[[#This Row],[SampleVariableLabel]]+100*Systematic[[#This Row],[State]]</f>
        <v>160010902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160</v>
      </c>
      <c r="B3388" s="1">
        <f>IF(C3388=0,IF(B3387=Protocol!$V$20,1,B3387+1),B3387)</f>
        <v>1</v>
      </c>
      <c r="C3388" s="1">
        <f>IF(C3387+1=Protocol!$V$21,0,C3387+1)</f>
        <v>10</v>
      </c>
      <c r="D3388" s="1">
        <f t="shared" si="121"/>
        <v>3</v>
      </c>
      <c r="E3388" s="1" t="str">
        <f>INDEX(Protocol[Mark],MATCH(C3388,Protocol[Step],0))</f>
        <v>6Gp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160010003</v>
      </c>
      <c r="H3388" s="134">
        <f>Systematic[[#This Row],[SampleVariableLabel]]+100*Systematic[[#This Row],[State]]</f>
        <v>160011003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160</v>
      </c>
      <c r="B3389" s="1">
        <f>IF(C3389=0,IF(B3388=Protocol!$V$20,1,B3388+1),B3388)</f>
        <v>1</v>
      </c>
      <c r="C3389" s="1">
        <f>IF(C3388+1=Protocol!$V$21,0,C3388+1)</f>
        <v>11</v>
      </c>
      <c r="D3389" s="1">
        <f t="shared" si="121"/>
        <v>4</v>
      </c>
      <c r="E3389" s="1" t="str">
        <f>INDEX(Protocol[Mark],MATCH(C3389,Protocol[Step],0))</f>
        <v>7U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160010004</v>
      </c>
      <c r="H3389" s="134">
        <f>Systematic[[#This Row],[SampleVariableLabel]]+100*Systematic[[#This Row],[State]]</f>
        <v>160011104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160</v>
      </c>
      <c r="B3390" s="1">
        <f>IF(C3390=0,IF(B3389=Protocol!$V$20,1,B3389+1),B3389)</f>
        <v>1</v>
      </c>
      <c r="C3390" s="1">
        <f>IF(C3389+1=Protocol!$V$21,0,C3389+1)</f>
        <v>12</v>
      </c>
      <c r="D3390" s="1">
        <f t="shared" si="121"/>
        <v>5</v>
      </c>
      <c r="E3390" s="1" t="str">
        <f>INDEX(Protocol[Mark],MATCH(C3390,Protocol[Step],0))</f>
        <v>8Rot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160010005</v>
      </c>
      <c r="H3390" s="134">
        <f>Systematic[[#This Row],[SampleVariableLabel]]+100*Systematic[[#This Row],[State]]</f>
        <v>160011205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160</v>
      </c>
      <c r="B3391" s="1">
        <f>IF(C3391=0,IF(B3390=Protocol!$V$20,1,B3390+1),B3390)</f>
        <v>1</v>
      </c>
      <c r="C3391" s="1">
        <f>IF(C3390+1=Protocol!$V$21,0,C3390+1)</f>
        <v>13</v>
      </c>
      <c r="D3391" s="1">
        <f t="shared" si="121"/>
        <v>6</v>
      </c>
      <c r="E3391" s="1" t="str">
        <f>INDEX(Protocol[Mark],MATCH(C3391,Protocol[Step],0))</f>
        <v>9Ama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160010006</v>
      </c>
      <c r="H3391" s="134">
        <f>Systematic[[#This Row],[SampleVariableLabel]]+100*Systematic[[#This Row],[State]]</f>
        <v>160011306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160</v>
      </c>
      <c r="B3392" s="1">
        <f>IF(C3392=0,IF(B3391=Protocol!$V$20,1,B3391+1),B3391)</f>
        <v>1</v>
      </c>
      <c r="C3392" s="1">
        <f>IF(C3391+1=Protocol!$V$21,0,C3391+1)</f>
        <v>14</v>
      </c>
      <c r="D3392" s="1">
        <f t="shared" si="121"/>
        <v>1</v>
      </c>
      <c r="E3392" s="1" t="str">
        <f>INDEX(Protocol[Mark],MATCH(C3392,Protocol[Step],0))</f>
        <v>10AsTm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160010001</v>
      </c>
      <c r="H3392" s="134">
        <f>Systematic[[#This Row],[SampleVariableLabel]]+100*Systematic[[#This Row],[State]]</f>
        <v>160011401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160</v>
      </c>
      <c r="B3393" s="1">
        <f>IF(C3393=0,IF(B3392=Protocol!$V$20,1,B3392+1),B3392)</f>
        <v>1</v>
      </c>
      <c r="C3393" s="1">
        <f>IF(C3392+1=Protocol!$V$21,0,C3392+1)</f>
        <v>15</v>
      </c>
      <c r="D3393" s="1">
        <f t="shared" si="121"/>
        <v>2</v>
      </c>
      <c r="E3393" s="1" t="str">
        <f>INDEX(Protocol[Mark],MATCH(C3393,Protocol[Step],0))</f>
        <v>11Azd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160010002</v>
      </c>
      <c r="H3393" s="134">
        <f>Systematic[[#This Row],[SampleVariableLabel]]+100*Systematic[[#This Row],[State]]</f>
        <v>160011502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161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ce1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161010003</v>
      </c>
      <c r="H3394" s="134">
        <f>Systematic[[#This Row],[SampleVariableLabel]]+100*Systematic[[#This Row],[State]]</f>
        <v>161010003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161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1Dig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161010004</v>
      </c>
      <c r="H3395" s="134">
        <f>Systematic[[#This Row],[SampleVariableLabel]]+100*Systematic[[#This Row],[State]]</f>
        <v>161010104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161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1D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161010005</v>
      </c>
      <c r="H3396" s="134">
        <f>Systematic[[#This Row],[SampleVariableLabel]]+100*Systematic[[#This Row],[State]]</f>
        <v>161010205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161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1M.1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161010006</v>
      </c>
      <c r="H3397" s="134">
        <f>Systematic[[#This Row],[SampleVariableLabel]]+100*Systematic[[#This Row],[State]]</f>
        <v>161010306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161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2Oct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161010001</v>
      </c>
      <c r="H3398" s="134">
        <f>Systematic[[#This Row],[SampleVariableLabel]]+100*Systematic[[#This Row],[State]]</f>
        <v>161010401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161</v>
      </c>
      <c r="B3399" s="1">
        <f>IF(C3399=0,IF(B3398=Protocol!$V$20,1,B3398+1),B3398)</f>
        <v>1</v>
      </c>
      <c r="C3399" s="1">
        <f>IF(C3398+1=Protocol!$V$21,0,C3398+1)</f>
        <v>5</v>
      </c>
      <c r="D3399" s="1">
        <f t="shared" si="123"/>
        <v>2</v>
      </c>
      <c r="E3399" s="1" t="str">
        <f>INDEX(Protocol[Mark],MATCH(C3399,Protocol[Step],0))</f>
        <v>2c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161010002</v>
      </c>
      <c r="H3399" s="134">
        <f>Systematic[[#This Row],[SampleVariableLabel]]+100*Systematic[[#This Row],[State]]</f>
        <v>161010502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161</v>
      </c>
      <c r="B3400" s="1">
        <f>IF(C3400=0,IF(B3399=Protocol!$V$20,1,B3399+1),B3399)</f>
        <v>1</v>
      </c>
      <c r="C3400" s="1">
        <f>IF(C3399+1=Protocol!$V$21,0,C3399+1)</f>
        <v>6</v>
      </c>
      <c r="D3400" s="1">
        <f t="shared" si="123"/>
        <v>3</v>
      </c>
      <c r="E3400" s="1" t="str">
        <f>INDEX(Protocol[Mark],MATCH(C3400,Protocol[Step],0))</f>
        <v>2M2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161010003</v>
      </c>
      <c r="H3400" s="134">
        <f>Systematic[[#This Row],[SampleVariableLabel]]+100*Systematic[[#This Row],[State]]</f>
        <v>161010603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161</v>
      </c>
      <c r="B3401" s="1">
        <f>IF(C3401=0,IF(B3400=Protocol!$V$20,1,B3400+1),B3400)</f>
        <v>1</v>
      </c>
      <c r="C3401" s="1">
        <f>IF(C3400+1=Protocol!$V$21,0,C3400+1)</f>
        <v>7</v>
      </c>
      <c r="D3401" s="1">
        <f t="shared" si="123"/>
        <v>4</v>
      </c>
      <c r="E3401" s="1" t="str">
        <f>INDEX(Protocol[Mark],MATCH(C3401,Protocol[Step],0))</f>
        <v>3P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161010004</v>
      </c>
      <c r="H3401" s="134">
        <f>Systematic[[#This Row],[SampleVariableLabel]]+100*Systematic[[#This Row],[State]]</f>
        <v>161010704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161</v>
      </c>
      <c r="B3402" s="1">
        <f>IF(C3402=0,IF(B3401=Protocol!$V$20,1,B3401+1),B3401)</f>
        <v>1</v>
      </c>
      <c r="C3402" s="1">
        <f>IF(C3401+1=Protocol!$V$21,0,C3401+1)</f>
        <v>8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161010005</v>
      </c>
      <c r="H3402" s="134">
        <f>Systematic[[#This Row],[SampleVariableLabel]]+100*Systematic[[#This Row],[State]]</f>
        <v>161010805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161</v>
      </c>
      <c r="B3403" s="1">
        <f>IF(C3403=0,IF(B3402=Protocol!$V$20,1,B3402+1),B3402)</f>
        <v>1</v>
      </c>
      <c r="C3403" s="1">
        <f>IF(C3402+1=Protocol!$V$21,0,C3402+1)</f>
        <v>9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161010006</v>
      </c>
      <c r="H3403" s="134">
        <f>Systematic[[#This Row],[SampleVariableLabel]]+100*Systematic[[#This Row],[State]]</f>
        <v>161010906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161</v>
      </c>
      <c r="B3404" s="1">
        <f>IF(C3404=0,IF(B3403=Protocol!$V$20,1,B3403+1),B3403)</f>
        <v>1</v>
      </c>
      <c r="C3404" s="1">
        <f>IF(C3403+1=Protocol!$V$21,0,C3403+1)</f>
        <v>10</v>
      </c>
      <c r="D3404" s="1">
        <f t="shared" si="123"/>
        <v>1</v>
      </c>
      <c r="E3404" s="1" t="str">
        <f>INDEX(Protocol[Mark],MATCH(C3404,Protocol[Step],0))</f>
        <v>6Gp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161010001</v>
      </c>
      <c r="H3404" s="134">
        <f>Systematic[[#This Row],[SampleVariableLabel]]+100*Systematic[[#This Row],[State]]</f>
        <v>161011001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161</v>
      </c>
      <c r="B3405" s="1">
        <f>IF(C3405=0,IF(B3404=Protocol!$V$20,1,B3404+1),B3404)</f>
        <v>1</v>
      </c>
      <c r="C3405" s="1">
        <f>IF(C3404+1=Protocol!$V$21,0,C3404+1)</f>
        <v>11</v>
      </c>
      <c r="D3405" s="1">
        <f t="shared" si="123"/>
        <v>2</v>
      </c>
      <c r="E3405" s="1" t="str">
        <f>INDEX(Protocol[Mark],MATCH(C3405,Protocol[Step],0))</f>
        <v>7U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161010002</v>
      </c>
      <c r="H3405" s="134">
        <f>Systematic[[#This Row],[SampleVariableLabel]]+100*Systematic[[#This Row],[State]]</f>
        <v>161011102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161</v>
      </c>
      <c r="B3406" s="1">
        <f>IF(C3406=0,IF(B3405=Protocol!$V$20,1,B3405+1),B3405)</f>
        <v>1</v>
      </c>
      <c r="C3406" s="1">
        <f>IF(C3405+1=Protocol!$V$21,0,C3405+1)</f>
        <v>12</v>
      </c>
      <c r="D3406" s="1">
        <f t="shared" si="123"/>
        <v>3</v>
      </c>
      <c r="E3406" s="1" t="str">
        <f>INDEX(Protocol[Mark],MATCH(C3406,Protocol[Step],0))</f>
        <v>8Rot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161010003</v>
      </c>
      <c r="H3406" s="134">
        <f>Systematic[[#This Row],[SampleVariableLabel]]+100*Systematic[[#This Row],[State]]</f>
        <v>161011203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161</v>
      </c>
      <c r="B3407" s="1">
        <f>IF(C3407=0,IF(B3406=Protocol!$V$20,1,B3406+1),B3406)</f>
        <v>1</v>
      </c>
      <c r="C3407" s="1">
        <f>IF(C3406+1=Protocol!$V$21,0,C3406+1)</f>
        <v>13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161010004</v>
      </c>
      <c r="H3407" s="134">
        <f>Systematic[[#This Row],[SampleVariableLabel]]+100*Systematic[[#This Row],[State]]</f>
        <v>161011304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161</v>
      </c>
      <c r="B3408" s="1">
        <f>IF(C3408=0,IF(B3407=Protocol!$V$20,1,B3407+1),B3407)</f>
        <v>1</v>
      </c>
      <c r="C3408" s="1">
        <f>IF(C3407+1=Protocol!$V$21,0,C3407+1)</f>
        <v>14</v>
      </c>
      <c r="D3408" s="1">
        <f t="shared" si="123"/>
        <v>5</v>
      </c>
      <c r="E3408" s="1" t="str">
        <f>INDEX(Protocol[Mark],MATCH(C3408,Protocol[Step],0))</f>
        <v>10AsTm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161010005</v>
      </c>
      <c r="H3408" s="134">
        <f>Systematic[[#This Row],[SampleVariableLabel]]+100*Systematic[[#This Row],[State]]</f>
        <v>161011405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161</v>
      </c>
      <c r="B3409" s="1">
        <f>IF(C3409=0,IF(B3408=Protocol!$V$20,1,B3408+1),B3408)</f>
        <v>1</v>
      </c>
      <c r="C3409" s="1">
        <f>IF(C3408+1=Protocol!$V$21,0,C3408+1)</f>
        <v>15</v>
      </c>
      <c r="D3409" s="1">
        <f t="shared" si="123"/>
        <v>6</v>
      </c>
      <c r="E3409" s="1" t="str">
        <f>INDEX(Protocol[Mark],MATCH(C3409,Protocol[Step],0))</f>
        <v>11Azd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161010006</v>
      </c>
      <c r="H3409" s="134">
        <f>Systematic[[#This Row],[SampleVariableLabel]]+100*Systematic[[#This Row],[State]]</f>
        <v>161011506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162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ce1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162010001</v>
      </c>
      <c r="H3410" s="134">
        <f>Systematic[[#This Row],[SampleVariableLabel]]+100*Systematic[[#This Row],[State]]</f>
        <v>162010001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162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162010002</v>
      </c>
      <c r="H3411" s="134">
        <f>Systematic[[#This Row],[SampleVariableLabel]]+100*Systematic[[#This Row],[State]]</f>
        <v>162010102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162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162010003</v>
      </c>
      <c r="H3412" s="134">
        <f>Systematic[[#This Row],[SampleVariableLabel]]+100*Systematic[[#This Row],[State]]</f>
        <v>162010203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162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1M.1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162010004</v>
      </c>
      <c r="H3413" s="134">
        <f>Systematic[[#This Row],[SampleVariableLabel]]+100*Systematic[[#This Row],[State]]</f>
        <v>162010304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162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2Oct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162010005</v>
      </c>
      <c r="H3414" s="134">
        <f>Systematic[[#This Row],[SampleVariableLabel]]+100*Systematic[[#This Row],[State]]</f>
        <v>162010405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162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2c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162010006</v>
      </c>
      <c r="H3415" s="134">
        <f>Systematic[[#This Row],[SampleVariableLabel]]+100*Systematic[[#This Row],[State]]</f>
        <v>162010506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162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2M2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162010001</v>
      </c>
      <c r="H3416" s="134">
        <f>Systematic[[#This Row],[SampleVariableLabel]]+100*Systematic[[#This Row],[State]]</f>
        <v>162010601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162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3P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162010002</v>
      </c>
      <c r="H3417" s="134">
        <f>Systematic[[#This Row],[SampleVariableLabel]]+100*Systematic[[#This Row],[State]]</f>
        <v>162010702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162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4G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162010003</v>
      </c>
      <c r="H3418" s="134">
        <f>Systematic[[#This Row],[SampleVariableLabel]]+100*Systematic[[#This Row],[State]]</f>
        <v>162010803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162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5S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162010004</v>
      </c>
      <c r="H3419" s="134">
        <f>Systematic[[#This Row],[SampleVariableLabel]]+100*Systematic[[#This Row],[State]]</f>
        <v>162010904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162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6Gp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162010005</v>
      </c>
      <c r="H3420" s="134">
        <f>Systematic[[#This Row],[SampleVariableLabel]]+100*Systematic[[#This Row],[State]]</f>
        <v>162011005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162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7U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162010006</v>
      </c>
      <c r="H3421" s="134">
        <f>Systematic[[#This Row],[SampleVariableLabel]]+100*Systematic[[#This Row],[State]]</f>
        <v>162011106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162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8Rot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162010001</v>
      </c>
      <c r="H3422" s="134">
        <f>Systematic[[#This Row],[SampleVariableLabel]]+100*Systematic[[#This Row],[State]]</f>
        <v>162011201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162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9Ama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162010002</v>
      </c>
      <c r="H3423" s="134">
        <f>Systematic[[#This Row],[SampleVariableLabel]]+100*Systematic[[#This Row],[State]]</f>
        <v>162011302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162</v>
      </c>
      <c r="B3424" s="1">
        <f>IF(C3424=0,IF(B3423=Protocol!$V$20,1,B3423+1),B3423)</f>
        <v>1</v>
      </c>
      <c r="C3424" s="1">
        <f>IF(C3423+1=Protocol!$V$21,0,C3423+1)</f>
        <v>14</v>
      </c>
      <c r="D3424" s="1">
        <f t="shared" si="123"/>
        <v>3</v>
      </c>
      <c r="E3424" s="1" t="str">
        <f>INDEX(Protocol[Mark],MATCH(C3424,Protocol[Step],0))</f>
        <v>10AsTm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162010003</v>
      </c>
      <c r="H3424" s="134">
        <f>Systematic[[#This Row],[SampleVariableLabel]]+100*Systematic[[#This Row],[State]]</f>
        <v>162011403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162</v>
      </c>
      <c r="B3425" s="1">
        <f>IF(C3425=0,IF(B3424=Protocol!$V$20,1,B3424+1),B3424)</f>
        <v>1</v>
      </c>
      <c r="C3425" s="1">
        <f>IF(C3424+1=Protocol!$V$21,0,C3424+1)</f>
        <v>15</v>
      </c>
      <c r="D3425" s="1">
        <f t="shared" si="123"/>
        <v>4</v>
      </c>
      <c r="E3425" s="1" t="str">
        <f>INDEX(Protocol[Mark],MATCH(C3425,Protocol[Step],0))</f>
        <v>11Azd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162010004</v>
      </c>
      <c r="H3425" s="134">
        <f>Systematic[[#This Row],[SampleVariableLabel]]+100*Systematic[[#This Row],[State]]</f>
        <v>162011504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163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ce1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163010005</v>
      </c>
      <c r="H3426" s="134">
        <f>Systematic[[#This Row],[SampleVariableLabel]]+100*Systematic[[#This Row],[State]]</f>
        <v>163010005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163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1Dig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163010006</v>
      </c>
      <c r="H3427" s="134">
        <f>Systematic[[#This Row],[SampleVariableLabel]]+100*Systematic[[#This Row],[State]]</f>
        <v>163010106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163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1D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163010001</v>
      </c>
      <c r="H3428" s="134">
        <f>Systematic[[#This Row],[SampleVariableLabel]]+100*Systematic[[#This Row],[State]]</f>
        <v>163010201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163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1M.1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163010002</v>
      </c>
      <c r="H3429" s="134">
        <f>Systematic[[#This Row],[SampleVariableLabel]]+100*Systematic[[#This Row],[State]]</f>
        <v>163010302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163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2Oct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163010003</v>
      </c>
      <c r="H3430" s="134">
        <f>Systematic[[#This Row],[SampleVariableLabel]]+100*Systematic[[#This Row],[State]]</f>
        <v>163010403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163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2c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163010004</v>
      </c>
      <c r="H3431" s="134">
        <f>Systematic[[#This Row],[SampleVariableLabel]]+100*Systematic[[#This Row],[State]]</f>
        <v>163010504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163</v>
      </c>
      <c r="B3432" s="1">
        <f>IF(C3432=0,IF(B3431=Protocol!$V$20,1,B3431+1),B3431)</f>
        <v>1</v>
      </c>
      <c r="C3432" s="1">
        <f>IF(C3431+1=Protocol!$V$21,0,C3431+1)</f>
        <v>6</v>
      </c>
      <c r="D3432" s="1">
        <f t="shared" si="123"/>
        <v>5</v>
      </c>
      <c r="E3432" s="1" t="str">
        <f>INDEX(Protocol[Mark],MATCH(C3432,Protocol[Step],0))</f>
        <v>2M2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163010005</v>
      </c>
      <c r="H3432" s="134">
        <f>Systematic[[#This Row],[SampleVariableLabel]]+100*Systematic[[#This Row],[State]]</f>
        <v>163010605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163</v>
      </c>
      <c r="B3433" s="1">
        <f>IF(C3433=0,IF(B3432=Protocol!$V$20,1,B3432+1),B3432)</f>
        <v>1</v>
      </c>
      <c r="C3433" s="1">
        <f>IF(C3432+1=Protocol!$V$21,0,C3432+1)</f>
        <v>7</v>
      </c>
      <c r="D3433" s="1">
        <f t="shared" si="123"/>
        <v>6</v>
      </c>
      <c r="E3433" s="1" t="str">
        <f>INDEX(Protocol[Mark],MATCH(C3433,Protocol[Step],0))</f>
        <v>3P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163010006</v>
      </c>
      <c r="H3433" s="134">
        <f>Systematic[[#This Row],[SampleVariableLabel]]+100*Systematic[[#This Row],[State]]</f>
        <v>163010706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163</v>
      </c>
      <c r="B3434" s="1">
        <f>IF(C3434=0,IF(B3433=Protocol!$V$20,1,B3433+1),B3433)</f>
        <v>1</v>
      </c>
      <c r="C3434" s="1">
        <f>IF(C3433+1=Protocol!$V$21,0,C3433+1)</f>
        <v>8</v>
      </c>
      <c r="D3434" s="1">
        <f t="shared" si="123"/>
        <v>1</v>
      </c>
      <c r="E3434" s="1" t="str">
        <f>INDEX(Protocol[Mark],MATCH(C3434,Protocol[Step],0))</f>
        <v>4G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163010001</v>
      </c>
      <c r="H3434" s="134">
        <f>Systematic[[#This Row],[SampleVariableLabel]]+100*Systematic[[#This Row],[State]]</f>
        <v>163010801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163</v>
      </c>
      <c r="B3435" s="1">
        <f>IF(C3435=0,IF(B3434=Protocol!$V$20,1,B3434+1),B3434)</f>
        <v>1</v>
      </c>
      <c r="C3435" s="1">
        <f>IF(C3434+1=Protocol!$V$21,0,C3434+1)</f>
        <v>9</v>
      </c>
      <c r="D3435" s="1">
        <f t="shared" si="123"/>
        <v>2</v>
      </c>
      <c r="E3435" s="1" t="str">
        <f>INDEX(Protocol[Mark],MATCH(C3435,Protocol[Step],0))</f>
        <v>5S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163010002</v>
      </c>
      <c r="H3435" s="134">
        <f>Systematic[[#This Row],[SampleVariableLabel]]+100*Systematic[[#This Row],[State]]</f>
        <v>163010902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163</v>
      </c>
      <c r="B3436" s="1">
        <f>IF(C3436=0,IF(B3435=Protocol!$V$20,1,B3435+1),B3435)</f>
        <v>1</v>
      </c>
      <c r="C3436" s="1">
        <f>IF(C3435+1=Protocol!$V$21,0,C3435+1)</f>
        <v>10</v>
      </c>
      <c r="D3436" s="1">
        <f t="shared" si="123"/>
        <v>3</v>
      </c>
      <c r="E3436" s="1" t="str">
        <f>INDEX(Protocol[Mark],MATCH(C3436,Protocol[Step],0))</f>
        <v>6Gp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163010003</v>
      </c>
      <c r="H3436" s="134">
        <f>Systematic[[#This Row],[SampleVariableLabel]]+100*Systematic[[#This Row],[State]]</f>
        <v>163011003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163</v>
      </c>
      <c r="B3437" s="1">
        <f>IF(C3437=0,IF(B3436=Protocol!$V$20,1,B3436+1),B3436)</f>
        <v>1</v>
      </c>
      <c r="C3437" s="1">
        <f>IF(C3436+1=Protocol!$V$21,0,C3436+1)</f>
        <v>11</v>
      </c>
      <c r="D3437" s="1">
        <f t="shared" si="123"/>
        <v>4</v>
      </c>
      <c r="E3437" s="1" t="str">
        <f>INDEX(Protocol[Mark],MATCH(C3437,Protocol[Step],0))</f>
        <v>7U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163010004</v>
      </c>
      <c r="H3437" s="134">
        <f>Systematic[[#This Row],[SampleVariableLabel]]+100*Systematic[[#This Row],[State]]</f>
        <v>163011104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163</v>
      </c>
      <c r="B3438" s="1">
        <f>IF(C3438=0,IF(B3437=Protocol!$V$20,1,B3437+1),B3437)</f>
        <v>1</v>
      </c>
      <c r="C3438" s="1">
        <f>IF(C3437+1=Protocol!$V$21,0,C3437+1)</f>
        <v>12</v>
      </c>
      <c r="D3438" s="1">
        <f t="shared" si="123"/>
        <v>5</v>
      </c>
      <c r="E3438" s="1" t="str">
        <f>INDEX(Protocol[Mark],MATCH(C3438,Protocol[Step],0))</f>
        <v>8Rot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163010005</v>
      </c>
      <c r="H3438" s="134">
        <f>Systematic[[#This Row],[SampleVariableLabel]]+100*Systematic[[#This Row],[State]]</f>
        <v>163011205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163</v>
      </c>
      <c r="B3439" s="1">
        <f>IF(C3439=0,IF(B3438=Protocol!$V$20,1,B3438+1),B3438)</f>
        <v>1</v>
      </c>
      <c r="C3439" s="1">
        <f>IF(C3438+1=Protocol!$V$21,0,C3438+1)</f>
        <v>13</v>
      </c>
      <c r="D3439" s="1">
        <f t="shared" si="123"/>
        <v>6</v>
      </c>
      <c r="E3439" s="1" t="str">
        <f>INDEX(Protocol[Mark],MATCH(C3439,Protocol[Step],0))</f>
        <v>9Ama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163010006</v>
      </c>
      <c r="H3439" s="134">
        <f>Systematic[[#This Row],[SampleVariableLabel]]+100*Systematic[[#This Row],[State]]</f>
        <v>163011306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163</v>
      </c>
      <c r="B3440" s="1">
        <f>IF(C3440=0,IF(B3439=Protocol!$V$20,1,B3439+1),B3439)</f>
        <v>1</v>
      </c>
      <c r="C3440" s="1">
        <f>IF(C3439+1=Protocol!$V$21,0,C3439+1)</f>
        <v>14</v>
      </c>
      <c r="D3440" s="1">
        <f t="shared" si="123"/>
        <v>1</v>
      </c>
      <c r="E3440" s="1" t="str">
        <f>INDEX(Protocol[Mark],MATCH(C3440,Protocol[Step],0))</f>
        <v>10AsTm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163010001</v>
      </c>
      <c r="H3440" s="134">
        <f>Systematic[[#This Row],[SampleVariableLabel]]+100*Systematic[[#This Row],[State]]</f>
        <v>163011401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163</v>
      </c>
      <c r="B3441" s="1">
        <f>IF(C3441=0,IF(B3440=Protocol!$V$20,1,B3440+1),B3440)</f>
        <v>1</v>
      </c>
      <c r="C3441" s="1">
        <f>IF(C3440+1=Protocol!$V$21,0,C3440+1)</f>
        <v>15</v>
      </c>
      <c r="D3441" s="1">
        <f t="shared" si="123"/>
        <v>2</v>
      </c>
      <c r="E3441" s="1" t="str">
        <f>INDEX(Protocol[Mark],MATCH(C3441,Protocol[Step],0))</f>
        <v>11Azd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163010002</v>
      </c>
      <c r="H3441" s="134">
        <f>Systematic[[#This Row],[SampleVariableLabel]]+100*Systematic[[#This Row],[State]]</f>
        <v>163011502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164</v>
      </c>
      <c r="B3442" s="1">
        <f>IF(C3442=0,IF(B3441=Protocol!$V$20,1,B3441+1),B3441)</f>
        <v>1</v>
      </c>
      <c r="C3442" s="1">
        <f>IF(C3441+1=Protocol!$V$21,0,C3441+1)</f>
        <v>0</v>
      </c>
      <c r="D3442" s="1">
        <f t="shared" si="123"/>
        <v>3</v>
      </c>
      <c r="E3442" s="1" t="str">
        <f>INDEX(Protocol[Mark],MATCH(C3442,Protocol[Step],0))</f>
        <v>ce1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164010003</v>
      </c>
      <c r="H3442" s="134">
        <f>Systematic[[#This Row],[SampleVariableLabel]]+100*Systematic[[#This Row],[State]]</f>
        <v>164010003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164</v>
      </c>
      <c r="B3443" s="1">
        <f>IF(C3443=0,IF(B3442=Protocol!$V$20,1,B3442+1),B3442)</f>
        <v>1</v>
      </c>
      <c r="C3443" s="1">
        <f>IF(C3442+1=Protocol!$V$21,0,C3442+1)</f>
        <v>1</v>
      </c>
      <c r="D3443" s="1">
        <f t="shared" si="123"/>
        <v>4</v>
      </c>
      <c r="E3443" s="1" t="str">
        <f>INDEX(Protocol[Mark],MATCH(C3443,Protocol[Step],0))</f>
        <v>1Dig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164010004</v>
      </c>
      <c r="H3443" s="134">
        <f>Systematic[[#This Row],[SampleVariableLabel]]+100*Systematic[[#This Row],[State]]</f>
        <v>164010104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164</v>
      </c>
      <c r="B3444" s="1">
        <f>IF(C3444=0,IF(B3443=Protocol!$V$20,1,B3443+1),B3443)</f>
        <v>1</v>
      </c>
      <c r="C3444" s="1">
        <f>IF(C3443+1=Protocol!$V$21,0,C3443+1)</f>
        <v>2</v>
      </c>
      <c r="D3444" s="1">
        <f t="shared" si="123"/>
        <v>5</v>
      </c>
      <c r="E3444" s="1" t="str">
        <f>INDEX(Protocol[Mark],MATCH(C3444,Protocol[Step],0))</f>
        <v>1D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164010005</v>
      </c>
      <c r="H3444" s="134">
        <f>Systematic[[#This Row],[SampleVariableLabel]]+100*Systematic[[#This Row],[State]]</f>
        <v>164010205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164</v>
      </c>
      <c r="B3445" s="1">
        <f>IF(C3445=0,IF(B3444=Protocol!$V$20,1,B3444+1),B3444)</f>
        <v>1</v>
      </c>
      <c r="C3445" s="1">
        <f>IF(C3444+1=Protocol!$V$21,0,C3444+1)</f>
        <v>3</v>
      </c>
      <c r="D3445" s="1">
        <f t="shared" si="123"/>
        <v>6</v>
      </c>
      <c r="E3445" s="1" t="str">
        <f>INDEX(Protocol[Mark],MATCH(C3445,Protocol[Step],0))</f>
        <v>1M.1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164010006</v>
      </c>
      <c r="H3445" s="134">
        <f>Systematic[[#This Row],[SampleVariableLabel]]+100*Systematic[[#This Row],[State]]</f>
        <v>164010306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164</v>
      </c>
      <c r="B3446" s="1">
        <f>IF(C3446=0,IF(B3445=Protocol!$V$20,1,B3445+1),B3445)</f>
        <v>1</v>
      </c>
      <c r="C3446" s="1">
        <f>IF(C3445+1=Protocol!$V$21,0,C3445+1)</f>
        <v>4</v>
      </c>
      <c r="D3446" s="1">
        <f t="shared" si="123"/>
        <v>1</v>
      </c>
      <c r="E3446" s="1" t="str">
        <f>INDEX(Protocol[Mark],MATCH(C3446,Protocol[Step],0))</f>
        <v>2Oct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164010001</v>
      </c>
      <c r="H3446" s="134">
        <f>Systematic[[#This Row],[SampleVariableLabel]]+100*Systematic[[#This Row],[State]]</f>
        <v>164010401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164</v>
      </c>
      <c r="B3447" s="1">
        <f>IF(C3447=0,IF(B3446=Protocol!$V$20,1,B3446+1),B3446)</f>
        <v>1</v>
      </c>
      <c r="C3447" s="1">
        <f>IF(C3446+1=Protocol!$V$21,0,C3446+1)</f>
        <v>5</v>
      </c>
      <c r="D3447" s="1">
        <f t="shared" si="123"/>
        <v>2</v>
      </c>
      <c r="E3447" s="1" t="str">
        <f>INDEX(Protocol[Mark],MATCH(C3447,Protocol[Step],0))</f>
        <v>2c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164010002</v>
      </c>
      <c r="H3447" s="134">
        <f>Systematic[[#This Row],[SampleVariableLabel]]+100*Systematic[[#This Row],[State]]</f>
        <v>164010502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164</v>
      </c>
      <c r="B3448" s="1">
        <f>IF(C3448=0,IF(B3447=Protocol!$V$20,1,B3447+1),B3447)</f>
        <v>1</v>
      </c>
      <c r="C3448" s="1">
        <f>IF(C3447+1=Protocol!$V$21,0,C3447+1)</f>
        <v>6</v>
      </c>
      <c r="D3448" s="1">
        <f t="shared" si="123"/>
        <v>3</v>
      </c>
      <c r="E3448" s="1" t="str">
        <f>INDEX(Protocol[Mark],MATCH(C3448,Protocol[Step],0))</f>
        <v>2M2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164010003</v>
      </c>
      <c r="H3448" s="134">
        <f>Systematic[[#This Row],[SampleVariableLabel]]+100*Systematic[[#This Row],[State]]</f>
        <v>164010603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164</v>
      </c>
      <c r="B3449" s="1">
        <f>IF(C3449=0,IF(B3448=Protocol!$V$20,1,B3448+1),B3448)</f>
        <v>1</v>
      </c>
      <c r="C3449" s="1">
        <f>IF(C3448+1=Protocol!$V$21,0,C3448+1)</f>
        <v>7</v>
      </c>
      <c r="D3449" s="1">
        <f t="shared" si="123"/>
        <v>4</v>
      </c>
      <c r="E3449" s="1" t="str">
        <f>INDEX(Protocol[Mark],MATCH(C3449,Protocol[Step],0))</f>
        <v>3P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164010004</v>
      </c>
      <c r="H3449" s="134">
        <f>Systematic[[#This Row],[SampleVariableLabel]]+100*Systematic[[#This Row],[State]]</f>
        <v>164010704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164</v>
      </c>
      <c r="B3450" s="1">
        <f>IF(C3450=0,IF(B3449=Protocol!$V$20,1,B3449+1),B3449)</f>
        <v>1</v>
      </c>
      <c r="C3450" s="1">
        <f>IF(C3449+1=Protocol!$V$21,0,C3449+1)</f>
        <v>8</v>
      </c>
      <c r="D3450" s="1">
        <f t="shared" si="123"/>
        <v>5</v>
      </c>
      <c r="E3450" s="1" t="str">
        <f>INDEX(Protocol[Mark],MATCH(C3450,Protocol[Step],0))</f>
        <v>4G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164010005</v>
      </c>
      <c r="H3450" s="134">
        <f>Systematic[[#This Row],[SampleVariableLabel]]+100*Systematic[[#This Row],[State]]</f>
        <v>164010805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164</v>
      </c>
      <c r="B3451" s="1">
        <f>IF(C3451=0,IF(B3450=Protocol!$V$20,1,B3450+1),B3450)</f>
        <v>1</v>
      </c>
      <c r="C3451" s="1">
        <f>IF(C3450+1=Protocol!$V$21,0,C3450+1)</f>
        <v>9</v>
      </c>
      <c r="D3451" s="1">
        <f t="shared" si="123"/>
        <v>6</v>
      </c>
      <c r="E3451" s="1" t="str">
        <f>INDEX(Protocol[Mark],MATCH(C3451,Protocol[Step],0))</f>
        <v>5S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164010006</v>
      </c>
      <c r="H3451" s="134">
        <f>Systematic[[#This Row],[SampleVariableLabel]]+100*Systematic[[#This Row],[State]]</f>
        <v>164010906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164</v>
      </c>
      <c r="B3452" s="1">
        <f>IF(C3452=0,IF(B3451=Protocol!$V$20,1,B3451+1),B3451)</f>
        <v>1</v>
      </c>
      <c r="C3452" s="1">
        <f>IF(C3451+1=Protocol!$V$21,0,C3451+1)</f>
        <v>10</v>
      </c>
      <c r="D3452" s="1">
        <f t="shared" si="123"/>
        <v>1</v>
      </c>
      <c r="E3452" s="1" t="str">
        <f>INDEX(Protocol[Mark],MATCH(C3452,Protocol[Step],0))</f>
        <v>6Gp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164010001</v>
      </c>
      <c r="H3452" s="134">
        <f>Systematic[[#This Row],[SampleVariableLabel]]+100*Systematic[[#This Row],[State]]</f>
        <v>164011001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164</v>
      </c>
      <c r="B3453" s="1">
        <f>IF(C3453=0,IF(B3452=Protocol!$V$20,1,B3452+1),B3452)</f>
        <v>1</v>
      </c>
      <c r="C3453" s="1">
        <f>IF(C3452+1=Protocol!$V$21,0,C3452+1)</f>
        <v>11</v>
      </c>
      <c r="D3453" s="1">
        <f t="shared" si="123"/>
        <v>2</v>
      </c>
      <c r="E3453" s="1" t="str">
        <f>INDEX(Protocol[Mark],MATCH(C3453,Protocol[Step],0))</f>
        <v>7U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164010002</v>
      </c>
      <c r="H3453" s="134">
        <f>Systematic[[#This Row],[SampleVariableLabel]]+100*Systematic[[#This Row],[State]]</f>
        <v>164011102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164</v>
      </c>
      <c r="B3454" s="1">
        <f>IF(C3454=0,IF(B3453=Protocol!$V$20,1,B3453+1),B3453)</f>
        <v>1</v>
      </c>
      <c r="C3454" s="1">
        <f>IF(C3453+1=Protocol!$V$21,0,C3453+1)</f>
        <v>12</v>
      </c>
      <c r="D3454" s="1">
        <f t="shared" si="123"/>
        <v>3</v>
      </c>
      <c r="E3454" s="1" t="str">
        <f>INDEX(Protocol[Mark],MATCH(C3454,Protocol[Step],0))</f>
        <v>8Rot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164010003</v>
      </c>
      <c r="H3454" s="134">
        <f>Systematic[[#This Row],[SampleVariableLabel]]+100*Systematic[[#This Row],[State]]</f>
        <v>164011203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164</v>
      </c>
      <c r="B3455" s="1">
        <f>IF(C3455=0,IF(B3454=Protocol!$V$20,1,B3454+1),B3454)</f>
        <v>1</v>
      </c>
      <c r="C3455" s="1">
        <f>IF(C3454+1=Protocol!$V$21,0,C3454+1)</f>
        <v>13</v>
      </c>
      <c r="D3455" s="1">
        <f t="shared" si="123"/>
        <v>4</v>
      </c>
      <c r="E3455" s="1" t="str">
        <f>INDEX(Protocol[Mark],MATCH(C3455,Protocol[Step],0))</f>
        <v>9Ama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164010004</v>
      </c>
      <c r="H3455" s="134">
        <f>Systematic[[#This Row],[SampleVariableLabel]]+100*Systematic[[#This Row],[State]]</f>
        <v>164011304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164</v>
      </c>
      <c r="B3456" s="1">
        <f>IF(C3456=0,IF(B3455=Protocol!$V$20,1,B3455+1),B3455)</f>
        <v>1</v>
      </c>
      <c r="C3456" s="1">
        <f>IF(C3455+1=Protocol!$V$21,0,C3455+1)</f>
        <v>14</v>
      </c>
      <c r="D3456" s="1">
        <f t="shared" si="123"/>
        <v>5</v>
      </c>
      <c r="E3456" s="1" t="str">
        <f>INDEX(Protocol[Mark],MATCH(C3456,Protocol[Step],0))</f>
        <v>10AsTm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164010005</v>
      </c>
      <c r="H3456" s="134">
        <f>Systematic[[#This Row],[SampleVariableLabel]]+100*Systematic[[#This Row],[State]]</f>
        <v>164011405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164</v>
      </c>
      <c r="B3457" s="1">
        <f>IF(C3457=0,IF(B3456=Protocol!$V$20,1,B3456+1),B3456)</f>
        <v>1</v>
      </c>
      <c r="C3457" s="1">
        <f>IF(C3456+1=Protocol!$V$21,0,C3456+1)</f>
        <v>15</v>
      </c>
      <c r="D3457" s="1">
        <f t="shared" si="123"/>
        <v>6</v>
      </c>
      <c r="E3457" s="1" t="str">
        <f>INDEX(Protocol[Mark],MATCH(C3457,Protocol[Step],0))</f>
        <v>11Azd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164010006</v>
      </c>
      <c r="H3457" s="134">
        <f>Systematic[[#This Row],[SampleVariableLabel]]+100*Systematic[[#This Row],[State]]</f>
        <v>164011506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165</v>
      </c>
      <c r="B3458" s="1">
        <f>IF(C3458=0,IF(B3457=Protocol!$V$20,1,B3457+1),B3457)</f>
        <v>1</v>
      </c>
      <c r="C3458" s="1">
        <f>IF(C3457+1=Protocol!$V$21,0,C3457+1)</f>
        <v>0</v>
      </c>
      <c r="D3458" s="1">
        <f t="shared" si="123"/>
        <v>1</v>
      </c>
      <c r="E3458" s="1" t="str">
        <f>INDEX(Protocol[Mark],MATCH(C3458,Protocol[Step],0))</f>
        <v>ce1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165010001</v>
      </c>
      <c r="H3458" s="134">
        <f>Systematic[[#This Row],[SampleVariableLabel]]+100*Systematic[[#This Row],[State]]</f>
        <v>165010001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165</v>
      </c>
      <c r="B3459" s="1">
        <f>IF(C3459=0,IF(B3458=Protocol!$V$20,1,B3458+1),B3458)</f>
        <v>1</v>
      </c>
      <c r="C3459" s="1">
        <f>IF(C3458+1=Protocol!$V$21,0,C3458+1)</f>
        <v>1</v>
      </c>
      <c r="D3459" s="1">
        <f t="shared" ref="D3459:D3522" si="125">IF(D3458=nVariables,1,D3458+1)</f>
        <v>2</v>
      </c>
      <c r="E3459" s="1" t="str">
        <f>INDEX(Protocol[Mark],MATCH(C3459,Protocol[Step],0))</f>
        <v>1Dig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165010002</v>
      </c>
      <c r="H3459" s="134">
        <f>Systematic[[#This Row],[SampleVariableLabel]]+100*Systematic[[#This Row],[State]]</f>
        <v>165010102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165</v>
      </c>
      <c r="B3460" s="1">
        <f>IF(C3460=0,IF(B3459=Protocol!$V$20,1,B3459+1),B3459)</f>
        <v>1</v>
      </c>
      <c r="C3460" s="1">
        <f>IF(C3459+1=Protocol!$V$21,0,C3459+1)</f>
        <v>2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165010003</v>
      </c>
      <c r="H3460" s="134">
        <f>Systematic[[#This Row],[SampleVariableLabel]]+100*Systematic[[#This Row],[State]]</f>
        <v>165010203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165</v>
      </c>
      <c r="B3461" s="1">
        <f>IF(C3461=0,IF(B3460=Protocol!$V$20,1,B3460+1),B3460)</f>
        <v>1</v>
      </c>
      <c r="C3461" s="1">
        <f>IF(C3460+1=Protocol!$V$21,0,C3460+1)</f>
        <v>3</v>
      </c>
      <c r="D3461" s="1">
        <f t="shared" si="125"/>
        <v>4</v>
      </c>
      <c r="E3461" s="1" t="str">
        <f>INDEX(Protocol[Mark],MATCH(C3461,Protocol[Step],0))</f>
        <v>1M.1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165010004</v>
      </c>
      <c r="H3461" s="134">
        <f>Systematic[[#This Row],[SampleVariableLabel]]+100*Systematic[[#This Row],[State]]</f>
        <v>165010304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165</v>
      </c>
      <c r="B3462" s="1">
        <f>IF(C3462=0,IF(B3461=Protocol!$V$20,1,B3461+1),B3461)</f>
        <v>1</v>
      </c>
      <c r="C3462" s="1">
        <f>IF(C3461+1=Protocol!$V$21,0,C3461+1)</f>
        <v>4</v>
      </c>
      <c r="D3462" s="1">
        <f t="shared" si="125"/>
        <v>5</v>
      </c>
      <c r="E3462" s="1" t="str">
        <f>INDEX(Protocol[Mark],MATCH(C3462,Protocol[Step],0))</f>
        <v>2Oct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165010005</v>
      </c>
      <c r="H3462" s="134">
        <f>Systematic[[#This Row],[SampleVariableLabel]]+100*Systematic[[#This Row],[State]]</f>
        <v>165010405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165</v>
      </c>
      <c r="B3463" s="1">
        <f>IF(C3463=0,IF(B3462=Protocol!$V$20,1,B3462+1),B3462)</f>
        <v>1</v>
      </c>
      <c r="C3463" s="1">
        <f>IF(C3462+1=Protocol!$V$21,0,C3462+1)</f>
        <v>5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165010006</v>
      </c>
      <c r="H3463" s="134">
        <f>Systematic[[#This Row],[SampleVariableLabel]]+100*Systematic[[#This Row],[State]]</f>
        <v>165010506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165</v>
      </c>
      <c r="B3464" s="1">
        <f>IF(C3464=0,IF(B3463=Protocol!$V$20,1,B3463+1),B3463)</f>
        <v>1</v>
      </c>
      <c r="C3464" s="1">
        <f>IF(C3463+1=Protocol!$V$21,0,C3463+1)</f>
        <v>6</v>
      </c>
      <c r="D3464" s="1">
        <f t="shared" si="125"/>
        <v>1</v>
      </c>
      <c r="E3464" s="1" t="str">
        <f>INDEX(Protocol[Mark],MATCH(C3464,Protocol[Step],0))</f>
        <v>2M2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165010001</v>
      </c>
      <c r="H3464" s="134">
        <f>Systematic[[#This Row],[SampleVariableLabel]]+100*Systematic[[#This Row],[State]]</f>
        <v>165010601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165</v>
      </c>
      <c r="B3465" s="1">
        <f>IF(C3465=0,IF(B3464=Protocol!$V$20,1,B3464+1),B3464)</f>
        <v>1</v>
      </c>
      <c r="C3465" s="1">
        <f>IF(C3464+1=Protocol!$V$21,0,C3464+1)</f>
        <v>7</v>
      </c>
      <c r="D3465" s="1">
        <f t="shared" si="125"/>
        <v>2</v>
      </c>
      <c r="E3465" s="1" t="str">
        <f>INDEX(Protocol[Mark],MATCH(C3465,Protocol[Step],0))</f>
        <v>3P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165010002</v>
      </c>
      <c r="H3465" s="134">
        <f>Systematic[[#This Row],[SampleVariableLabel]]+100*Systematic[[#This Row],[State]]</f>
        <v>165010702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165</v>
      </c>
      <c r="B3466" s="1">
        <f>IF(C3466=0,IF(B3465=Protocol!$V$20,1,B3465+1),B3465)</f>
        <v>1</v>
      </c>
      <c r="C3466" s="1">
        <f>IF(C3465+1=Protocol!$V$21,0,C3465+1)</f>
        <v>8</v>
      </c>
      <c r="D3466" s="1">
        <f t="shared" si="125"/>
        <v>3</v>
      </c>
      <c r="E3466" s="1" t="str">
        <f>INDEX(Protocol[Mark],MATCH(C3466,Protocol[Step],0))</f>
        <v>4G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165010003</v>
      </c>
      <c r="H3466" s="134">
        <f>Systematic[[#This Row],[SampleVariableLabel]]+100*Systematic[[#This Row],[State]]</f>
        <v>165010803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165</v>
      </c>
      <c r="B3467" s="1">
        <f>IF(C3467=0,IF(B3466=Protocol!$V$20,1,B3466+1),B3466)</f>
        <v>1</v>
      </c>
      <c r="C3467" s="1">
        <f>IF(C3466+1=Protocol!$V$21,0,C3466+1)</f>
        <v>9</v>
      </c>
      <c r="D3467" s="1">
        <f t="shared" si="125"/>
        <v>4</v>
      </c>
      <c r="E3467" s="1" t="str">
        <f>INDEX(Protocol[Mark],MATCH(C3467,Protocol[Step],0))</f>
        <v>5S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165010004</v>
      </c>
      <c r="H3467" s="134">
        <f>Systematic[[#This Row],[SampleVariableLabel]]+100*Systematic[[#This Row],[State]]</f>
        <v>165010904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165</v>
      </c>
      <c r="B3468" s="1">
        <f>IF(C3468=0,IF(B3467=Protocol!$V$20,1,B3467+1),B3467)</f>
        <v>1</v>
      </c>
      <c r="C3468" s="1">
        <f>IF(C3467+1=Protocol!$V$21,0,C3467+1)</f>
        <v>10</v>
      </c>
      <c r="D3468" s="1">
        <f t="shared" si="125"/>
        <v>5</v>
      </c>
      <c r="E3468" s="1" t="str">
        <f>INDEX(Protocol[Mark],MATCH(C3468,Protocol[Step],0))</f>
        <v>6Gp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165010005</v>
      </c>
      <c r="H3468" s="134">
        <f>Systematic[[#This Row],[SampleVariableLabel]]+100*Systematic[[#This Row],[State]]</f>
        <v>165011005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165</v>
      </c>
      <c r="B3469" s="1">
        <f>IF(C3469=0,IF(B3468=Protocol!$V$20,1,B3468+1),B3468)</f>
        <v>1</v>
      </c>
      <c r="C3469" s="1">
        <f>IF(C3468+1=Protocol!$V$21,0,C3468+1)</f>
        <v>11</v>
      </c>
      <c r="D3469" s="1">
        <f t="shared" si="125"/>
        <v>6</v>
      </c>
      <c r="E3469" s="1" t="str">
        <f>INDEX(Protocol[Mark],MATCH(C3469,Protocol[Step],0))</f>
        <v>7U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165010006</v>
      </c>
      <c r="H3469" s="134">
        <f>Systematic[[#This Row],[SampleVariableLabel]]+100*Systematic[[#This Row],[State]]</f>
        <v>165011106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165</v>
      </c>
      <c r="B3470" s="1">
        <f>IF(C3470=0,IF(B3469=Protocol!$V$20,1,B3469+1),B3469)</f>
        <v>1</v>
      </c>
      <c r="C3470" s="1">
        <f>IF(C3469+1=Protocol!$V$21,0,C3469+1)</f>
        <v>12</v>
      </c>
      <c r="D3470" s="1">
        <f t="shared" si="125"/>
        <v>1</v>
      </c>
      <c r="E3470" s="1" t="str">
        <f>INDEX(Protocol[Mark],MATCH(C3470,Protocol[Step],0))</f>
        <v>8Rot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165010001</v>
      </c>
      <c r="H3470" s="134">
        <f>Systematic[[#This Row],[SampleVariableLabel]]+100*Systematic[[#This Row],[State]]</f>
        <v>165011201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165</v>
      </c>
      <c r="B3471" s="1">
        <f>IF(C3471=0,IF(B3470=Protocol!$V$20,1,B3470+1),B3470)</f>
        <v>1</v>
      </c>
      <c r="C3471" s="1">
        <f>IF(C3470+1=Protocol!$V$21,0,C3470+1)</f>
        <v>13</v>
      </c>
      <c r="D3471" s="1">
        <f t="shared" si="125"/>
        <v>2</v>
      </c>
      <c r="E3471" s="1" t="str">
        <f>INDEX(Protocol[Mark],MATCH(C3471,Protocol[Step],0))</f>
        <v>9Ama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165010002</v>
      </c>
      <c r="H3471" s="134">
        <f>Systematic[[#This Row],[SampleVariableLabel]]+100*Systematic[[#This Row],[State]]</f>
        <v>165011302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165</v>
      </c>
      <c r="B3472" s="1">
        <f>IF(C3472=0,IF(B3471=Protocol!$V$20,1,B3471+1),B3471)</f>
        <v>1</v>
      </c>
      <c r="C3472" s="1">
        <f>IF(C3471+1=Protocol!$V$21,0,C3471+1)</f>
        <v>14</v>
      </c>
      <c r="D3472" s="1">
        <f t="shared" si="125"/>
        <v>3</v>
      </c>
      <c r="E3472" s="1" t="str">
        <f>INDEX(Protocol[Mark],MATCH(C3472,Protocol[Step],0))</f>
        <v>10AsTm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165010003</v>
      </c>
      <c r="H3472" s="134">
        <f>Systematic[[#This Row],[SampleVariableLabel]]+100*Systematic[[#This Row],[State]]</f>
        <v>165011403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165</v>
      </c>
      <c r="B3473" s="1">
        <f>IF(C3473=0,IF(B3472=Protocol!$V$20,1,B3472+1),B3472)</f>
        <v>1</v>
      </c>
      <c r="C3473" s="1">
        <f>IF(C3472+1=Protocol!$V$21,0,C3472+1)</f>
        <v>15</v>
      </c>
      <c r="D3473" s="1">
        <f t="shared" si="125"/>
        <v>4</v>
      </c>
      <c r="E3473" s="1" t="str">
        <f>INDEX(Protocol[Mark],MATCH(C3473,Protocol[Step],0))</f>
        <v>11Azd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165010004</v>
      </c>
      <c r="H3473" s="134">
        <f>Systematic[[#This Row],[SampleVariableLabel]]+100*Systematic[[#This Row],[State]]</f>
        <v>165011504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166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ce1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166010005</v>
      </c>
      <c r="H3474" s="134">
        <f>Systematic[[#This Row],[SampleVariableLabel]]+100*Systematic[[#This Row],[State]]</f>
        <v>166010005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166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1Dig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166010006</v>
      </c>
      <c r="H3475" s="134">
        <f>Systematic[[#This Row],[SampleVariableLabel]]+100*Systematic[[#This Row],[State]]</f>
        <v>166010106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166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166010001</v>
      </c>
      <c r="H3476" s="134">
        <f>Systematic[[#This Row],[SampleVariableLabel]]+100*Systematic[[#This Row],[State]]</f>
        <v>166010201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166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1M.1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166010002</v>
      </c>
      <c r="H3477" s="134">
        <f>Systematic[[#This Row],[SampleVariableLabel]]+100*Systematic[[#This Row],[State]]</f>
        <v>166010302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166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2Oct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166010003</v>
      </c>
      <c r="H3478" s="134">
        <f>Systematic[[#This Row],[SampleVariableLabel]]+100*Systematic[[#This Row],[State]]</f>
        <v>166010403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166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2c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166010004</v>
      </c>
      <c r="H3479" s="134">
        <f>Systematic[[#This Row],[SampleVariableLabel]]+100*Systematic[[#This Row],[State]]</f>
        <v>166010504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166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2M2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166010005</v>
      </c>
      <c r="H3480" s="134">
        <f>Systematic[[#This Row],[SampleVariableLabel]]+100*Systematic[[#This Row],[State]]</f>
        <v>166010605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166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3P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166010006</v>
      </c>
      <c r="H3481" s="134">
        <f>Systematic[[#This Row],[SampleVariableLabel]]+100*Systematic[[#This Row],[State]]</f>
        <v>166010706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166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4G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166010001</v>
      </c>
      <c r="H3482" s="134">
        <f>Systematic[[#This Row],[SampleVariableLabel]]+100*Systematic[[#This Row],[State]]</f>
        <v>166010801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166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5S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166010002</v>
      </c>
      <c r="H3483" s="134">
        <f>Systematic[[#This Row],[SampleVariableLabel]]+100*Systematic[[#This Row],[State]]</f>
        <v>166010902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166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6Gp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166010003</v>
      </c>
      <c r="H3484" s="134">
        <f>Systematic[[#This Row],[SampleVariableLabel]]+100*Systematic[[#This Row],[State]]</f>
        <v>166011003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166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7U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166010004</v>
      </c>
      <c r="H3485" s="134">
        <f>Systematic[[#This Row],[SampleVariableLabel]]+100*Systematic[[#This Row],[State]]</f>
        <v>166011104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166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8Rot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166010005</v>
      </c>
      <c r="H3486" s="134">
        <f>Systematic[[#This Row],[SampleVariableLabel]]+100*Systematic[[#This Row],[State]]</f>
        <v>166011205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166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9Ama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166010006</v>
      </c>
      <c r="H3487" s="134">
        <f>Systematic[[#This Row],[SampleVariableLabel]]+100*Systematic[[#This Row],[State]]</f>
        <v>166011306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166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10AsTm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166010001</v>
      </c>
      <c r="H3488" s="134">
        <f>Systematic[[#This Row],[SampleVariableLabel]]+100*Systematic[[#This Row],[State]]</f>
        <v>166011401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166</v>
      </c>
      <c r="B3489" s="1">
        <f>IF(C3489=0,IF(B3488=Protocol!$V$20,1,B3488+1),B3488)</f>
        <v>1</v>
      </c>
      <c r="C3489" s="1">
        <f>IF(C3488+1=Protocol!$V$21,0,C3488+1)</f>
        <v>15</v>
      </c>
      <c r="D3489" s="1">
        <f t="shared" si="125"/>
        <v>2</v>
      </c>
      <c r="E3489" s="1" t="str">
        <f>INDEX(Protocol[Mark],MATCH(C3489,Protocol[Step],0))</f>
        <v>11Azd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166010002</v>
      </c>
      <c r="H3489" s="134">
        <f>Systematic[[#This Row],[SampleVariableLabel]]+100*Systematic[[#This Row],[State]]</f>
        <v>166011502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167</v>
      </c>
      <c r="B3490" s="1">
        <f>IF(C3490=0,IF(B3489=Protocol!$V$20,1,B3489+1),B3489)</f>
        <v>1</v>
      </c>
      <c r="C3490" s="1">
        <f>IF(C3489+1=Protocol!$V$21,0,C3489+1)</f>
        <v>0</v>
      </c>
      <c r="D3490" s="1">
        <f t="shared" si="125"/>
        <v>3</v>
      </c>
      <c r="E3490" s="1" t="str">
        <f>INDEX(Protocol[Mark],MATCH(C3490,Protocol[Step],0))</f>
        <v>ce1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167010003</v>
      </c>
      <c r="H3490" s="134">
        <f>Systematic[[#This Row],[SampleVariableLabel]]+100*Systematic[[#This Row],[State]]</f>
        <v>167010003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167</v>
      </c>
      <c r="B3491" s="1">
        <f>IF(C3491=0,IF(B3490=Protocol!$V$20,1,B3490+1),B3490)</f>
        <v>1</v>
      </c>
      <c r="C3491" s="1">
        <f>IF(C3490+1=Protocol!$V$21,0,C3490+1)</f>
        <v>1</v>
      </c>
      <c r="D3491" s="1">
        <f t="shared" si="125"/>
        <v>4</v>
      </c>
      <c r="E3491" s="1" t="str">
        <f>INDEX(Protocol[Mark],MATCH(C3491,Protocol[Step],0))</f>
        <v>1Dig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167010004</v>
      </c>
      <c r="H3491" s="134">
        <f>Systematic[[#This Row],[SampleVariableLabel]]+100*Systematic[[#This Row],[State]]</f>
        <v>167010104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167</v>
      </c>
      <c r="B3492" s="1">
        <f>IF(C3492=0,IF(B3491=Protocol!$V$20,1,B3491+1),B3491)</f>
        <v>1</v>
      </c>
      <c r="C3492" s="1">
        <f>IF(C3491+1=Protocol!$V$21,0,C3491+1)</f>
        <v>2</v>
      </c>
      <c r="D3492" s="1">
        <f t="shared" si="125"/>
        <v>5</v>
      </c>
      <c r="E3492" s="1" t="str">
        <f>INDEX(Protocol[Mark],MATCH(C3492,Protocol[Step],0))</f>
        <v>1D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167010005</v>
      </c>
      <c r="H3492" s="134">
        <f>Systematic[[#This Row],[SampleVariableLabel]]+100*Systematic[[#This Row],[State]]</f>
        <v>167010205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167</v>
      </c>
      <c r="B3493" s="1">
        <f>IF(C3493=0,IF(B3492=Protocol!$V$20,1,B3492+1),B3492)</f>
        <v>1</v>
      </c>
      <c r="C3493" s="1">
        <f>IF(C3492+1=Protocol!$V$21,0,C3492+1)</f>
        <v>3</v>
      </c>
      <c r="D3493" s="1">
        <f t="shared" si="125"/>
        <v>6</v>
      </c>
      <c r="E3493" s="1" t="str">
        <f>INDEX(Protocol[Mark],MATCH(C3493,Protocol[Step],0))</f>
        <v>1M.1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167010006</v>
      </c>
      <c r="H3493" s="134">
        <f>Systematic[[#This Row],[SampleVariableLabel]]+100*Systematic[[#This Row],[State]]</f>
        <v>167010306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167</v>
      </c>
      <c r="B3494" s="1">
        <f>IF(C3494=0,IF(B3493=Protocol!$V$20,1,B3493+1),B3493)</f>
        <v>1</v>
      </c>
      <c r="C3494" s="1">
        <f>IF(C3493+1=Protocol!$V$21,0,C3493+1)</f>
        <v>4</v>
      </c>
      <c r="D3494" s="1">
        <f t="shared" si="125"/>
        <v>1</v>
      </c>
      <c r="E3494" s="1" t="str">
        <f>INDEX(Protocol[Mark],MATCH(C3494,Protocol[Step],0))</f>
        <v>2Oct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167010001</v>
      </c>
      <c r="H3494" s="134">
        <f>Systematic[[#This Row],[SampleVariableLabel]]+100*Systematic[[#This Row],[State]]</f>
        <v>167010401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167</v>
      </c>
      <c r="B3495" s="1">
        <f>IF(C3495=0,IF(B3494=Protocol!$V$20,1,B3494+1),B3494)</f>
        <v>1</v>
      </c>
      <c r="C3495" s="1">
        <f>IF(C3494+1=Protocol!$V$21,0,C3494+1)</f>
        <v>5</v>
      </c>
      <c r="D3495" s="1">
        <f t="shared" si="125"/>
        <v>2</v>
      </c>
      <c r="E3495" s="1" t="str">
        <f>INDEX(Protocol[Mark],MATCH(C3495,Protocol[Step],0))</f>
        <v>2c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167010002</v>
      </c>
      <c r="H3495" s="134">
        <f>Systematic[[#This Row],[SampleVariableLabel]]+100*Systematic[[#This Row],[State]]</f>
        <v>167010502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167</v>
      </c>
      <c r="B3496" s="1">
        <f>IF(C3496=0,IF(B3495=Protocol!$V$20,1,B3495+1),B3495)</f>
        <v>1</v>
      </c>
      <c r="C3496" s="1">
        <f>IF(C3495+1=Protocol!$V$21,0,C3495+1)</f>
        <v>6</v>
      </c>
      <c r="D3496" s="1">
        <f t="shared" si="125"/>
        <v>3</v>
      </c>
      <c r="E3496" s="1" t="str">
        <f>INDEX(Protocol[Mark],MATCH(C3496,Protocol[Step],0))</f>
        <v>2M2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167010003</v>
      </c>
      <c r="H3496" s="134">
        <f>Systematic[[#This Row],[SampleVariableLabel]]+100*Systematic[[#This Row],[State]]</f>
        <v>167010603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167</v>
      </c>
      <c r="B3497" s="1">
        <f>IF(C3497=0,IF(B3496=Protocol!$V$20,1,B3496+1),B3496)</f>
        <v>1</v>
      </c>
      <c r="C3497" s="1">
        <f>IF(C3496+1=Protocol!$V$21,0,C3496+1)</f>
        <v>7</v>
      </c>
      <c r="D3497" s="1">
        <f t="shared" si="125"/>
        <v>4</v>
      </c>
      <c r="E3497" s="1" t="str">
        <f>INDEX(Protocol[Mark],MATCH(C3497,Protocol[Step],0))</f>
        <v>3P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167010004</v>
      </c>
      <c r="H3497" s="134">
        <f>Systematic[[#This Row],[SampleVariableLabel]]+100*Systematic[[#This Row],[State]]</f>
        <v>167010704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167</v>
      </c>
      <c r="B3498" s="1">
        <f>IF(C3498=0,IF(B3497=Protocol!$V$20,1,B3497+1),B3497)</f>
        <v>1</v>
      </c>
      <c r="C3498" s="1">
        <f>IF(C3497+1=Protocol!$V$21,0,C3497+1)</f>
        <v>8</v>
      </c>
      <c r="D3498" s="1">
        <f t="shared" si="125"/>
        <v>5</v>
      </c>
      <c r="E3498" s="1" t="str">
        <f>INDEX(Protocol[Mark],MATCH(C3498,Protocol[Step],0))</f>
        <v>4G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167010005</v>
      </c>
      <c r="H3498" s="134">
        <f>Systematic[[#This Row],[SampleVariableLabel]]+100*Systematic[[#This Row],[State]]</f>
        <v>167010805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167</v>
      </c>
      <c r="B3499" s="1">
        <f>IF(C3499=0,IF(B3498=Protocol!$V$20,1,B3498+1),B3498)</f>
        <v>1</v>
      </c>
      <c r="C3499" s="1">
        <f>IF(C3498+1=Protocol!$V$21,0,C3498+1)</f>
        <v>9</v>
      </c>
      <c r="D3499" s="1">
        <f t="shared" si="125"/>
        <v>6</v>
      </c>
      <c r="E3499" s="1" t="str">
        <f>INDEX(Protocol[Mark],MATCH(C3499,Protocol[Step],0))</f>
        <v>5S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167010006</v>
      </c>
      <c r="H3499" s="134">
        <f>Systematic[[#This Row],[SampleVariableLabel]]+100*Systematic[[#This Row],[State]]</f>
        <v>167010906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167</v>
      </c>
      <c r="B3500" s="1">
        <f>IF(C3500=0,IF(B3499=Protocol!$V$20,1,B3499+1),B3499)</f>
        <v>1</v>
      </c>
      <c r="C3500" s="1">
        <f>IF(C3499+1=Protocol!$V$21,0,C3499+1)</f>
        <v>10</v>
      </c>
      <c r="D3500" s="1">
        <f t="shared" si="125"/>
        <v>1</v>
      </c>
      <c r="E3500" s="1" t="str">
        <f>INDEX(Protocol[Mark],MATCH(C3500,Protocol[Step],0))</f>
        <v>6Gp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167010001</v>
      </c>
      <c r="H3500" s="134">
        <f>Systematic[[#This Row],[SampleVariableLabel]]+100*Systematic[[#This Row],[State]]</f>
        <v>167011001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167</v>
      </c>
      <c r="B3501" s="1">
        <f>IF(C3501=0,IF(B3500=Protocol!$V$20,1,B3500+1),B3500)</f>
        <v>1</v>
      </c>
      <c r="C3501" s="1">
        <f>IF(C3500+1=Protocol!$V$21,0,C3500+1)</f>
        <v>11</v>
      </c>
      <c r="D3501" s="1">
        <f t="shared" si="125"/>
        <v>2</v>
      </c>
      <c r="E3501" s="1" t="str">
        <f>INDEX(Protocol[Mark],MATCH(C3501,Protocol[Step],0))</f>
        <v>7U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167010002</v>
      </c>
      <c r="H3501" s="134">
        <f>Systematic[[#This Row],[SampleVariableLabel]]+100*Systematic[[#This Row],[State]]</f>
        <v>167011102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167</v>
      </c>
      <c r="B3502" s="1">
        <f>IF(C3502=0,IF(B3501=Protocol!$V$20,1,B3501+1),B3501)</f>
        <v>1</v>
      </c>
      <c r="C3502" s="1">
        <f>IF(C3501+1=Protocol!$V$21,0,C3501+1)</f>
        <v>12</v>
      </c>
      <c r="D3502" s="1">
        <f t="shared" si="125"/>
        <v>3</v>
      </c>
      <c r="E3502" s="1" t="str">
        <f>INDEX(Protocol[Mark],MATCH(C3502,Protocol[Step],0))</f>
        <v>8Rot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167010003</v>
      </c>
      <c r="H3502" s="134">
        <f>Systematic[[#This Row],[SampleVariableLabel]]+100*Systematic[[#This Row],[State]]</f>
        <v>167011203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167</v>
      </c>
      <c r="B3503" s="1">
        <f>IF(C3503=0,IF(B3502=Protocol!$V$20,1,B3502+1),B3502)</f>
        <v>1</v>
      </c>
      <c r="C3503" s="1">
        <f>IF(C3502+1=Protocol!$V$21,0,C3502+1)</f>
        <v>13</v>
      </c>
      <c r="D3503" s="1">
        <f t="shared" si="125"/>
        <v>4</v>
      </c>
      <c r="E3503" s="1" t="str">
        <f>INDEX(Protocol[Mark],MATCH(C3503,Protocol[Step],0))</f>
        <v>9Ama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167010004</v>
      </c>
      <c r="H3503" s="134">
        <f>Systematic[[#This Row],[SampleVariableLabel]]+100*Systematic[[#This Row],[State]]</f>
        <v>167011304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167</v>
      </c>
      <c r="B3504" s="1">
        <f>IF(C3504=0,IF(B3503=Protocol!$V$20,1,B3503+1),B3503)</f>
        <v>1</v>
      </c>
      <c r="C3504" s="1">
        <f>IF(C3503+1=Protocol!$V$21,0,C3503+1)</f>
        <v>14</v>
      </c>
      <c r="D3504" s="1">
        <f t="shared" si="125"/>
        <v>5</v>
      </c>
      <c r="E3504" s="1" t="str">
        <f>INDEX(Protocol[Mark],MATCH(C3504,Protocol[Step],0))</f>
        <v>10AsTm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167010005</v>
      </c>
      <c r="H3504" s="134">
        <f>Systematic[[#This Row],[SampleVariableLabel]]+100*Systematic[[#This Row],[State]]</f>
        <v>167011405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167</v>
      </c>
      <c r="B3505" s="1">
        <f>IF(C3505=0,IF(B3504=Protocol!$V$20,1,B3504+1),B3504)</f>
        <v>1</v>
      </c>
      <c r="C3505" s="1">
        <f>IF(C3504+1=Protocol!$V$21,0,C3504+1)</f>
        <v>15</v>
      </c>
      <c r="D3505" s="1">
        <f t="shared" si="125"/>
        <v>6</v>
      </c>
      <c r="E3505" s="1" t="str">
        <f>INDEX(Protocol[Mark],MATCH(C3505,Protocol[Step],0))</f>
        <v>11Azd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167010006</v>
      </c>
      <c r="H3505" s="134">
        <f>Systematic[[#This Row],[SampleVariableLabel]]+100*Systematic[[#This Row],[State]]</f>
        <v>167011506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168</v>
      </c>
      <c r="B3506" s="1">
        <f>IF(C3506=0,IF(B3505=Protocol!$V$20,1,B3505+1),B3505)</f>
        <v>1</v>
      </c>
      <c r="C3506" s="1">
        <f>IF(C3505+1=Protocol!$V$21,0,C3505+1)</f>
        <v>0</v>
      </c>
      <c r="D3506" s="1">
        <f t="shared" si="125"/>
        <v>1</v>
      </c>
      <c r="E3506" s="1" t="str">
        <f>INDEX(Protocol[Mark],MATCH(C3506,Protocol[Step],0))</f>
        <v>ce1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168010001</v>
      </c>
      <c r="H3506" s="134">
        <f>Systematic[[#This Row],[SampleVariableLabel]]+100*Systematic[[#This Row],[State]]</f>
        <v>168010001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168</v>
      </c>
      <c r="B3507" s="1">
        <f>IF(C3507=0,IF(B3506=Protocol!$V$20,1,B3506+1),B3506)</f>
        <v>1</v>
      </c>
      <c r="C3507" s="1">
        <f>IF(C3506+1=Protocol!$V$21,0,C3506+1)</f>
        <v>1</v>
      </c>
      <c r="D3507" s="1">
        <f t="shared" si="125"/>
        <v>2</v>
      </c>
      <c r="E3507" s="1" t="str">
        <f>INDEX(Protocol[Mark],MATCH(C3507,Protocol[Step],0))</f>
        <v>1Dig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168010002</v>
      </c>
      <c r="H3507" s="134">
        <f>Systematic[[#This Row],[SampleVariableLabel]]+100*Systematic[[#This Row],[State]]</f>
        <v>168010102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168</v>
      </c>
      <c r="B3508" s="1">
        <f>IF(C3508=0,IF(B3507=Protocol!$V$20,1,B3507+1),B3507)</f>
        <v>1</v>
      </c>
      <c r="C3508" s="1">
        <f>IF(C3507+1=Protocol!$V$21,0,C3507+1)</f>
        <v>2</v>
      </c>
      <c r="D3508" s="1">
        <f t="shared" si="125"/>
        <v>3</v>
      </c>
      <c r="E3508" s="1" t="str">
        <f>INDEX(Protocol[Mark],MATCH(C3508,Protocol[Step],0))</f>
        <v>1D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168010003</v>
      </c>
      <c r="H3508" s="134">
        <f>Systematic[[#This Row],[SampleVariableLabel]]+100*Systematic[[#This Row],[State]]</f>
        <v>168010203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168</v>
      </c>
      <c r="B3509" s="1">
        <f>IF(C3509=0,IF(B3508=Protocol!$V$20,1,B3508+1),B3508)</f>
        <v>1</v>
      </c>
      <c r="C3509" s="1">
        <f>IF(C3508+1=Protocol!$V$21,0,C3508+1)</f>
        <v>3</v>
      </c>
      <c r="D3509" s="1">
        <f t="shared" si="125"/>
        <v>4</v>
      </c>
      <c r="E3509" s="1" t="str">
        <f>INDEX(Protocol[Mark],MATCH(C3509,Protocol[Step],0))</f>
        <v>1M.1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168010004</v>
      </c>
      <c r="H3509" s="134">
        <f>Systematic[[#This Row],[SampleVariableLabel]]+100*Systematic[[#This Row],[State]]</f>
        <v>168010304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168</v>
      </c>
      <c r="B3510" s="1">
        <f>IF(C3510=0,IF(B3509=Protocol!$V$20,1,B3509+1),B3509)</f>
        <v>1</v>
      </c>
      <c r="C3510" s="1">
        <f>IF(C3509+1=Protocol!$V$21,0,C3509+1)</f>
        <v>4</v>
      </c>
      <c r="D3510" s="1">
        <f t="shared" si="125"/>
        <v>5</v>
      </c>
      <c r="E3510" s="1" t="str">
        <f>INDEX(Protocol[Mark],MATCH(C3510,Protocol[Step],0))</f>
        <v>2Oct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168010005</v>
      </c>
      <c r="H3510" s="134">
        <f>Systematic[[#This Row],[SampleVariableLabel]]+100*Systematic[[#This Row],[State]]</f>
        <v>168010405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168</v>
      </c>
      <c r="B3511" s="1">
        <f>IF(C3511=0,IF(B3510=Protocol!$V$20,1,B3510+1),B3510)</f>
        <v>1</v>
      </c>
      <c r="C3511" s="1">
        <f>IF(C3510+1=Protocol!$V$21,0,C3510+1)</f>
        <v>5</v>
      </c>
      <c r="D3511" s="1">
        <f t="shared" si="125"/>
        <v>6</v>
      </c>
      <c r="E3511" s="1" t="str">
        <f>INDEX(Protocol[Mark],MATCH(C3511,Protocol[Step],0))</f>
        <v>2c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168010006</v>
      </c>
      <c r="H3511" s="134">
        <f>Systematic[[#This Row],[SampleVariableLabel]]+100*Systematic[[#This Row],[State]]</f>
        <v>168010506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168</v>
      </c>
      <c r="B3512" s="1">
        <f>IF(C3512=0,IF(B3511=Protocol!$V$20,1,B3511+1),B3511)</f>
        <v>1</v>
      </c>
      <c r="C3512" s="1">
        <f>IF(C3511+1=Protocol!$V$21,0,C3511+1)</f>
        <v>6</v>
      </c>
      <c r="D3512" s="1">
        <f t="shared" si="125"/>
        <v>1</v>
      </c>
      <c r="E3512" s="1" t="str">
        <f>INDEX(Protocol[Mark],MATCH(C3512,Protocol[Step],0))</f>
        <v>2M2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168010001</v>
      </c>
      <c r="H3512" s="134">
        <f>Systematic[[#This Row],[SampleVariableLabel]]+100*Systematic[[#This Row],[State]]</f>
        <v>168010601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168</v>
      </c>
      <c r="B3513" s="1">
        <f>IF(C3513=0,IF(B3512=Protocol!$V$20,1,B3512+1),B3512)</f>
        <v>1</v>
      </c>
      <c r="C3513" s="1">
        <f>IF(C3512+1=Protocol!$V$21,0,C3512+1)</f>
        <v>7</v>
      </c>
      <c r="D3513" s="1">
        <f t="shared" si="125"/>
        <v>2</v>
      </c>
      <c r="E3513" s="1" t="str">
        <f>INDEX(Protocol[Mark],MATCH(C3513,Protocol[Step],0))</f>
        <v>3P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168010002</v>
      </c>
      <c r="H3513" s="134">
        <f>Systematic[[#This Row],[SampleVariableLabel]]+100*Systematic[[#This Row],[State]]</f>
        <v>168010702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168</v>
      </c>
      <c r="B3514" s="1">
        <f>IF(C3514=0,IF(B3513=Protocol!$V$20,1,B3513+1),B3513)</f>
        <v>1</v>
      </c>
      <c r="C3514" s="1">
        <f>IF(C3513+1=Protocol!$V$21,0,C3513+1)</f>
        <v>8</v>
      </c>
      <c r="D3514" s="1">
        <f t="shared" si="125"/>
        <v>3</v>
      </c>
      <c r="E3514" s="1" t="str">
        <f>INDEX(Protocol[Mark],MATCH(C3514,Protocol[Step],0))</f>
        <v>4G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168010003</v>
      </c>
      <c r="H3514" s="134">
        <f>Systematic[[#This Row],[SampleVariableLabel]]+100*Systematic[[#This Row],[State]]</f>
        <v>168010803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168</v>
      </c>
      <c r="B3515" s="1">
        <f>IF(C3515=0,IF(B3514=Protocol!$V$20,1,B3514+1),B3514)</f>
        <v>1</v>
      </c>
      <c r="C3515" s="1">
        <f>IF(C3514+1=Protocol!$V$21,0,C3514+1)</f>
        <v>9</v>
      </c>
      <c r="D3515" s="1">
        <f t="shared" si="125"/>
        <v>4</v>
      </c>
      <c r="E3515" s="1" t="str">
        <f>INDEX(Protocol[Mark],MATCH(C3515,Protocol[Step],0))</f>
        <v>5S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168010004</v>
      </c>
      <c r="H3515" s="134">
        <f>Systematic[[#This Row],[SampleVariableLabel]]+100*Systematic[[#This Row],[State]]</f>
        <v>168010904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168</v>
      </c>
      <c r="B3516" s="1">
        <f>IF(C3516=0,IF(B3515=Protocol!$V$20,1,B3515+1),B3515)</f>
        <v>1</v>
      </c>
      <c r="C3516" s="1">
        <f>IF(C3515+1=Protocol!$V$21,0,C3515+1)</f>
        <v>10</v>
      </c>
      <c r="D3516" s="1">
        <f t="shared" si="125"/>
        <v>5</v>
      </c>
      <c r="E3516" s="1" t="str">
        <f>INDEX(Protocol[Mark],MATCH(C3516,Protocol[Step],0))</f>
        <v>6Gp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168010005</v>
      </c>
      <c r="H3516" s="134">
        <f>Systematic[[#This Row],[SampleVariableLabel]]+100*Systematic[[#This Row],[State]]</f>
        <v>168011005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168</v>
      </c>
      <c r="B3517" s="1">
        <f>IF(C3517=0,IF(B3516=Protocol!$V$20,1,B3516+1),B3516)</f>
        <v>1</v>
      </c>
      <c r="C3517" s="1">
        <f>IF(C3516+1=Protocol!$V$21,0,C3516+1)</f>
        <v>11</v>
      </c>
      <c r="D3517" s="1">
        <f t="shared" si="125"/>
        <v>6</v>
      </c>
      <c r="E3517" s="1" t="str">
        <f>INDEX(Protocol[Mark],MATCH(C3517,Protocol[Step],0))</f>
        <v>7U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168010006</v>
      </c>
      <c r="H3517" s="134">
        <f>Systematic[[#This Row],[SampleVariableLabel]]+100*Systematic[[#This Row],[State]]</f>
        <v>168011106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168</v>
      </c>
      <c r="B3518" s="1">
        <f>IF(C3518=0,IF(B3517=Protocol!$V$20,1,B3517+1),B3517)</f>
        <v>1</v>
      </c>
      <c r="C3518" s="1">
        <f>IF(C3517+1=Protocol!$V$21,0,C3517+1)</f>
        <v>12</v>
      </c>
      <c r="D3518" s="1">
        <f t="shared" si="125"/>
        <v>1</v>
      </c>
      <c r="E3518" s="1" t="str">
        <f>INDEX(Protocol[Mark],MATCH(C3518,Protocol[Step],0))</f>
        <v>8Rot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168010001</v>
      </c>
      <c r="H3518" s="134">
        <f>Systematic[[#This Row],[SampleVariableLabel]]+100*Systematic[[#This Row],[State]]</f>
        <v>168011201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168</v>
      </c>
      <c r="B3519" s="1">
        <f>IF(C3519=0,IF(B3518=Protocol!$V$20,1,B3518+1),B3518)</f>
        <v>1</v>
      </c>
      <c r="C3519" s="1">
        <f>IF(C3518+1=Protocol!$V$21,0,C3518+1)</f>
        <v>13</v>
      </c>
      <c r="D3519" s="1">
        <f t="shared" si="125"/>
        <v>2</v>
      </c>
      <c r="E3519" s="1" t="str">
        <f>INDEX(Protocol[Mark],MATCH(C3519,Protocol[Step],0))</f>
        <v>9Ama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168010002</v>
      </c>
      <c r="H3519" s="134">
        <f>Systematic[[#This Row],[SampleVariableLabel]]+100*Systematic[[#This Row],[State]]</f>
        <v>168011302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168</v>
      </c>
      <c r="B3520" s="1">
        <f>IF(C3520=0,IF(B3519=Protocol!$V$20,1,B3519+1),B3519)</f>
        <v>1</v>
      </c>
      <c r="C3520" s="1">
        <f>IF(C3519+1=Protocol!$V$21,0,C3519+1)</f>
        <v>14</v>
      </c>
      <c r="D3520" s="1">
        <f t="shared" si="125"/>
        <v>3</v>
      </c>
      <c r="E3520" s="1" t="str">
        <f>INDEX(Protocol[Mark],MATCH(C3520,Protocol[Step],0))</f>
        <v>10AsTm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168010003</v>
      </c>
      <c r="H3520" s="134">
        <f>Systematic[[#This Row],[SampleVariableLabel]]+100*Systematic[[#This Row],[State]]</f>
        <v>168011403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168</v>
      </c>
      <c r="B3521" s="1">
        <f>IF(C3521=0,IF(B3520=Protocol!$V$20,1,B3520+1),B3520)</f>
        <v>1</v>
      </c>
      <c r="C3521" s="1">
        <f>IF(C3520+1=Protocol!$V$21,0,C3520+1)</f>
        <v>15</v>
      </c>
      <c r="D3521" s="1">
        <f t="shared" si="125"/>
        <v>4</v>
      </c>
      <c r="E3521" s="1" t="str">
        <f>INDEX(Protocol[Mark],MATCH(C3521,Protocol[Step],0))</f>
        <v>11Azd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168010004</v>
      </c>
      <c r="H3521" s="134">
        <f>Systematic[[#This Row],[SampleVariableLabel]]+100*Systematic[[#This Row],[State]]</f>
        <v>168011504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169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ce1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169010005</v>
      </c>
      <c r="H3522" s="134">
        <f>Systematic[[#This Row],[SampleVariableLabel]]+100*Systematic[[#This Row],[State]]</f>
        <v>169010005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169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169010006</v>
      </c>
      <c r="H3523" s="134">
        <f>Systematic[[#This Row],[SampleVariableLabel]]+100*Systematic[[#This Row],[State]]</f>
        <v>169010106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169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169010001</v>
      </c>
      <c r="H3524" s="134">
        <f>Systematic[[#This Row],[SampleVariableLabel]]+100*Systematic[[#This Row],[State]]</f>
        <v>169010201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169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1M.1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169010002</v>
      </c>
      <c r="H3525" s="134">
        <f>Systematic[[#This Row],[SampleVariableLabel]]+100*Systematic[[#This Row],[State]]</f>
        <v>169010302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169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2Oct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169010003</v>
      </c>
      <c r="H3526" s="134">
        <f>Systematic[[#This Row],[SampleVariableLabel]]+100*Systematic[[#This Row],[State]]</f>
        <v>169010403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169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2c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169010004</v>
      </c>
      <c r="H3527" s="134">
        <f>Systematic[[#This Row],[SampleVariableLabel]]+100*Systematic[[#This Row],[State]]</f>
        <v>169010504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169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2M2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169010005</v>
      </c>
      <c r="H3528" s="134">
        <f>Systematic[[#This Row],[SampleVariableLabel]]+100*Systematic[[#This Row],[State]]</f>
        <v>169010605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169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3P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169010006</v>
      </c>
      <c r="H3529" s="134">
        <f>Systematic[[#This Row],[SampleVariableLabel]]+100*Systematic[[#This Row],[State]]</f>
        <v>169010706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169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169010001</v>
      </c>
      <c r="H3530" s="134">
        <f>Systematic[[#This Row],[SampleVariableLabel]]+100*Systematic[[#This Row],[State]]</f>
        <v>169010801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169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169010002</v>
      </c>
      <c r="H3531" s="134">
        <f>Systematic[[#This Row],[SampleVariableLabel]]+100*Systematic[[#This Row],[State]]</f>
        <v>169010902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169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6Gp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169010003</v>
      </c>
      <c r="H3532" s="134">
        <f>Systematic[[#This Row],[SampleVariableLabel]]+100*Systematic[[#This Row],[State]]</f>
        <v>169011003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169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7U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169010004</v>
      </c>
      <c r="H3533" s="134">
        <f>Systematic[[#This Row],[SampleVariableLabel]]+100*Systematic[[#This Row],[State]]</f>
        <v>169011104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169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8Rot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169010005</v>
      </c>
      <c r="H3534" s="134">
        <f>Systematic[[#This Row],[SampleVariableLabel]]+100*Systematic[[#This Row],[State]]</f>
        <v>169011205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169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169010006</v>
      </c>
      <c r="H3535" s="134">
        <f>Systematic[[#This Row],[SampleVariableLabel]]+100*Systematic[[#This Row],[State]]</f>
        <v>169011306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169</v>
      </c>
      <c r="B3536" s="1">
        <f>IF(C3536=0,IF(B3535=Protocol!$V$20,1,B3535+1),B3535)</f>
        <v>1</v>
      </c>
      <c r="C3536" s="1">
        <f>IF(C3535+1=Protocol!$V$21,0,C3535+1)</f>
        <v>14</v>
      </c>
      <c r="D3536" s="1">
        <f t="shared" si="127"/>
        <v>1</v>
      </c>
      <c r="E3536" s="1" t="str">
        <f>INDEX(Protocol[Mark],MATCH(C3536,Protocol[Step],0))</f>
        <v>10AsTm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169010001</v>
      </c>
      <c r="H3536" s="134">
        <f>Systematic[[#This Row],[SampleVariableLabel]]+100*Systematic[[#This Row],[State]]</f>
        <v>169011401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169</v>
      </c>
      <c r="B3537" s="1">
        <f>IF(C3537=0,IF(B3536=Protocol!$V$20,1,B3536+1),B3536)</f>
        <v>1</v>
      </c>
      <c r="C3537" s="1">
        <f>IF(C3536+1=Protocol!$V$21,0,C3536+1)</f>
        <v>15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169010002</v>
      </c>
      <c r="H3537" s="134">
        <f>Systematic[[#This Row],[SampleVariableLabel]]+100*Systematic[[#This Row],[State]]</f>
        <v>169011502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170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ce1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170010003</v>
      </c>
      <c r="H3538" s="134">
        <f>Systematic[[#This Row],[SampleVariableLabel]]+100*Systematic[[#This Row],[State]]</f>
        <v>170010003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170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1Dig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170010004</v>
      </c>
      <c r="H3539" s="134">
        <f>Systematic[[#This Row],[SampleVariableLabel]]+100*Systematic[[#This Row],[State]]</f>
        <v>170010104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170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1D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170010005</v>
      </c>
      <c r="H3540" s="134">
        <f>Systematic[[#This Row],[SampleVariableLabel]]+100*Systematic[[#This Row],[State]]</f>
        <v>170010205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170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1M.1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170010006</v>
      </c>
      <c r="H3541" s="134">
        <f>Systematic[[#This Row],[SampleVariableLabel]]+100*Systematic[[#This Row],[State]]</f>
        <v>170010306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170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2Oct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170010001</v>
      </c>
      <c r="H3542" s="134">
        <f>Systematic[[#This Row],[SampleVariableLabel]]+100*Systematic[[#This Row],[State]]</f>
        <v>170010401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170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2c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170010002</v>
      </c>
      <c r="H3543" s="134">
        <f>Systematic[[#This Row],[SampleVariableLabel]]+100*Systematic[[#This Row],[State]]</f>
        <v>170010502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170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2M2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170010003</v>
      </c>
      <c r="H3544" s="134">
        <f>Systematic[[#This Row],[SampleVariableLabel]]+100*Systematic[[#This Row],[State]]</f>
        <v>170010603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170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3P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170010004</v>
      </c>
      <c r="H3545" s="134">
        <f>Systematic[[#This Row],[SampleVariableLabel]]+100*Systematic[[#This Row],[State]]</f>
        <v>170010704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170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4G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170010005</v>
      </c>
      <c r="H3546" s="134">
        <f>Systematic[[#This Row],[SampleVariableLabel]]+100*Systematic[[#This Row],[State]]</f>
        <v>170010805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170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5S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170010006</v>
      </c>
      <c r="H3547" s="134">
        <f>Systematic[[#This Row],[SampleVariableLabel]]+100*Systematic[[#This Row],[State]]</f>
        <v>170010906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170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6Gp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170010001</v>
      </c>
      <c r="H3548" s="134">
        <f>Systematic[[#This Row],[SampleVariableLabel]]+100*Systematic[[#This Row],[State]]</f>
        <v>170011001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170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7U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170010002</v>
      </c>
      <c r="H3549" s="134">
        <f>Systematic[[#This Row],[SampleVariableLabel]]+100*Systematic[[#This Row],[State]]</f>
        <v>170011102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170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8Rot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170010003</v>
      </c>
      <c r="H3550" s="134">
        <f>Systematic[[#This Row],[SampleVariableLabel]]+100*Systematic[[#This Row],[State]]</f>
        <v>170011203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170</v>
      </c>
      <c r="B3551" s="1">
        <f>IF(C3551=0,IF(B3550=Protocol!$V$20,1,B3550+1),B3550)</f>
        <v>1</v>
      </c>
      <c r="C3551" s="1">
        <f>IF(C3550+1=Protocol!$V$21,0,C3550+1)</f>
        <v>13</v>
      </c>
      <c r="D3551" s="1">
        <f t="shared" si="127"/>
        <v>4</v>
      </c>
      <c r="E3551" s="1" t="str">
        <f>INDEX(Protocol[Mark],MATCH(C3551,Protocol[Step],0))</f>
        <v>9Ama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170010004</v>
      </c>
      <c r="H3551" s="134">
        <f>Systematic[[#This Row],[SampleVariableLabel]]+100*Systematic[[#This Row],[State]]</f>
        <v>170011304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170</v>
      </c>
      <c r="B3552" s="1">
        <f>IF(C3552=0,IF(B3551=Protocol!$V$20,1,B3551+1),B3551)</f>
        <v>1</v>
      </c>
      <c r="C3552" s="1">
        <f>IF(C3551+1=Protocol!$V$21,0,C3551+1)</f>
        <v>14</v>
      </c>
      <c r="D3552" s="1">
        <f t="shared" si="127"/>
        <v>5</v>
      </c>
      <c r="E3552" s="1" t="str">
        <f>INDEX(Protocol[Mark],MATCH(C3552,Protocol[Step],0))</f>
        <v>10AsTm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170010005</v>
      </c>
      <c r="H3552" s="134">
        <f>Systematic[[#This Row],[SampleVariableLabel]]+100*Systematic[[#This Row],[State]]</f>
        <v>170011405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170</v>
      </c>
      <c r="B3553" s="1">
        <f>IF(C3553=0,IF(B3552=Protocol!$V$20,1,B3552+1),B3552)</f>
        <v>1</v>
      </c>
      <c r="C3553" s="1">
        <f>IF(C3552+1=Protocol!$V$21,0,C3552+1)</f>
        <v>15</v>
      </c>
      <c r="D3553" s="1">
        <f t="shared" si="127"/>
        <v>6</v>
      </c>
      <c r="E3553" s="1" t="str">
        <f>INDEX(Protocol[Mark],MATCH(C3553,Protocol[Step],0))</f>
        <v>11Azd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170010006</v>
      </c>
      <c r="H3553" s="134">
        <f>Systematic[[#This Row],[SampleVariableLabel]]+100*Systematic[[#This Row],[State]]</f>
        <v>170011506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171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ce1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171010001</v>
      </c>
      <c r="H3554" s="134">
        <f>Systematic[[#This Row],[SampleVariableLabel]]+100*Systematic[[#This Row],[State]]</f>
        <v>171010001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171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1Dig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171010002</v>
      </c>
      <c r="H3555" s="134">
        <f>Systematic[[#This Row],[SampleVariableLabel]]+100*Systematic[[#This Row],[State]]</f>
        <v>171010102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171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1D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171010003</v>
      </c>
      <c r="H3556" s="134">
        <f>Systematic[[#This Row],[SampleVariableLabel]]+100*Systematic[[#This Row],[State]]</f>
        <v>171010203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171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1M.1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171010004</v>
      </c>
      <c r="H3557" s="134">
        <f>Systematic[[#This Row],[SampleVariableLabel]]+100*Systematic[[#This Row],[State]]</f>
        <v>171010304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171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2Oct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171010005</v>
      </c>
      <c r="H3558" s="134">
        <f>Systematic[[#This Row],[SampleVariableLabel]]+100*Systematic[[#This Row],[State]]</f>
        <v>171010405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171</v>
      </c>
      <c r="B3559" s="1">
        <f>IF(C3559=0,IF(B3558=Protocol!$V$20,1,B3558+1),B3558)</f>
        <v>1</v>
      </c>
      <c r="C3559" s="1">
        <f>IF(C3558+1=Protocol!$V$21,0,C3558+1)</f>
        <v>5</v>
      </c>
      <c r="D3559" s="1">
        <f t="shared" si="127"/>
        <v>6</v>
      </c>
      <c r="E3559" s="1" t="str">
        <f>INDEX(Protocol[Mark],MATCH(C3559,Protocol[Step],0))</f>
        <v>2c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171010006</v>
      </c>
      <c r="H3559" s="134">
        <f>Systematic[[#This Row],[SampleVariableLabel]]+100*Systematic[[#This Row],[State]]</f>
        <v>171010506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171</v>
      </c>
      <c r="B3560" s="1">
        <f>IF(C3560=0,IF(B3559=Protocol!$V$20,1,B3559+1),B3559)</f>
        <v>1</v>
      </c>
      <c r="C3560" s="1">
        <f>IF(C3559+1=Protocol!$V$21,0,C3559+1)</f>
        <v>6</v>
      </c>
      <c r="D3560" s="1">
        <f t="shared" si="127"/>
        <v>1</v>
      </c>
      <c r="E3560" s="1" t="str">
        <f>INDEX(Protocol[Mark],MATCH(C3560,Protocol[Step],0))</f>
        <v>2M2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171010001</v>
      </c>
      <c r="H3560" s="134">
        <f>Systematic[[#This Row],[SampleVariableLabel]]+100*Systematic[[#This Row],[State]]</f>
        <v>171010601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171</v>
      </c>
      <c r="B3561" s="1">
        <f>IF(C3561=0,IF(B3560=Protocol!$V$20,1,B3560+1),B3560)</f>
        <v>1</v>
      </c>
      <c r="C3561" s="1">
        <f>IF(C3560+1=Protocol!$V$21,0,C3560+1)</f>
        <v>7</v>
      </c>
      <c r="D3561" s="1">
        <f t="shared" si="127"/>
        <v>2</v>
      </c>
      <c r="E3561" s="1" t="str">
        <f>INDEX(Protocol[Mark],MATCH(C3561,Protocol[Step],0))</f>
        <v>3P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171010002</v>
      </c>
      <c r="H3561" s="134">
        <f>Systematic[[#This Row],[SampleVariableLabel]]+100*Systematic[[#This Row],[State]]</f>
        <v>171010702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171</v>
      </c>
      <c r="B3562" s="1">
        <f>IF(C3562=0,IF(B3561=Protocol!$V$20,1,B3561+1),B3561)</f>
        <v>1</v>
      </c>
      <c r="C3562" s="1">
        <f>IF(C3561+1=Protocol!$V$21,0,C3561+1)</f>
        <v>8</v>
      </c>
      <c r="D3562" s="1">
        <f t="shared" si="127"/>
        <v>3</v>
      </c>
      <c r="E3562" s="1" t="str">
        <f>INDEX(Protocol[Mark],MATCH(C3562,Protocol[Step],0))</f>
        <v>4G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171010003</v>
      </c>
      <c r="H3562" s="134">
        <f>Systematic[[#This Row],[SampleVariableLabel]]+100*Systematic[[#This Row],[State]]</f>
        <v>171010803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171</v>
      </c>
      <c r="B3563" s="1">
        <f>IF(C3563=0,IF(B3562=Protocol!$V$20,1,B3562+1),B3562)</f>
        <v>1</v>
      </c>
      <c r="C3563" s="1">
        <f>IF(C3562+1=Protocol!$V$21,0,C3562+1)</f>
        <v>9</v>
      </c>
      <c r="D3563" s="1">
        <f t="shared" si="127"/>
        <v>4</v>
      </c>
      <c r="E3563" s="1" t="str">
        <f>INDEX(Protocol[Mark],MATCH(C3563,Protocol[Step],0))</f>
        <v>5S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171010004</v>
      </c>
      <c r="H3563" s="134">
        <f>Systematic[[#This Row],[SampleVariableLabel]]+100*Systematic[[#This Row],[State]]</f>
        <v>171010904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171</v>
      </c>
      <c r="B3564" s="1">
        <f>IF(C3564=0,IF(B3563=Protocol!$V$20,1,B3563+1),B3563)</f>
        <v>1</v>
      </c>
      <c r="C3564" s="1">
        <f>IF(C3563+1=Protocol!$V$21,0,C3563+1)</f>
        <v>10</v>
      </c>
      <c r="D3564" s="1">
        <f t="shared" si="127"/>
        <v>5</v>
      </c>
      <c r="E3564" s="1" t="str">
        <f>INDEX(Protocol[Mark],MATCH(C3564,Protocol[Step],0))</f>
        <v>6Gp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171010005</v>
      </c>
      <c r="H3564" s="134">
        <f>Systematic[[#This Row],[SampleVariableLabel]]+100*Systematic[[#This Row],[State]]</f>
        <v>171011005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171</v>
      </c>
      <c r="B3565" s="1">
        <f>IF(C3565=0,IF(B3564=Protocol!$V$20,1,B3564+1),B3564)</f>
        <v>1</v>
      </c>
      <c r="C3565" s="1">
        <f>IF(C3564+1=Protocol!$V$21,0,C3564+1)</f>
        <v>11</v>
      </c>
      <c r="D3565" s="1">
        <f t="shared" si="127"/>
        <v>6</v>
      </c>
      <c r="E3565" s="1" t="str">
        <f>INDEX(Protocol[Mark],MATCH(C3565,Protocol[Step],0))</f>
        <v>7U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171010006</v>
      </c>
      <c r="H3565" s="134">
        <f>Systematic[[#This Row],[SampleVariableLabel]]+100*Systematic[[#This Row],[State]]</f>
        <v>171011106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171</v>
      </c>
      <c r="B3566" s="1">
        <f>IF(C3566=0,IF(B3565=Protocol!$V$20,1,B3565+1),B3565)</f>
        <v>1</v>
      </c>
      <c r="C3566" s="1">
        <f>IF(C3565+1=Protocol!$V$21,0,C3565+1)</f>
        <v>12</v>
      </c>
      <c r="D3566" s="1">
        <f t="shared" si="127"/>
        <v>1</v>
      </c>
      <c r="E3566" s="1" t="str">
        <f>INDEX(Protocol[Mark],MATCH(C3566,Protocol[Step],0))</f>
        <v>8Rot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171010001</v>
      </c>
      <c r="H3566" s="134">
        <f>Systematic[[#This Row],[SampleVariableLabel]]+100*Systematic[[#This Row],[State]]</f>
        <v>171011201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171</v>
      </c>
      <c r="B3567" s="1">
        <f>IF(C3567=0,IF(B3566=Protocol!$V$20,1,B3566+1),B3566)</f>
        <v>1</v>
      </c>
      <c r="C3567" s="1">
        <f>IF(C3566+1=Protocol!$V$21,0,C3566+1)</f>
        <v>13</v>
      </c>
      <c r="D3567" s="1">
        <f t="shared" si="127"/>
        <v>2</v>
      </c>
      <c r="E3567" s="1" t="str">
        <f>INDEX(Protocol[Mark],MATCH(C3567,Protocol[Step],0))</f>
        <v>9Ama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171010002</v>
      </c>
      <c r="H3567" s="134">
        <f>Systematic[[#This Row],[SampleVariableLabel]]+100*Systematic[[#This Row],[State]]</f>
        <v>171011302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171</v>
      </c>
      <c r="B3568" s="1">
        <f>IF(C3568=0,IF(B3567=Protocol!$V$20,1,B3567+1),B3567)</f>
        <v>1</v>
      </c>
      <c r="C3568" s="1">
        <f>IF(C3567+1=Protocol!$V$21,0,C3567+1)</f>
        <v>14</v>
      </c>
      <c r="D3568" s="1">
        <f t="shared" si="127"/>
        <v>3</v>
      </c>
      <c r="E3568" s="1" t="str">
        <f>INDEX(Protocol[Mark],MATCH(C3568,Protocol[Step],0))</f>
        <v>10AsTm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171010003</v>
      </c>
      <c r="H3568" s="134">
        <f>Systematic[[#This Row],[SampleVariableLabel]]+100*Systematic[[#This Row],[State]]</f>
        <v>171011403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171</v>
      </c>
      <c r="B3569" s="1">
        <f>IF(C3569=0,IF(B3568=Protocol!$V$20,1,B3568+1),B3568)</f>
        <v>1</v>
      </c>
      <c r="C3569" s="1">
        <f>IF(C3568+1=Protocol!$V$21,0,C3568+1)</f>
        <v>15</v>
      </c>
      <c r="D3569" s="1">
        <f t="shared" si="127"/>
        <v>4</v>
      </c>
      <c r="E3569" s="1" t="str">
        <f>INDEX(Protocol[Mark],MATCH(C3569,Protocol[Step],0))</f>
        <v>11Azd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171010004</v>
      </c>
      <c r="H3569" s="134">
        <f>Systematic[[#This Row],[SampleVariableLabel]]+100*Systematic[[#This Row],[State]]</f>
        <v>171011504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172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ce1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172010005</v>
      </c>
      <c r="H3570" s="134">
        <f>Systematic[[#This Row],[SampleVariableLabel]]+100*Systematic[[#This Row],[State]]</f>
        <v>172010005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172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1Dig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172010006</v>
      </c>
      <c r="H3571" s="134">
        <f>Systematic[[#This Row],[SampleVariableLabel]]+100*Systematic[[#This Row],[State]]</f>
        <v>172010106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172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1D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172010001</v>
      </c>
      <c r="H3572" s="134">
        <f>Systematic[[#This Row],[SampleVariableLabel]]+100*Systematic[[#This Row],[State]]</f>
        <v>172010201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172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1M.1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172010002</v>
      </c>
      <c r="H3573" s="134">
        <f>Systematic[[#This Row],[SampleVariableLabel]]+100*Systematic[[#This Row],[State]]</f>
        <v>172010302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172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2Oct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172010003</v>
      </c>
      <c r="H3574" s="134">
        <f>Systematic[[#This Row],[SampleVariableLabel]]+100*Systematic[[#This Row],[State]]</f>
        <v>172010403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172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2c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172010004</v>
      </c>
      <c r="H3575" s="134">
        <f>Systematic[[#This Row],[SampleVariableLabel]]+100*Systematic[[#This Row],[State]]</f>
        <v>172010504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172</v>
      </c>
      <c r="B3576" s="1">
        <f>IF(C3576=0,IF(B3575=Protocol!$V$20,1,B3575+1),B3575)</f>
        <v>1</v>
      </c>
      <c r="C3576" s="1">
        <f>IF(C3575+1=Protocol!$V$21,0,C3575+1)</f>
        <v>6</v>
      </c>
      <c r="D3576" s="1">
        <f t="shared" si="127"/>
        <v>5</v>
      </c>
      <c r="E3576" s="1" t="str">
        <f>INDEX(Protocol[Mark],MATCH(C3576,Protocol[Step],0))</f>
        <v>2M2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172010005</v>
      </c>
      <c r="H3576" s="134">
        <f>Systematic[[#This Row],[SampleVariableLabel]]+100*Systematic[[#This Row],[State]]</f>
        <v>172010605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172</v>
      </c>
      <c r="B3577" s="1">
        <f>IF(C3577=0,IF(B3576=Protocol!$V$20,1,B3576+1),B3576)</f>
        <v>1</v>
      </c>
      <c r="C3577" s="1">
        <f>IF(C3576+1=Protocol!$V$21,0,C3576+1)</f>
        <v>7</v>
      </c>
      <c r="D3577" s="1">
        <f t="shared" si="127"/>
        <v>6</v>
      </c>
      <c r="E3577" s="1" t="str">
        <f>INDEX(Protocol[Mark],MATCH(C3577,Protocol[Step],0))</f>
        <v>3P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172010006</v>
      </c>
      <c r="H3577" s="134">
        <f>Systematic[[#This Row],[SampleVariableLabel]]+100*Systematic[[#This Row],[State]]</f>
        <v>172010706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172</v>
      </c>
      <c r="B3578" s="1">
        <f>IF(C3578=0,IF(B3577=Protocol!$V$20,1,B3577+1),B3577)</f>
        <v>1</v>
      </c>
      <c r="C3578" s="1">
        <f>IF(C3577+1=Protocol!$V$21,0,C3577+1)</f>
        <v>8</v>
      </c>
      <c r="D3578" s="1">
        <f t="shared" si="127"/>
        <v>1</v>
      </c>
      <c r="E3578" s="1" t="str">
        <f>INDEX(Protocol[Mark],MATCH(C3578,Protocol[Step],0))</f>
        <v>4G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172010001</v>
      </c>
      <c r="H3578" s="134">
        <f>Systematic[[#This Row],[SampleVariableLabel]]+100*Systematic[[#This Row],[State]]</f>
        <v>172010801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172</v>
      </c>
      <c r="B3579" s="1">
        <f>IF(C3579=0,IF(B3578=Protocol!$V$20,1,B3578+1),B3578)</f>
        <v>1</v>
      </c>
      <c r="C3579" s="1">
        <f>IF(C3578+1=Protocol!$V$21,0,C3578+1)</f>
        <v>9</v>
      </c>
      <c r="D3579" s="1">
        <f t="shared" si="127"/>
        <v>2</v>
      </c>
      <c r="E3579" s="1" t="str">
        <f>INDEX(Protocol[Mark],MATCH(C3579,Protocol[Step],0))</f>
        <v>5S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172010002</v>
      </c>
      <c r="H3579" s="134">
        <f>Systematic[[#This Row],[SampleVariableLabel]]+100*Systematic[[#This Row],[State]]</f>
        <v>172010902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172</v>
      </c>
      <c r="B3580" s="1">
        <f>IF(C3580=0,IF(B3579=Protocol!$V$20,1,B3579+1),B3579)</f>
        <v>1</v>
      </c>
      <c r="C3580" s="1">
        <f>IF(C3579+1=Protocol!$V$21,0,C3579+1)</f>
        <v>10</v>
      </c>
      <c r="D3580" s="1">
        <f t="shared" si="127"/>
        <v>3</v>
      </c>
      <c r="E3580" s="1" t="str">
        <f>INDEX(Protocol[Mark],MATCH(C3580,Protocol[Step],0))</f>
        <v>6Gp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172010003</v>
      </c>
      <c r="H3580" s="134">
        <f>Systematic[[#This Row],[SampleVariableLabel]]+100*Systematic[[#This Row],[State]]</f>
        <v>172011003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172</v>
      </c>
      <c r="B3581" s="1">
        <f>IF(C3581=0,IF(B3580=Protocol!$V$20,1,B3580+1),B3580)</f>
        <v>1</v>
      </c>
      <c r="C3581" s="1">
        <f>IF(C3580+1=Protocol!$V$21,0,C3580+1)</f>
        <v>11</v>
      </c>
      <c r="D3581" s="1">
        <f t="shared" si="127"/>
        <v>4</v>
      </c>
      <c r="E3581" s="1" t="str">
        <f>INDEX(Protocol[Mark],MATCH(C3581,Protocol[Step],0))</f>
        <v>7U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172010004</v>
      </c>
      <c r="H3581" s="134">
        <f>Systematic[[#This Row],[SampleVariableLabel]]+100*Systematic[[#This Row],[State]]</f>
        <v>172011104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172</v>
      </c>
      <c r="B3582" s="1">
        <f>IF(C3582=0,IF(B3581=Protocol!$V$20,1,B3581+1),B3581)</f>
        <v>1</v>
      </c>
      <c r="C3582" s="1">
        <f>IF(C3581+1=Protocol!$V$21,0,C3581+1)</f>
        <v>12</v>
      </c>
      <c r="D3582" s="1">
        <f t="shared" si="127"/>
        <v>5</v>
      </c>
      <c r="E3582" s="1" t="str">
        <f>INDEX(Protocol[Mark],MATCH(C3582,Protocol[Step],0))</f>
        <v>8Rot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172010005</v>
      </c>
      <c r="H3582" s="134">
        <f>Systematic[[#This Row],[SampleVariableLabel]]+100*Systematic[[#This Row],[State]]</f>
        <v>172011205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172</v>
      </c>
      <c r="B3583" s="1">
        <f>IF(C3583=0,IF(B3582=Protocol!$V$20,1,B3582+1),B3582)</f>
        <v>1</v>
      </c>
      <c r="C3583" s="1">
        <f>IF(C3582+1=Protocol!$V$21,0,C3582+1)</f>
        <v>13</v>
      </c>
      <c r="D3583" s="1">
        <f t="shared" si="127"/>
        <v>6</v>
      </c>
      <c r="E3583" s="1" t="str">
        <f>INDEX(Protocol[Mark],MATCH(C3583,Protocol[Step],0))</f>
        <v>9Ama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172010006</v>
      </c>
      <c r="H3583" s="134">
        <f>Systematic[[#This Row],[SampleVariableLabel]]+100*Systematic[[#This Row],[State]]</f>
        <v>172011306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172</v>
      </c>
      <c r="B3584" s="1">
        <f>IF(C3584=0,IF(B3583=Protocol!$V$20,1,B3583+1),B3583)</f>
        <v>1</v>
      </c>
      <c r="C3584" s="1">
        <f>IF(C3583+1=Protocol!$V$21,0,C3583+1)</f>
        <v>14</v>
      </c>
      <c r="D3584" s="1">
        <f t="shared" si="127"/>
        <v>1</v>
      </c>
      <c r="E3584" s="1" t="str">
        <f>INDEX(Protocol[Mark],MATCH(C3584,Protocol[Step],0))</f>
        <v>10AsTm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172010001</v>
      </c>
      <c r="H3584" s="134">
        <f>Systematic[[#This Row],[SampleVariableLabel]]+100*Systematic[[#This Row],[State]]</f>
        <v>172011401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172</v>
      </c>
      <c r="B3585" s="1">
        <f>IF(C3585=0,IF(B3584=Protocol!$V$20,1,B3584+1),B3584)</f>
        <v>1</v>
      </c>
      <c r="C3585" s="1">
        <f>IF(C3584+1=Protocol!$V$21,0,C3584+1)</f>
        <v>15</v>
      </c>
      <c r="D3585" s="1">
        <f t="shared" si="127"/>
        <v>2</v>
      </c>
      <c r="E3585" s="1" t="str">
        <f>INDEX(Protocol[Mark],MATCH(C3585,Protocol[Step],0))</f>
        <v>11Azd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172010002</v>
      </c>
      <c r="H3585" s="134">
        <f>Systematic[[#This Row],[SampleVariableLabel]]+100*Systematic[[#This Row],[State]]</f>
        <v>172011502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173</v>
      </c>
      <c r="B3586" s="1">
        <f>IF(C3586=0,IF(B3585=Protocol!$V$20,1,B3585+1),B3585)</f>
        <v>1</v>
      </c>
      <c r="C3586" s="1">
        <f>IF(C3585+1=Protocol!$V$21,0,C3585+1)</f>
        <v>0</v>
      </c>
      <c r="D3586" s="1">
        <f t="shared" si="127"/>
        <v>3</v>
      </c>
      <c r="E3586" s="1" t="str">
        <f>INDEX(Protocol[Mark],MATCH(C3586,Protocol[Step],0))</f>
        <v>ce1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173010003</v>
      </c>
      <c r="H3586" s="134">
        <f>Systematic[[#This Row],[SampleVariableLabel]]+100*Systematic[[#This Row],[State]]</f>
        <v>173010003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173</v>
      </c>
      <c r="B3587" s="1">
        <f>IF(C3587=0,IF(B3586=Protocol!$V$20,1,B3586+1),B3586)</f>
        <v>1</v>
      </c>
      <c r="C3587" s="1">
        <f>IF(C3586+1=Protocol!$V$21,0,C3586+1)</f>
        <v>1</v>
      </c>
      <c r="D3587" s="1">
        <f t="shared" ref="D3587:D3650" si="129">IF(D3586=nVariables,1,D3586+1)</f>
        <v>4</v>
      </c>
      <c r="E3587" s="1" t="str">
        <f>INDEX(Protocol[Mark],MATCH(C3587,Protocol[Step],0))</f>
        <v>1Dig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173010004</v>
      </c>
      <c r="H3587" s="134">
        <f>Systematic[[#This Row],[SampleVariableLabel]]+100*Systematic[[#This Row],[State]]</f>
        <v>173010104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173</v>
      </c>
      <c r="B3588" s="1">
        <f>IF(C3588=0,IF(B3587=Protocol!$V$20,1,B3587+1),B3587)</f>
        <v>1</v>
      </c>
      <c r="C3588" s="1">
        <f>IF(C3587+1=Protocol!$V$21,0,C3587+1)</f>
        <v>2</v>
      </c>
      <c r="D3588" s="1">
        <f t="shared" si="129"/>
        <v>5</v>
      </c>
      <c r="E3588" s="1" t="str">
        <f>INDEX(Protocol[Mark],MATCH(C3588,Protocol[Step],0))</f>
        <v>1D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173010005</v>
      </c>
      <c r="H3588" s="134">
        <f>Systematic[[#This Row],[SampleVariableLabel]]+100*Systematic[[#This Row],[State]]</f>
        <v>173010205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173</v>
      </c>
      <c r="B3589" s="1">
        <f>IF(C3589=0,IF(B3588=Protocol!$V$20,1,B3588+1),B3588)</f>
        <v>1</v>
      </c>
      <c r="C3589" s="1">
        <f>IF(C3588+1=Protocol!$V$21,0,C3588+1)</f>
        <v>3</v>
      </c>
      <c r="D3589" s="1">
        <f t="shared" si="129"/>
        <v>6</v>
      </c>
      <c r="E3589" s="1" t="str">
        <f>INDEX(Protocol[Mark],MATCH(C3589,Protocol[Step],0))</f>
        <v>1M.1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173010006</v>
      </c>
      <c r="H3589" s="134">
        <f>Systematic[[#This Row],[SampleVariableLabel]]+100*Systematic[[#This Row],[State]]</f>
        <v>173010306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173</v>
      </c>
      <c r="B3590" s="1">
        <f>IF(C3590=0,IF(B3589=Protocol!$V$20,1,B3589+1),B3589)</f>
        <v>1</v>
      </c>
      <c r="C3590" s="1">
        <f>IF(C3589+1=Protocol!$V$21,0,C3589+1)</f>
        <v>4</v>
      </c>
      <c r="D3590" s="1">
        <f t="shared" si="129"/>
        <v>1</v>
      </c>
      <c r="E3590" s="1" t="str">
        <f>INDEX(Protocol[Mark],MATCH(C3590,Protocol[Step],0))</f>
        <v>2Oct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173010001</v>
      </c>
      <c r="H3590" s="134">
        <f>Systematic[[#This Row],[SampleVariableLabel]]+100*Systematic[[#This Row],[State]]</f>
        <v>173010401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173</v>
      </c>
      <c r="B3591" s="1">
        <f>IF(C3591=0,IF(B3590=Protocol!$V$20,1,B3590+1),B3590)</f>
        <v>1</v>
      </c>
      <c r="C3591" s="1">
        <f>IF(C3590+1=Protocol!$V$21,0,C3590+1)</f>
        <v>5</v>
      </c>
      <c r="D3591" s="1">
        <f t="shared" si="129"/>
        <v>2</v>
      </c>
      <c r="E3591" s="1" t="str">
        <f>INDEX(Protocol[Mark],MATCH(C3591,Protocol[Step],0))</f>
        <v>2c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173010002</v>
      </c>
      <c r="H3591" s="134">
        <f>Systematic[[#This Row],[SampleVariableLabel]]+100*Systematic[[#This Row],[State]]</f>
        <v>173010502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173</v>
      </c>
      <c r="B3592" s="1">
        <f>IF(C3592=0,IF(B3591=Protocol!$V$20,1,B3591+1),B3591)</f>
        <v>1</v>
      </c>
      <c r="C3592" s="1">
        <f>IF(C3591+1=Protocol!$V$21,0,C3591+1)</f>
        <v>6</v>
      </c>
      <c r="D3592" s="1">
        <f t="shared" si="129"/>
        <v>3</v>
      </c>
      <c r="E3592" s="1" t="str">
        <f>INDEX(Protocol[Mark],MATCH(C3592,Protocol[Step],0))</f>
        <v>2M2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173010003</v>
      </c>
      <c r="H3592" s="134">
        <f>Systematic[[#This Row],[SampleVariableLabel]]+100*Systematic[[#This Row],[State]]</f>
        <v>173010603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173</v>
      </c>
      <c r="B3593" s="1">
        <f>IF(C3593=0,IF(B3592=Protocol!$V$20,1,B3592+1),B3592)</f>
        <v>1</v>
      </c>
      <c r="C3593" s="1">
        <f>IF(C3592+1=Protocol!$V$21,0,C3592+1)</f>
        <v>7</v>
      </c>
      <c r="D3593" s="1">
        <f t="shared" si="129"/>
        <v>4</v>
      </c>
      <c r="E3593" s="1" t="str">
        <f>INDEX(Protocol[Mark],MATCH(C3593,Protocol[Step],0))</f>
        <v>3P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173010004</v>
      </c>
      <c r="H3593" s="134">
        <f>Systematic[[#This Row],[SampleVariableLabel]]+100*Systematic[[#This Row],[State]]</f>
        <v>173010704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173</v>
      </c>
      <c r="B3594" s="1">
        <f>IF(C3594=0,IF(B3593=Protocol!$V$20,1,B3593+1),B3593)</f>
        <v>1</v>
      </c>
      <c r="C3594" s="1">
        <f>IF(C3593+1=Protocol!$V$21,0,C3593+1)</f>
        <v>8</v>
      </c>
      <c r="D3594" s="1">
        <f t="shared" si="129"/>
        <v>5</v>
      </c>
      <c r="E3594" s="1" t="str">
        <f>INDEX(Protocol[Mark],MATCH(C3594,Protocol[Step],0))</f>
        <v>4G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173010005</v>
      </c>
      <c r="H3594" s="134">
        <f>Systematic[[#This Row],[SampleVariableLabel]]+100*Systematic[[#This Row],[State]]</f>
        <v>173010805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173</v>
      </c>
      <c r="B3595" s="1">
        <f>IF(C3595=0,IF(B3594=Protocol!$V$20,1,B3594+1),B3594)</f>
        <v>1</v>
      </c>
      <c r="C3595" s="1">
        <f>IF(C3594+1=Protocol!$V$21,0,C3594+1)</f>
        <v>9</v>
      </c>
      <c r="D3595" s="1">
        <f t="shared" si="129"/>
        <v>6</v>
      </c>
      <c r="E3595" s="1" t="str">
        <f>INDEX(Protocol[Mark],MATCH(C3595,Protocol[Step],0))</f>
        <v>5S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173010006</v>
      </c>
      <c r="H3595" s="134">
        <f>Systematic[[#This Row],[SampleVariableLabel]]+100*Systematic[[#This Row],[State]]</f>
        <v>173010906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173</v>
      </c>
      <c r="B3596" s="1">
        <f>IF(C3596=0,IF(B3595=Protocol!$V$20,1,B3595+1),B3595)</f>
        <v>1</v>
      </c>
      <c r="C3596" s="1">
        <f>IF(C3595+1=Protocol!$V$21,0,C3595+1)</f>
        <v>10</v>
      </c>
      <c r="D3596" s="1">
        <f t="shared" si="129"/>
        <v>1</v>
      </c>
      <c r="E3596" s="1" t="str">
        <f>INDEX(Protocol[Mark],MATCH(C3596,Protocol[Step],0))</f>
        <v>6Gp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173010001</v>
      </c>
      <c r="H3596" s="134">
        <f>Systematic[[#This Row],[SampleVariableLabel]]+100*Systematic[[#This Row],[State]]</f>
        <v>173011001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173</v>
      </c>
      <c r="B3597" s="1">
        <f>IF(C3597=0,IF(B3596=Protocol!$V$20,1,B3596+1),B3596)</f>
        <v>1</v>
      </c>
      <c r="C3597" s="1">
        <f>IF(C3596+1=Protocol!$V$21,0,C3596+1)</f>
        <v>11</v>
      </c>
      <c r="D3597" s="1">
        <f t="shared" si="129"/>
        <v>2</v>
      </c>
      <c r="E3597" s="1" t="str">
        <f>INDEX(Protocol[Mark],MATCH(C3597,Protocol[Step],0))</f>
        <v>7U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173010002</v>
      </c>
      <c r="H3597" s="134">
        <f>Systematic[[#This Row],[SampleVariableLabel]]+100*Systematic[[#This Row],[State]]</f>
        <v>173011102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173</v>
      </c>
      <c r="B3598" s="1">
        <f>IF(C3598=0,IF(B3597=Protocol!$V$20,1,B3597+1),B3597)</f>
        <v>1</v>
      </c>
      <c r="C3598" s="1">
        <f>IF(C3597+1=Protocol!$V$21,0,C3597+1)</f>
        <v>12</v>
      </c>
      <c r="D3598" s="1">
        <f t="shared" si="129"/>
        <v>3</v>
      </c>
      <c r="E3598" s="1" t="str">
        <f>INDEX(Protocol[Mark],MATCH(C3598,Protocol[Step],0))</f>
        <v>8Rot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173010003</v>
      </c>
      <c r="H3598" s="134">
        <f>Systematic[[#This Row],[SampleVariableLabel]]+100*Systematic[[#This Row],[State]]</f>
        <v>173011203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173</v>
      </c>
      <c r="B3599" s="1">
        <f>IF(C3599=0,IF(B3598=Protocol!$V$20,1,B3598+1),B3598)</f>
        <v>1</v>
      </c>
      <c r="C3599" s="1">
        <f>IF(C3598+1=Protocol!$V$21,0,C3598+1)</f>
        <v>13</v>
      </c>
      <c r="D3599" s="1">
        <f t="shared" si="129"/>
        <v>4</v>
      </c>
      <c r="E3599" s="1" t="str">
        <f>INDEX(Protocol[Mark],MATCH(C3599,Protocol[Step],0))</f>
        <v>9Ama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173010004</v>
      </c>
      <c r="H3599" s="134">
        <f>Systematic[[#This Row],[SampleVariableLabel]]+100*Systematic[[#This Row],[State]]</f>
        <v>173011304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173</v>
      </c>
      <c r="B3600" s="1">
        <f>IF(C3600=0,IF(B3599=Protocol!$V$20,1,B3599+1),B3599)</f>
        <v>1</v>
      </c>
      <c r="C3600" s="1">
        <f>IF(C3599+1=Protocol!$V$21,0,C3599+1)</f>
        <v>14</v>
      </c>
      <c r="D3600" s="1">
        <f t="shared" si="129"/>
        <v>5</v>
      </c>
      <c r="E3600" s="1" t="str">
        <f>INDEX(Protocol[Mark],MATCH(C3600,Protocol[Step],0))</f>
        <v>10AsTm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173010005</v>
      </c>
      <c r="H3600" s="134">
        <f>Systematic[[#This Row],[SampleVariableLabel]]+100*Systematic[[#This Row],[State]]</f>
        <v>173011405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173</v>
      </c>
      <c r="B3601" s="1">
        <f>IF(C3601=0,IF(B3600=Protocol!$V$20,1,B3600+1),B3600)</f>
        <v>1</v>
      </c>
      <c r="C3601" s="1">
        <f>IF(C3600+1=Protocol!$V$21,0,C3600+1)</f>
        <v>15</v>
      </c>
      <c r="D3601" s="1">
        <f t="shared" si="129"/>
        <v>6</v>
      </c>
      <c r="E3601" s="1" t="str">
        <f>INDEX(Protocol[Mark],MATCH(C3601,Protocol[Step],0))</f>
        <v>11Azd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173010006</v>
      </c>
      <c r="H3601" s="134">
        <f>Systematic[[#This Row],[SampleVariableLabel]]+100*Systematic[[#This Row],[State]]</f>
        <v>173011506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174</v>
      </c>
      <c r="B3602" s="1">
        <f>IF(C3602=0,IF(B3601=Protocol!$V$20,1,B3601+1),B3601)</f>
        <v>1</v>
      </c>
      <c r="C3602" s="1">
        <f>IF(C3601+1=Protocol!$V$21,0,C3601+1)</f>
        <v>0</v>
      </c>
      <c r="D3602" s="1">
        <f t="shared" si="129"/>
        <v>1</v>
      </c>
      <c r="E3602" s="1" t="str">
        <f>INDEX(Protocol[Mark],MATCH(C3602,Protocol[Step],0))</f>
        <v>ce1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174010001</v>
      </c>
      <c r="H3602" s="134">
        <f>Systematic[[#This Row],[SampleVariableLabel]]+100*Systematic[[#This Row],[State]]</f>
        <v>174010001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174</v>
      </c>
      <c r="B3603" s="1">
        <f>IF(C3603=0,IF(B3602=Protocol!$V$20,1,B3602+1),B3602)</f>
        <v>1</v>
      </c>
      <c r="C3603" s="1">
        <f>IF(C3602+1=Protocol!$V$21,0,C3602+1)</f>
        <v>1</v>
      </c>
      <c r="D3603" s="1">
        <f t="shared" si="129"/>
        <v>2</v>
      </c>
      <c r="E3603" s="1" t="str">
        <f>INDEX(Protocol[Mark],MATCH(C3603,Protocol[Step],0))</f>
        <v>1Dig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174010002</v>
      </c>
      <c r="H3603" s="134">
        <f>Systematic[[#This Row],[SampleVariableLabel]]+100*Systematic[[#This Row],[State]]</f>
        <v>174010102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174</v>
      </c>
      <c r="B3604" s="1">
        <f>IF(C3604=0,IF(B3603=Protocol!$V$20,1,B3603+1),B3603)</f>
        <v>1</v>
      </c>
      <c r="C3604" s="1">
        <f>IF(C3603+1=Protocol!$V$21,0,C3603+1)</f>
        <v>2</v>
      </c>
      <c r="D3604" s="1">
        <f t="shared" si="129"/>
        <v>3</v>
      </c>
      <c r="E3604" s="1" t="str">
        <f>INDEX(Protocol[Mark],MATCH(C3604,Protocol[Step],0))</f>
        <v>1D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174010003</v>
      </c>
      <c r="H3604" s="134">
        <f>Systematic[[#This Row],[SampleVariableLabel]]+100*Systematic[[#This Row],[State]]</f>
        <v>174010203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174</v>
      </c>
      <c r="B3605" s="1">
        <f>IF(C3605=0,IF(B3604=Protocol!$V$20,1,B3604+1),B3604)</f>
        <v>1</v>
      </c>
      <c r="C3605" s="1">
        <f>IF(C3604+1=Protocol!$V$21,0,C3604+1)</f>
        <v>3</v>
      </c>
      <c r="D3605" s="1">
        <f t="shared" si="129"/>
        <v>4</v>
      </c>
      <c r="E3605" s="1" t="str">
        <f>INDEX(Protocol[Mark],MATCH(C3605,Protocol[Step],0))</f>
        <v>1M.1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174010004</v>
      </c>
      <c r="H3605" s="134">
        <f>Systematic[[#This Row],[SampleVariableLabel]]+100*Systematic[[#This Row],[State]]</f>
        <v>174010304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174</v>
      </c>
      <c r="B3606" s="1">
        <f>IF(C3606=0,IF(B3605=Protocol!$V$20,1,B3605+1),B3605)</f>
        <v>1</v>
      </c>
      <c r="C3606" s="1">
        <f>IF(C3605+1=Protocol!$V$21,0,C3605+1)</f>
        <v>4</v>
      </c>
      <c r="D3606" s="1">
        <f t="shared" si="129"/>
        <v>5</v>
      </c>
      <c r="E3606" s="1" t="str">
        <f>INDEX(Protocol[Mark],MATCH(C3606,Protocol[Step],0))</f>
        <v>2Oct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174010005</v>
      </c>
      <c r="H3606" s="134">
        <f>Systematic[[#This Row],[SampleVariableLabel]]+100*Systematic[[#This Row],[State]]</f>
        <v>174010405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174</v>
      </c>
      <c r="B3607" s="1">
        <f>IF(C3607=0,IF(B3606=Protocol!$V$20,1,B3606+1),B3606)</f>
        <v>1</v>
      </c>
      <c r="C3607" s="1">
        <f>IF(C3606+1=Protocol!$V$21,0,C3606+1)</f>
        <v>5</v>
      </c>
      <c r="D3607" s="1">
        <f t="shared" si="129"/>
        <v>6</v>
      </c>
      <c r="E3607" s="1" t="str">
        <f>INDEX(Protocol[Mark],MATCH(C3607,Protocol[Step],0))</f>
        <v>2c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174010006</v>
      </c>
      <c r="H3607" s="134">
        <f>Systematic[[#This Row],[SampleVariableLabel]]+100*Systematic[[#This Row],[State]]</f>
        <v>174010506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174</v>
      </c>
      <c r="B3608" s="1">
        <f>IF(C3608=0,IF(B3607=Protocol!$V$20,1,B3607+1),B3607)</f>
        <v>1</v>
      </c>
      <c r="C3608" s="1">
        <f>IF(C3607+1=Protocol!$V$21,0,C3607+1)</f>
        <v>6</v>
      </c>
      <c r="D3608" s="1">
        <f t="shared" si="129"/>
        <v>1</v>
      </c>
      <c r="E3608" s="1" t="str">
        <f>INDEX(Protocol[Mark],MATCH(C3608,Protocol[Step],0))</f>
        <v>2M2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174010001</v>
      </c>
      <c r="H3608" s="134">
        <f>Systematic[[#This Row],[SampleVariableLabel]]+100*Systematic[[#This Row],[State]]</f>
        <v>174010601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174</v>
      </c>
      <c r="B3609" s="1">
        <f>IF(C3609=0,IF(B3608=Protocol!$V$20,1,B3608+1),B3608)</f>
        <v>1</v>
      </c>
      <c r="C3609" s="1">
        <f>IF(C3608+1=Protocol!$V$21,0,C3608+1)</f>
        <v>7</v>
      </c>
      <c r="D3609" s="1">
        <f t="shared" si="129"/>
        <v>2</v>
      </c>
      <c r="E3609" s="1" t="str">
        <f>INDEX(Protocol[Mark],MATCH(C3609,Protocol[Step],0))</f>
        <v>3P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174010002</v>
      </c>
      <c r="H3609" s="134">
        <f>Systematic[[#This Row],[SampleVariableLabel]]+100*Systematic[[#This Row],[State]]</f>
        <v>174010702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174</v>
      </c>
      <c r="B3610" s="1">
        <f>IF(C3610=0,IF(B3609=Protocol!$V$20,1,B3609+1),B3609)</f>
        <v>1</v>
      </c>
      <c r="C3610" s="1">
        <f>IF(C3609+1=Protocol!$V$21,0,C3609+1)</f>
        <v>8</v>
      </c>
      <c r="D3610" s="1">
        <f t="shared" si="129"/>
        <v>3</v>
      </c>
      <c r="E3610" s="1" t="str">
        <f>INDEX(Protocol[Mark],MATCH(C3610,Protocol[Step],0))</f>
        <v>4G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174010003</v>
      </c>
      <c r="H3610" s="134">
        <f>Systematic[[#This Row],[SampleVariableLabel]]+100*Systematic[[#This Row],[State]]</f>
        <v>174010803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174</v>
      </c>
      <c r="B3611" s="1">
        <f>IF(C3611=0,IF(B3610=Protocol!$V$20,1,B3610+1),B3610)</f>
        <v>1</v>
      </c>
      <c r="C3611" s="1">
        <f>IF(C3610+1=Protocol!$V$21,0,C3610+1)</f>
        <v>9</v>
      </c>
      <c r="D3611" s="1">
        <f t="shared" si="129"/>
        <v>4</v>
      </c>
      <c r="E3611" s="1" t="str">
        <f>INDEX(Protocol[Mark],MATCH(C3611,Protocol[Step],0))</f>
        <v>5S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174010004</v>
      </c>
      <c r="H3611" s="134">
        <f>Systematic[[#This Row],[SampleVariableLabel]]+100*Systematic[[#This Row],[State]]</f>
        <v>174010904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174</v>
      </c>
      <c r="B3612" s="1">
        <f>IF(C3612=0,IF(B3611=Protocol!$V$20,1,B3611+1),B3611)</f>
        <v>1</v>
      </c>
      <c r="C3612" s="1">
        <f>IF(C3611+1=Protocol!$V$21,0,C3611+1)</f>
        <v>10</v>
      </c>
      <c r="D3612" s="1">
        <f t="shared" si="129"/>
        <v>5</v>
      </c>
      <c r="E3612" s="1" t="str">
        <f>INDEX(Protocol[Mark],MATCH(C3612,Protocol[Step],0))</f>
        <v>6Gp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174010005</v>
      </c>
      <c r="H3612" s="134">
        <f>Systematic[[#This Row],[SampleVariableLabel]]+100*Systematic[[#This Row],[State]]</f>
        <v>174011005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174</v>
      </c>
      <c r="B3613" s="1">
        <f>IF(C3613=0,IF(B3612=Protocol!$V$20,1,B3612+1),B3612)</f>
        <v>1</v>
      </c>
      <c r="C3613" s="1">
        <f>IF(C3612+1=Protocol!$V$21,0,C3612+1)</f>
        <v>11</v>
      </c>
      <c r="D3613" s="1">
        <f t="shared" si="129"/>
        <v>6</v>
      </c>
      <c r="E3613" s="1" t="str">
        <f>INDEX(Protocol[Mark],MATCH(C3613,Protocol[Step],0))</f>
        <v>7U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174010006</v>
      </c>
      <c r="H3613" s="134">
        <f>Systematic[[#This Row],[SampleVariableLabel]]+100*Systematic[[#This Row],[State]]</f>
        <v>174011106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174</v>
      </c>
      <c r="B3614" s="1">
        <f>IF(C3614=0,IF(B3613=Protocol!$V$20,1,B3613+1),B3613)</f>
        <v>1</v>
      </c>
      <c r="C3614" s="1">
        <f>IF(C3613+1=Protocol!$V$21,0,C3613+1)</f>
        <v>12</v>
      </c>
      <c r="D3614" s="1">
        <f t="shared" si="129"/>
        <v>1</v>
      </c>
      <c r="E3614" s="1" t="str">
        <f>INDEX(Protocol[Mark],MATCH(C3614,Protocol[Step],0))</f>
        <v>8Rot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174010001</v>
      </c>
      <c r="H3614" s="134">
        <f>Systematic[[#This Row],[SampleVariableLabel]]+100*Systematic[[#This Row],[State]]</f>
        <v>174011201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174</v>
      </c>
      <c r="B3615" s="1">
        <f>IF(C3615=0,IF(B3614=Protocol!$V$20,1,B3614+1),B3614)</f>
        <v>1</v>
      </c>
      <c r="C3615" s="1">
        <f>IF(C3614+1=Protocol!$V$21,0,C3614+1)</f>
        <v>13</v>
      </c>
      <c r="D3615" s="1">
        <f t="shared" si="129"/>
        <v>2</v>
      </c>
      <c r="E3615" s="1" t="str">
        <f>INDEX(Protocol[Mark],MATCH(C3615,Protocol[Step],0))</f>
        <v>9Ama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174010002</v>
      </c>
      <c r="H3615" s="134">
        <f>Systematic[[#This Row],[SampleVariableLabel]]+100*Systematic[[#This Row],[State]]</f>
        <v>174011302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174</v>
      </c>
      <c r="B3616" s="1">
        <f>IF(C3616=0,IF(B3615=Protocol!$V$20,1,B3615+1),B3615)</f>
        <v>1</v>
      </c>
      <c r="C3616" s="1">
        <f>IF(C3615+1=Protocol!$V$21,0,C3615+1)</f>
        <v>14</v>
      </c>
      <c r="D3616" s="1">
        <f t="shared" si="129"/>
        <v>3</v>
      </c>
      <c r="E3616" s="1" t="str">
        <f>INDEX(Protocol[Mark],MATCH(C3616,Protocol[Step],0))</f>
        <v>10AsTm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174010003</v>
      </c>
      <c r="H3616" s="134">
        <f>Systematic[[#This Row],[SampleVariableLabel]]+100*Systematic[[#This Row],[State]]</f>
        <v>174011403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174</v>
      </c>
      <c r="B3617" s="1">
        <f>IF(C3617=0,IF(B3616=Protocol!$V$20,1,B3616+1),B3616)</f>
        <v>1</v>
      </c>
      <c r="C3617" s="1">
        <f>IF(C3616+1=Protocol!$V$21,0,C3616+1)</f>
        <v>15</v>
      </c>
      <c r="D3617" s="1">
        <f t="shared" si="129"/>
        <v>4</v>
      </c>
      <c r="E3617" s="1" t="str">
        <f>INDEX(Protocol[Mark],MATCH(C3617,Protocol[Step],0))</f>
        <v>11Azd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174010004</v>
      </c>
      <c r="H3617" s="134">
        <f>Systematic[[#This Row],[SampleVariableLabel]]+100*Systematic[[#This Row],[State]]</f>
        <v>174011504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175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ce1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175010005</v>
      </c>
      <c r="H3618" s="134">
        <f>Systematic[[#This Row],[SampleVariableLabel]]+100*Systematic[[#This Row],[State]]</f>
        <v>175010005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175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1Dig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175010006</v>
      </c>
      <c r="H3619" s="134">
        <f>Systematic[[#This Row],[SampleVariableLabel]]+100*Systematic[[#This Row],[State]]</f>
        <v>175010106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175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1D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175010001</v>
      </c>
      <c r="H3620" s="134">
        <f>Systematic[[#This Row],[SampleVariableLabel]]+100*Systematic[[#This Row],[State]]</f>
        <v>175010201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175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1M.1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175010002</v>
      </c>
      <c r="H3621" s="134">
        <f>Systematic[[#This Row],[SampleVariableLabel]]+100*Systematic[[#This Row],[State]]</f>
        <v>175010302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175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2Oct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175010003</v>
      </c>
      <c r="H3622" s="134">
        <f>Systematic[[#This Row],[SampleVariableLabel]]+100*Systematic[[#This Row],[State]]</f>
        <v>175010403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175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2c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175010004</v>
      </c>
      <c r="H3623" s="134">
        <f>Systematic[[#This Row],[SampleVariableLabel]]+100*Systematic[[#This Row],[State]]</f>
        <v>175010504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175</v>
      </c>
      <c r="B3624" s="1">
        <f>IF(C3624=0,IF(B3623=Protocol!$V$20,1,B3623+1),B3623)</f>
        <v>1</v>
      </c>
      <c r="C3624" s="1">
        <f>IF(C3623+1=Protocol!$V$21,0,C3623+1)</f>
        <v>6</v>
      </c>
      <c r="D3624" s="1">
        <f t="shared" si="129"/>
        <v>5</v>
      </c>
      <c r="E3624" s="1" t="str">
        <f>INDEX(Protocol[Mark],MATCH(C3624,Protocol[Step],0))</f>
        <v>2M2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175010005</v>
      </c>
      <c r="H3624" s="134">
        <f>Systematic[[#This Row],[SampleVariableLabel]]+100*Systematic[[#This Row],[State]]</f>
        <v>175010605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175</v>
      </c>
      <c r="B3625" s="1">
        <f>IF(C3625=0,IF(B3624=Protocol!$V$20,1,B3624+1),B3624)</f>
        <v>1</v>
      </c>
      <c r="C3625" s="1">
        <f>IF(C3624+1=Protocol!$V$21,0,C3624+1)</f>
        <v>7</v>
      </c>
      <c r="D3625" s="1">
        <f t="shared" si="129"/>
        <v>6</v>
      </c>
      <c r="E3625" s="1" t="str">
        <f>INDEX(Protocol[Mark],MATCH(C3625,Protocol[Step],0))</f>
        <v>3P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175010006</v>
      </c>
      <c r="H3625" s="134">
        <f>Systematic[[#This Row],[SampleVariableLabel]]+100*Systematic[[#This Row],[State]]</f>
        <v>175010706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175</v>
      </c>
      <c r="B3626" s="1">
        <f>IF(C3626=0,IF(B3625=Protocol!$V$20,1,B3625+1),B3625)</f>
        <v>1</v>
      </c>
      <c r="C3626" s="1">
        <f>IF(C3625+1=Protocol!$V$21,0,C3625+1)</f>
        <v>8</v>
      </c>
      <c r="D3626" s="1">
        <f t="shared" si="129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175010001</v>
      </c>
      <c r="H3626" s="134">
        <f>Systematic[[#This Row],[SampleVariableLabel]]+100*Systematic[[#This Row],[State]]</f>
        <v>175010801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175</v>
      </c>
      <c r="B3627" s="1">
        <f>IF(C3627=0,IF(B3626=Protocol!$V$20,1,B3626+1),B3626)</f>
        <v>1</v>
      </c>
      <c r="C3627" s="1">
        <f>IF(C3626+1=Protocol!$V$21,0,C3626+1)</f>
        <v>9</v>
      </c>
      <c r="D3627" s="1">
        <f t="shared" si="129"/>
        <v>2</v>
      </c>
      <c r="E3627" s="1" t="str">
        <f>INDEX(Protocol[Mark],MATCH(C3627,Protocol[Step],0))</f>
        <v>5S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175010002</v>
      </c>
      <c r="H3627" s="134">
        <f>Systematic[[#This Row],[SampleVariableLabel]]+100*Systematic[[#This Row],[State]]</f>
        <v>175010902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175</v>
      </c>
      <c r="B3628" s="1">
        <f>IF(C3628=0,IF(B3627=Protocol!$V$20,1,B3627+1),B3627)</f>
        <v>1</v>
      </c>
      <c r="C3628" s="1">
        <f>IF(C3627+1=Protocol!$V$21,0,C3627+1)</f>
        <v>10</v>
      </c>
      <c r="D3628" s="1">
        <f t="shared" si="129"/>
        <v>3</v>
      </c>
      <c r="E3628" s="1" t="str">
        <f>INDEX(Protocol[Mark],MATCH(C3628,Protocol[Step],0))</f>
        <v>6Gp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175010003</v>
      </c>
      <c r="H3628" s="134">
        <f>Systematic[[#This Row],[SampleVariableLabel]]+100*Systematic[[#This Row],[State]]</f>
        <v>175011003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175</v>
      </c>
      <c r="B3629" s="1">
        <f>IF(C3629=0,IF(B3628=Protocol!$V$20,1,B3628+1),B3628)</f>
        <v>1</v>
      </c>
      <c r="C3629" s="1">
        <f>IF(C3628+1=Protocol!$V$21,0,C3628+1)</f>
        <v>11</v>
      </c>
      <c r="D3629" s="1">
        <f t="shared" si="129"/>
        <v>4</v>
      </c>
      <c r="E3629" s="1" t="str">
        <f>INDEX(Protocol[Mark],MATCH(C3629,Protocol[Step],0))</f>
        <v>7U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175010004</v>
      </c>
      <c r="H3629" s="134">
        <f>Systematic[[#This Row],[SampleVariableLabel]]+100*Systematic[[#This Row],[State]]</f>
        <v>175011104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175</v>
      </c>
      <c r="B3630" s="1">
        <f>IF(C3630=0,IF(B3629=Protocol!$V$20,1,B3629+1),B3629)</f>
        <v>1</v>
      </c>
      <c r="C3630" s="1">
        <f>IF(C3629+1=Protocol!$V$21,0,C3629+1)</f>
        <v>12</v>
      </c>
      <c r="D3630" s="1">
        <f t="shared" si="129"/>
        <v>5</v>
      </c>
      <c r="E3630" s="1" t="str">
        <f>INDEX(Protocol[Mark],MATCH(C3630,Protocol[Step],0))</f>
        <v>8Rot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175010005</v>
      </c>
      <c r="H3630" s="134">
        <f>Systematic[[#This Row],[SampleVariableLabel]]+100*Systematic[[#This Row],[State]]</f>
        <v>175011205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175</v>
      </c>
      <c r="B3631" s="1">
        <f>IF(C3631=0,IF(B3630=Protocol!$V$20,1,B3630+1),B3630)</f>
        <v>1</v>
      </c>
      <c r="C3631" s="1">
        <f>IF(C3630+1=Protocol!$V$21,0,C3630+1)</f>
        <v>13</v>
      </c>
      <c r="D3631" s="1">
        <f t="shared" si="129"/>
        <v>6</v>
      </c>
      <c r="E3631" s="1" t="str">
        <f>INDEX(Protocol[Mark],MATCH(C3631,Protocol[Step],0))</f>
        <v>9Ama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175010006</v>
      </c>
      <c r="H3631" s="134">
        <f>Systematic[[#This Row],[SampleVariableLabel]]+100*Systematic[[#This Row],[State]]</f>
        <v>175011306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175</v>
      </c>
      <c r="B3632" s="1">
        <f>IF(C3632=0,IF(B3631=Protocol!$V$20,1,B3631+1),B3631)</f>
        <v>1</v>
      </c>
      <c r="C3632" s="1">
        <f>IF(C3631+1=Protocol!$V$21,0,C3631+1)</f>
        <v>14</v>
      </c>
      <c r="D3632" s="1">
        <f t="shared" si="129"/>
        <v>1</v>
      </c>
      <c r="E3632" s="1" t="str">
        <f>INDEX(Protocol[Mark],MATCH(C3632,Protocol[Step],0))</f>
        <v>10AsTm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175010001</v>
      </c>
      <c r="H3632" s="134">
        <f>Systematic[[#This Row],[SampleVariableLabel]]+100*Systematic[[#This Row],[State]]</f>
        <v>175011401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175</v>
      </c>
      <c r="B3633" s="1">
        <f>IF(C3633=0,IF(B3632=Protocol!$V$20,1,B3632+1),B3632)</f>
        <v>1</v>
      </c>
      <c r="C3633" s="1">
        <f>IF(C3632+1=Protocol!$V$21,0,C3632+1)</f>
        <v>15</v>
      </c>
      <c r="D3633" s="1">
        <f t="shared" si="129"/>
        <v>2</v>
      </c>
      <c r="E3633" s="1" t="str">
        <f>INDEX(Protocol[Mark],MATCH(C3633,Protocol[Step],0))</f>
        <v>11Azd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175010002</v>
      </c>
      <c r="H3633" s="134">
        <f>Systematic[[#This Row],[SampleVariableLabel]]+100*Systematic[[#This Row],[State]]</f>
        <v>175011502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176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ce1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176010003</v>
      </c>
      <c r="H3634" s="134">
        <f>Systematic[[#This Row],[SampleVariableLabel]]+100*Systematic[[#This Row],[State]]</f>
        <v>176010003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176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176010004</v>
      </c>
      <c r="H3635" s="134">
        <f>Systematic[[#This Row],[SampleVariableLabel]]+100*Systematic[[#This Row],[State]]</f>
        <v>176010104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176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1D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176010005</v>
      </c>
      <c r="H3636" s="134">
        <f>Systematic[[#This Row],[SampleVariableLabel]]+100*Systematic[[#This Row],[State]]</f>
        <v>176010205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176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1M.1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176010006</v>
      </c>
      <c r="H3637" s="134">
        <f>Systematic[[#This Row],[SampleVariableLabel]]+100*Systematic[[#This Row],[State]]</f>
        <v>176010306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176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2Oct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176010001</v>
      </c>
      <c r="H3638" s="134">
        <f>Systematic[[#This Row],[SampleVariableLabel]]+100*Systematic[[#This Row],[State]]</f>
        <v>176010401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176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2c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176010002</v>
      </c>
      <c r="H3639" s="134">
        <f>Systematic[[#This Row],[SampleVariableLabel]]+100*Systematic[[#This Row],[State]]</f>
        <v>176010502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176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2M2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176010003</v>
      </c>
      <c r="H3640" s="134">
        <f>Systematic[[#This Row],[SampleVariableLabel]]+100*Systematic[[#This Row],[State]]</f>
        <v>176010603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176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3P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176010004</v>
      </c>
      <c r="H3641" s="134">
        <f>Systematic[[#This Row],[SampleVariableLabel]]+100*Systematic[[#This Row],[State]]</f>
        <v>176010704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176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4G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176010005</v>
      </c>
      <c r="H3642" s="134">
        <f>Systematic[[#This Row],[SampleVariableLabel]]+100*Systematic[[#This Row],[State]]</f>
        <v>176010805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176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5S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176010006</v>
      </c>
      <c r="H3643" s="134">
        <f>Systematic[[#This Row],[SampleVariableLabel]]+100*Systematic[[#This Row],[State]]</f>
        <v>176010906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176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6Gp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176010001</v>
      </c>
      <c r="H3644" s="134">
        <f>Systematic[[#This Row],[SampleVariableLabel]]+100*Systematic[[#This Row],[State]]</f>
        <v>176011001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176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7U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176010002</v>
      </c>
      <c r="H3645" s="134">
        <f>Systematic[[#This Row],[SampleVariableLabel]]+100*Systematic[[#This Row],[State]]</f>
        <v>176011102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176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8Rot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176010003</v>
      </c>
      <c r="H3646" s="134">
        <f>Systematic[[#This Row],[SampleVariableLabel]]+100*Systematic[[#This Row],[State]]</f>
        <v>176011203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176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9Ama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176010004</v>
      </c>
      <c r="H3647" s="134">
        <f>Systematic[[#This Row],[SampleVariableLabel]]+100*Systematic[[#This Row],[State]]</f>
        <v>176011304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176</v>
      </c>
      <c r="B3648" s="1">
        <f>IF(C3648=0,IF(B3647=Protocol!$V$20,1,B3647+1),B3647)</f>
        <v>1</v>
      </c>
      <c r="C3648" s="1">
        <f>IF(C3647+1=Protocol!$V$21,0,C3647+1)</f>
        <v>14</v>
      </c>
      <c r="D3648" s="1">
        <f t="shared" si="129"/>
        <v>5</v>
      </c>
      <c r="E3648" s="1" t="str">
        <f>INDEX(Protocol[Mark],MATCH(C3648,Protocol[Step],0))</f>
        <v>10AsTm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176010005</v>
      </c>
      <c r="H3648" s="134">
        <f>Systematic[[#This Row],[SampleVariableLabel]]+100*Systematic[[#This Row],[State]]</f>
        <v>176011405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176</v>
      </c>
      <c r="B3649" s="1">
        <f>IF(C3649=0,IF(B3648=Protocol!$V$20,1,B3648+1),B3648)</f>
        <v>1</v>
      </c>
      <c r="C3649" s="1">
        <f>IF(C3648+1=Protocol!$V$21,0,C3648+1)</f>
        <v>15</v>
      </c>
      <c r="D3649" s="1">
        <f t="shared" si="129"/>
        <v>6</v>
      </c>
      <c r="E3649" s="1" t="str">
        <f>INDEX(Protocol[Mark],MATCH(C3649,Protocol[Step],0))</f>
        <v>11Azd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176010006</v>
      </c>
      <c r="H3649" s="134">
        <f>Systematic[[#This Row],[SampleVariableLabel]]+100*Systematic[[#This Row],[State]]</f>
        <v>176011506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177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ce1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177010001</v>
      </c>
      <c r="H3650" s="134">
        <f>Systematic[[#This Row],[SampleVariableLabel]]+100*Systematic[[#This Row],[State]]</f>
        <v>177010001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177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1Dig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177010002</v>
      </c>
      <c r="H3651" s="134">
        <f>Systematic[[#This Row],[SampleVariableLabel]]+100*Systematic[[#This Row],[State]]</f>
        <v>177010102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177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1D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177010003</v>
      </c>
      <c r="H3652" s="134">
        <f>Systematic[[#This Row],[SampleVariableLabel]]+100*Systematic[[#This Row],[State]]</f>
        <v>177010203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177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1M.1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177010004</v>
      </c>
      <c r="H3653" s="134">
        <f>Systematic[[#This Row],[SampleVariableLabel]]+100*Systematic[[#This Row],[State]]</f>
        <v>177010304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177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2Oct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177010005</v>
      </c>
      <c r="H3654" s="134">
        <f>Systematic[[#This Row],[SampleVariableLabel]]+100*Systematic[[#This Row],[State]]</f>
        <v>177010405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177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2c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177010006</v>
      </c>
      <c r="H3655" s="134">
        <f>Systematic[[#This Row],[SampleVariableLabel]]+100*Systematic[[#This Row],[State]]</f>
        <v>177010506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177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2M2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177010001</v>
      </c>
      <c r="H3656" s="134">
        <f>Systematic[[#This Row],[SampleVariableLabel]]+100*Systematic[[#This Row],[State]]</f>
        <v>177010601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177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3P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177010002</v>
      </c>
      <c r="H3657" s="134">
        <f>Systematic[[#This Row],[SampleVariableLabel]]+100*Systematic[[#This Row],[State]]</f>
        <v>177010702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177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4G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177010003</v>
      </c>
      <c r="H3658" s="134">
        <f>Systematic[[#This Row],[SampleVariableLabel]]+100*Systematic[[#This Row],[State]]</f>
        <v>177010803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177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5S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177010004</v>
      </c>
      <c r="H3659" s="134">
        <f>Systematic[[#This Row],[SampleVariableLabel]]+100*Systematic[[#This Row],[State]]</f>
        <v>177010904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177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6Gp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177010005</v>
      </c>
      <c r="H3660" s="134">
        <f>Systematic[[#This Row],[SampleVariableLabel]]+100*Systematic[[#This Row],[State]]</f>
        <v>177011005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177</v>
      </c>
      <c r="B3661" s="1">
        <f>IF(C3661=0,IF(B3660=Protocol!$V$20,1,B3660+1),B3660)</f>
        <v>1</v>
      </c>
      <c r="C3661" s="1">
        <f>IF(C3660+1=Protocol!$V$21,0,C3660+1)</f>
        <v>11</v>
      </c>
      <c r="D3661" s="1">
        <f t="shared" si="131"/>
        <v>6</v>
      </c>
      <c r="E3661" s="1" t="str">
        <f>INDEX(Protocol[Mark],MATCH(C3661,Protocol[Step],0))</f>
        <v>7U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177010006</v>
      </c>
      <c r="H3661" s="134">
        <f>Systematic[[#This Row],[SampleVariableLabel]]+100*Systematic[[#This Row],[State]]</f>
        <v>177011106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177</v>
      </c>
      <c r="B3662" s="1">
        <f>IF(C3662=0,IF(B3661=Protocol!$V$20,1,B3661+1),B3661)</f>
        <v>1</v>
      </c>
      <c r="C3662" s="1">
        <f>IF(C3661+1=Protocol!$V$21,0,C3661+1)</f>
        <v>12</v>
      </c>
      <c r="D3662" s="1">
        <f t="shared" si="131"/>
        <v>1</v>
      </c>
      <c r="E3662" s="1" t="str">
        <f>INDEX(Protocol[Mark],MATCH(C3662,Protocol[Step],0))</f>
        <v>8Rot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177010001</v>
      </c>
      <c r="H3662" s="134">
        <f>Systematic[[#This Row],[SampleVariableLabel]]+100*Systematic[[#This Row],[State]]</f>
        <v>177011201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177</v>
      </c>
      <c r="B3663" s="1">
        <f>IF(C3663=0,IF(B3662=Protocol!$V$20,1,B3662+1),B3662)</f>
        <v>1</v>
      </c>
      <c r="C3663" s="1">
        <f>IF(C3662+1=Protocol!$V$21,0,C3662+1)</f>
        <v>13</v>
      </c>
      <c r="D3663" s="1">
        <f t="shared" si="131"/>
        <v>2</v>
      </c>
      <c r="E3663" s="1" t="str">
        <f>INDEX(Protocol[Mark],MATCH(C3663,Protocol[Step],0))</f>
        <v>9Ama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177010002</v>
      </c>
      <c r="H3663" s="134">
        <f>Systematic[[#This Row],[SampleVariableLabel]]+100*Systematic[[#This Row],[State]]</f>
        <v>177011302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177</v>
      </c>
      <c r="B3664" s="1">
        <f>IF(C3664=0,IF(B3663=Protocol!$V$20,1,B3663+1),B3663)</f>
        <v>1</v>
      </c>
      <c r="C3664" s="1">
        <f>IF(C3663+1=Protocol!$V$21,0,C3663+1)</f>
        <v>14</v>
      </c>
      <c r="D3664" s="1">
        <f t="shared" si="131"/>
        <v>3</v>
      </c>
      <c r="E3664" s="1" t="str">
        <f>INDEX(Protocol[Mark],MATCH(C3664,Protocol[Step],0))</f>
        <v>10AsTm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177010003</v>
      </c>
      <c r="H3664" s="134">
        <f>Systematic[[#This Row],[SampleVariableLabel]]+100*Systematic[[#This Row],[State]]</f>
        <v>177011403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177</v>
      </c>
      <c r="B3665" s="1">
        <f>IF(C3665=0,IF(B3664=Protocol!$V$20,1,B3664+1),B3664)</f>
        <v>1</v>
      </c>
      <c r="C3665" s="1">
        <f>IF(C3664+1=Protocol!$V$21,0,C3664+1)</f>
        <v>15</v>
      </c>
      <c r="D3665" s="1">
        <f t="shared" si="131"/>
        <v>4</v>
      </c>
      <c r="E3665" s="1" t="str">
        <f>INDEX(Protocol[Mark],MATCH(C3665,Protocol[Step],0))</f>
        <v>11Azd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177010004</v>
      </c>
      <c r="H3665" s="134">
        <f>Systematic[[#This Row],[SampleVariableLabel]]+100*Systematic[[#This Row],[State]]</f>
        <v>177011504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178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ce1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178010005</v>
      </c>
      <c r="H3666" s="134">
        <f>Systematic[[#This Row],[SampleVariableLabel]]+100*Systematic[[#This Row],[State]]</f>
        <v>178010005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178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1Dig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178010006</v>
      </c>
      <c r="H3667" s="134">
        <f>Systematic[[#This Row],[SampleVariableLabel]]+100*Systematic[[#This Row],[State]]</f>
        <v>178010106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178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1D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178010001</v>
      </c>
      <c r="H3668" s="134">
        <f>Systematic[[#This Row],[SampleVariableLabel]]+100*Systematic[[#This Row],[State]]</f>
        <v>178010201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178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1M.1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178010002</v>
      </c>
      <c r="H3669" s="134">
        <f>Systematic[[#This Row],[SampleVariableLabel]]+100*Systematic[[#This Row],[State]]</f>
        <v>178010302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178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2Oct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178010003</v>
      </c>
      <c r="H3670" s="134">
        <f>Systematic[[#This Row],[SampleVariableLabel]]+100*Systematic[[#This Row],[State]]</f>
        <v>178010403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178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178010004</v>
      </c>
      <c r="H3671" s="134">
        <f>Systematic[[#This Row],[SampleVariableLabel]]+100*Systematic[[#This Row],[State]]</f>
        <v>178010504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178</v>
      </c>
      <c r="B3672" s="1">
        <f>IF(C3672=0,IF(B3671=Protocol!$V$20,1,B3671+1),B3671)</f>
        <v>1</v>
      </c>
      <c r="C3672" s="1">
        <f>IF(C3671+1=Protocol!$V$21,0,C3671+1)</f>
        <v>6</v>
      </c>
      <c r="D3672" s="1">
        <f t="shared" si="131"/>
        <v>5</v>
      </c>
      <c r="E3672" s="1" t="str">
        <f>INDEX(Protocol[Mark],MATCH(C3672,Protocol[Step],0))</f>
        <v>2M2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178010005</v>
      </c>
      <c r="H3672" s="134">
        <f>Systematic[[#This Row],[SampleVariableLabel]]+100*Systematic[[#This Row],[State]]</f>
        <v>178010605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178</v>
      </c>
      <c r="B3673" s="1">
        <f>IF(C3673=0,IF(B3672=Protocol!$V$20,1,B3672+1),B3672)</f>
        <v>1</v>
      </c>
      <c r="C3673" s="1">
        <f>IF(C3672+1=Protocol!$V$21,0,C3672+1)</f>
        <v>7</v>
      </c>
      <c r="D3673" s="1">
        <f t="shared" si="131"/>
        <v>6</v>
      </c>
      <c r="E3673" s="1" t="str">
        <f>INDEX(Protocol[Mark],MATCH(C3673,Protocol[Step],0))</f>
        <v>3P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178010006</v>
      </c>
      <c r="H3673" s="134">
        <f>Systematic[[#This Row],[SampleVariableLabel]]+100*Systematic[[#This Row],[State]]</f>
        <v>178010706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178</v>
      </c>
      <c r="B3674" s="1">
        <f>IF(C3674=0,IF(B3673=Protocol!$V$20,1,B3673+1),B3673)</f>
        <v>1</v>
      </c>
      <c r="C3674" s="1">
        <f>IF(C3673+1=Protocol!$V$21,0,C3673+1)</f>
        <v>8</v>
      </c>
      <c r="D3674" s="1">
        <f t="shared" si="131"/>
        <v>1</v>
      </c>
      <c r="E3674" s="1" t="str">
        <f>INDEX(Protocol[Mark],MATCH(C3674,Protocol[Step],0))</f>
        <v>4G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178010001</v>
      </c>
      <c r="H3674" s="134">
        <f>Systematic[[#This Row],[SampleVariableLabel]]+100*Systematic[[#This Row],[State]]</f>
        <v>178010801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178</v>
      </c>
      <c r="B3675" s="1">
        <f>IF(C3675=0,IF(B3674=Protocol!$V$20,1,B3674+1),B3674)</f>
        <v>1</v>
      </c>
      <c r="C3675" s="1">
        <f>IF(C3674+1=Protocol!$V$21,0,C3674+1)</f>
        <v>9</v>
      </c>
      <c r="D3675" s="1">
        <f t="shared" si="131"/>
        <v>2</v>
      </c>
      <c r="E3675" s="1" t="str">
        <f>INDEX(Protocol[Mark],MATCH(C3675,Protocol[Step],0))</f>
        <v>5S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178010002</v>
      </c>
      <c r="H3675" s="134">
        <f>Systematic[[#This Row],[SampleVariableLabel]]+100*Systematic[[#This Row],[State]]</f>
        <v>178010902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178</v>
      </c>
      <c r="B3676" s="1">
        <f>IF(C3676=0,IF(B3675=Protocol!$V$20,1,B3675+1),B3675)</f>
        <v>1</v>
      </c>
      <c r="C3676" s="1">
        <f>IF(C3675+1=Protocol!$V$21,0,C3675+1)</f>
        <v>10</v>
      </c>
      <c r="D3676" s="1">
        <f t="shared" si="131"/>
        <v>3</v>
      </c>
      <c r="E3676" s="1" t="str">
        <f>INDEX(Protocol[Mark],MATCH(C3676,Protocol[Step],0))</f>
        <v>6Gp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178010003</v>
      </c>
      <c r="H3676" s="134">
        <f>Systematic[[#This Row],[SampleVariableLabel]]+100*Systematic[[#This Row],[State]]</f>
        <v>178011003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178</v>
      </c>
      <c r="B3677" s="1">
        <f>IF(C3677=0,IF(B3676=Protocol!$V$20,1,B3676+1),B3676)</f>
        <v>1</v>
      </c>
      <c r="C3677" s="1">
        <f>IF(C3676+1=Protocol!$V$21,0,C3676+1)</f>
        <v>11</v>
      </c>
      <c r="D3677" s="1">
        <f t="shared" si="131"/>
        <v>4</v>
      </c>
      <c r="E3677" s="1" t="str">
        <f>INDEX(Protocol[Mark],MATCH(C3677,Protocol[Step],0))</f>
        <v>7U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178010004</v>
      </c>
      <c r="H3677" s="134">
        <f>Systematic[[#This Row],[SampleVariableLabel]]+100*Systematic[[#This Row],[State]]</f>
        <v>178011104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178</v>
      </c>
      <c r="B3678" s="1">
        <f>IF(C3678=0,IF(B3677=Protocol!$V$20,1,B3677+1),B3677)</f>
        <v>1</v>
      </c>
      <c r="C3678" s="1">
        <f>IF(C3677+1=Protocol!$V$21,0,C3677+1)</f>
        <v>12</v>
      </c>
      <c r="D3678" s="1">
        <f t="shared" si="131"/>
        <v>5</v>
      </c>
      <c r="E3678" s="1" t="str">
        <f>INDEX(Protocol[Mark],MATCH(C3678,Protocol[Step],0))</f>
        <v>8Rot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178010005</v>
      </c>
      <c r="H3678" s="134">
        <f>Systematic[[#This Row],[SampleVariableLabel]]+100*Systematic[[#This Row],[State]]</f>
        <v>178011205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178</v>
      </c>
      <c r="B3679" s="1">
        <f>IF(C3679=0,IF(B3678=Protocol!$V$20,1,B3678+1),B3678)</f>
        <v>1</v>
      </c>
      <c r="C3679" s="1">
        <f>IF(C3678+1=Protocol!$V$21,0,C3678+1)</f>
        <v>13</v>
      </c>
      <c r="D3679" s="1">
        <f t="shared" si="131"/>
        <v>6</v>
      </c>
      <c r="E3679" s="1" t="str">
        <f>INDEX(Protocol[Mark],MATCH(C3679,Protocol[Step],0))</f>
        <v>9Ama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178010006</v>
      </c>
      <c r="H3679" s="134">
        <f>Systematic[[#This Row],[SampleVariableLabel]]+100*Systematic[[#This Row],[State]]</f>
        <v>178011306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178</v>
      </c>
      <c r="B3680" s="1">
        <f>IF(C3680=0,IF(B3679=Protocol!$V$20,1,B3679+1),B3679)</f>
        <v>1</v>
      </c>
      <c r="C3680" s="1">
        <f>IF(C3679+1=Protocol!$V$21,0,C3679+1)</f>
        <v>14</v>
      </c>
      <c r="D3680" s="1">
        <f t="shared" si="131"/>
        <v>1</v>
      </c>
      <c r="E3680" s="1" t="str">
        <f>INDEX(Protocol[Mark],MATCH(C3680,Protocol[Step],0))</f>
        <v>10AsTm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178010001</v>
      </c>
      <c r="H3680" s="134">
        <f>Systematic[[#This Row],[SampleVariableLabel]]+100*Systematic[[#This Row],[State]]</f>
        <v>178011401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178</v>
      </c>
      <c r="B3681" s="1">
        <f>IF(C3681=0,IF(B3680=Protocol!$V$20,1,B3680+1),B3680)</f>
        <v>1</v>
      </c>
      <c r="C3681" s="1">
        <f>IF(C3680+1=Protocol!$V$21,0,C3680+1)</f>
        <v>15</v>
      </c>
      <c r="D3681" s="1">
        <f t="shared" si="131"/>
        <v>2</v>
      </c>
      <c r="E3681" s="1" t="str">
        <f>INDEX(Protocol[Mark],MATCH(C3681,Protocol[Step],0))</f>
        <v>11Azd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178010002</v>
      </c>
      <c r="H3681" s="134">
        <f>Systematic[[#This Row],[SampleVariableLabel]]+100*Systematic[[#This Row],[State]]</f>
        <v>178011502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179</v>
      </c>
      <c r="B3682" s="1">
        <f>IF(C3682=0,IF(B3681=Protocol!$V$20,1,B3681+1),B3681)</f>
        <v>1</v>
      </c>
      <c r="C3682" s="1">
        <f>IF(C3681+1=Protocol!$V$21,0,C3681+1)</f>
        <v>0</v>
      </c>
      <c r="D3682" s="1">
        <f t="shared" si="131"/>
        <v>3</v>
      </c>
      <c r="E3682" s="1" t="str">
        <f>INDEX(Protocol[Mark],MATCH(C3682,Protocol[Step],0))</f>
        <v>ce1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179010003</v>
      </c>
      <c r="H3682" s="134">
        <f>Systematic[[#This Row],[SampleVariableLabel]]+100*Systematic[[#This Row],[State]]</f>
        <v>179010003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179</v>
      </c>
      <c r="B3683" s="1">
        <f>IF(C3683=0,IF(B3682=Protocol!$V$20,1,B3682+1),B3682)</f>
        <v>1</v>
      </c>
      <c r="C3683" s="1">
        <f>IF(C3682+1=Protocol!$V$21,0,C3682+1)</f>
        <v>1</v>
      </c>
      <c r="D3683" s="1">
        <f t="shared" si="131"/>
        <v>4</v>
      </c>
      <c r="E3683" s="1" t="str">
        <f>INDEX(Protocol[Mark],MATCH(C3683,Protocol[Step],0))</f>
        <v>1Dig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179010004</v>
      </c>
      <c r="H3683" s="134">
        <f>Systematic[[#This Row],[SampleVariableLabel]]+100*Systematic[[#This Row],[State]]</f>
        <v>179010104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179</v>
      </c>
      <c r="B3684" s="1">
        <f>IF(C3684=0,IF(B3683=Protocol!$V$20,1,B3683+1),B3683)</f>
        <v>1</v>
      </c>
      <c r="C3684" s="1">
        <f>IF(C3683+1=Protocol!$V$21,0,C3683+1)</f>
        <v>2</v>
      </c>
      <c r="D3684" s="1">
        <f t="shared" si="131"/>
        <v>5</v>
      </c>
      <c r="E3684" s="1" t="str">
        <f>INDEX(Protocol[Mark],MATCH(C3684,Protocol[Step],0))</f>
        <v>1D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179010005</v>
      </c>
      <c r="H3684" s="134">
        <f>Systematic[[#This Row],[SampleVariableLabel]]+100*Systematic[[#This Row],[State]]</f>
        <v>179010205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179</v>
      </c>
      <c r="B3685" s="1">
        <f>IF(C3685=0,IF(B3684=Protocol!$V$20,1,B3684+1),B3684)</f>
        <v>1</v>
      </c>
      <c r="C3685" s="1">
        <f>IF(C3684+1=Protocol!$V$21,0,C3684+1)</f>
        <v>3</v>
      </c>
      <c r="D3685" s="1">
        <f t="shared" si="131"/>
        <v>6</v>
      </c>
      <c r="E3685" s="1" t="str">
        <f>INDEX(Protocol[Mark],MATCH(C3685,Protocol[Step],0))</f>
        <v>1M.1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179010006</v>
      </c>
      <c r="H3685" s="134">
        <f>Systematic[[#This Row],[SampleVariableLabel]]+100*Systematic[[#This Row],[State]]</f>
        <v>179010306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179</v>
      </c>
      <c r="B3686" s="1">
        <f>IF(C3686=0,IF(B3685=Protocol!$V$20,1,B3685+1),B3685)</f>
        <v>1</v>
      </c>
      <c r="C3686" s="1">
        <f>IF(C3685+1=Protocol!$V$21,0,C3685+1)</f>
        <v>4</v>
      </c>
      <c r="D3686" s="1">
        <f t="shared" si="131"/>
        <v>1</v>
      </c>
      <c r="E3686" s="1" t="str">
        <f>INDEX(Protocol[Mark],MATCH(C3686,Protocol[Step],0))</f>
        <v>2Oct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179010001</v>
      </c>
      <c r="H3686" s="134">
        <f>Systematic[[#This Row],[SampleVariableLabel]]+100*Systematic[[#This Row],[State]]</f>
        <v>179010401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179</v>
      </c>
      <c r="B3687" s="1">
        <f>IF(C3687=0,IF(B3686=Protocol!$V$20,1,B3686+1),B3686)</f>
        <v>1</v>
      </c>
      <c r="C3687" s="1">
        <f>IF(C3686+1=Protocol!$V$21,0,C3686+1)</f>
        <v>5</v>
      </c>
      <c r="D3687" s="1">
        <f t="shared" si="131"/>
        <v>2</v>
      </c>
      <c r="E3687" s="1" t="str">
        <f>INDEX(Protocol[Mark],MATCH(C3687,Protocol[Step],0))</f>
        <v>2c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179010002</v>
      </c>
      <c r="H3687" s="134">
        <f>Systematic[[#This Row],[SampleVariableLabel]]+100*Systematic[[#This Row],[State]]</f>
        <v>179010502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179</v>
      </c>
      <c r="B3688" s="1">
        <f>IF(C3688=0,IF(B3687=Protocol!$V$20,1,B3687+1),B3687)</f>
        <v>1</v>
      </c>
      <c r="C3688" s="1">
        <f>IF(C3687+1=Protocol!$V$21,0,C3687+1)</f>
        <v>6</v>
      </c>
      <c r="D3688" s="1">
        <f t="shared" si="131"/>
        <v>3</v>
      </c>
      <c r="E3688" s="1" t="str">
        <f>INDEX(Protocol[Mark],MATCH(C3688,Protocol[Step],0))</f>
        <v>2M2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179010003</v>
      </c>
      <c r="H3688" s="134">
        <f>Systematic[[#This Row],[SampleVariableLabel]]+100*Systematic[[#This Row],[State]]</f>
        <v>179010603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179</v>
      </c>
      <c r="B3689" s="1">
        <f>IF(C3689=0,IF(B3688=Protocol!$V$20,1,B3688+1),B3688)</f>
        <v>1</v>
      </c>
      <c r="C3689" s="1">
        <f>IF(C3688+1=Protocol!$V$21,0,C3688+1)</f>
        <v>7</v>
      </c>
      <c r="D3689" s="1">
        <f t="shared" si="131"/>
        <v>4</v>
      </c>
      <c r="E3689" s="1" t="str">
        <f>INDEX(Protocol[Mark],MATCH(C3689,Protocol[Step],0))</f>
        <v>3P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179010004</v>
      </c>
      <c r="H3689" s="134">
        <f>Systematic[[#This Row],[SampleVariableLabel]]+100*Systematic[[#This Row],[State]]</f>
        <v>179010704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179</v>
      </c>
      <c r="B3690" s="1">
        <f>IF(C3690=0,IF(B3689=Protocol!$V$20,1,B3689+1),B3689)</f>
        <v>1</v>
      </c>
      <c r="C3690" s="1">
        <f>IF(C3689+1=Protocol!$V$21,0,C3689+1)</f>
        <v>8</v>
      </c>
      <c r="D3690" s="1">
        <f t="shared" si="131"/>
        <v>5</v>
      </c>
      <c r="E3690" s="1" t="str">
        <f>INDEX(Protocol[Mark],MATCH(C3690,Protocol[Step],0))</f>
        <v>4G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179010005</v>
      </c>
      <c r="H3690" s="134">
        <f>Systematic[[#This Row],[SampleVariableLabel]]+100*Systematic[[#This Row],[State]]</f>
        <v>179010805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179</v>
      </c>
      <c r="B3691" s="1">
        <f>IF(C3691=0,IF(B3690=Protocol!$V$20,1,B3690+1),B3690)</f>
        <v>1</v>
      </c>
      <c r="C3691" s="1">
        <f>IF(C3690+1=Protocol!$V$21,0,C3690+1)</f>
        <v>9</v>
      </c>
      <c r="D3691" s="1">
        <f t="shared" si="131"/>
        <v>6</v>
      </c>
      <c r="E3691" s="1" t="str">
        <f>INDEX(Protocol[Mark],MATCH(C3691,Protocol[Step],0))</f>
        <v>5S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179010006</v>
      </c>
      <c r="H3691" s="134">
        <f>Systematic[[#This Row],[SampleVariableLabel]]+100*Systematic[[#This Row],[State]]</f>
        <v>179010906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179</v>
      </c>
      <c r="B3692" s="1">
        <f>IF(C3692=0,IF(B3691=Protocol!$V$20,1,B3691+1),B3691)</f>
        <v>1</v>
      </c>
      <c r="C3692" s="1">
        <f>IF(C3691+1=Protocol!$V$21,0,C3691+1)</f>
        <v>10</v>
      </c>
      <c r="D3692" s="1">
        <f t="shared" si="131"/>
        <v>1</v>
      </c>
      <c r="E3692" s="1" t="str">
        <f>INDEX(Protocol[Mark],MATCH(C3692,Protocol[Step],0))</f>
        <v>6Gp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179010001</v>
      </c>
      <c r="H3692" s="134">
        <f>Systematic[[#This Row],[SampleVariableLabel]]+100*Systematic[[#This Row],[State]]</f>
        <v>179011001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179</v>
      </c>
      <c r="B3693" s="1">
        <f>IF(C3693=0,IF(B3692=Protocol!$V$20,1,B3692+1),B3692)</f>
        <v>1</v>
      </c>
      <c r="C3693" s="1">
        <f>IF(C3692+1=Protocol!$V$21,0,C3692+1)</f>
        <v>11</v>
      </c>
      <c r="D3693" s="1">
        <f t="shared" si="131"/>
        <v>2</v>
      </c>
      <c r="E3693" s="1" t="str">
        <f>INDEX(Protocol[Mark],MATCH(C3693,Protocol[Step],0))</f>
        <v>7U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179010002</v>
      </c>
      <c r="H3693" s="134">
        <f>Systematic[[#This Row],[SampleVariableLabel]]+100*Systematic[[#This Row],[State]]</f>
        <v>179011102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179</v>
      </c>
      <c r="B3694" s="1">
        <f>IF(C3694=0,IF(B3693=Protocol!$V$20,1,B3693+1),B3693)</f>
        <v>1</v>
      </c>
      <c r="C3694" s="1">
        <f>IF(C3693+1=Protocol!$V$21,0,C3693+1)</f>
        <v>12</v>
      </c>
      <c r="D3694" s="1">
        <f t="shared" si="131"/>
        <v>3</v>
      </c>
      <c r="E3694" s="1" t="str">
        <f>INDEX(Protocol[Mark],MATCH(C3694,Protocol[Step],0))</f>
        <v>8Rot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179010003</v>
      </c>
      <c r="H3694" s="134">
        <f>Systematic[[#This Row],[SampleVariableLabel]]+100*Systematic[[#This Row],[State]]</f>
        <v>179011203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179</v>
      </c>
      <c r="B3695" s="1">
        <f>IF(C3695=0,IF(B3694=Protocol!$V$20,1,B3694+1),B3694)</f>
        <v>1</v>
      </c>
      <c r="C3695" s="1">
        <f>IF(C3694+1=Protocol!$V$21,0,C3694+1)</f>
        <v>13</v>
      </c>
      <c r="D3695" s="1">
        <f t="shared" si="131"/>
        <v>4</v>
      </c>
      <c r="E3695" s="1" t="str">
        <f>INDEX(Protocol[Mark],MATCH(C3695,Protocol[Step],0))</f>
        <v>9Ama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179010004</v>
      </c>
      <c r="H3695" s="134">
        <f>Systematic[[#This Row],[SampleVariableLabel]]+100*Systematic[[#This Row],[State]]</f>
        <v>179011304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179</v>
      </c>
      <c r="B3696" s="1">
        <f>IF(C3696=0,IF(B3695=Protocol!$V$20,1,B3695+1),B3695)</f>
        <v>1</v>
      </c>
      <c r="C3696" s="1">
        <f>IF(C3695+1=Protocol!$V$21,0,C3695+1)</f>
        <v>14</v>
      </c>
      <c r="D3696" s="1">
        <f t="shared" si="131"/>
        <v>5</v>
      </c>
      <c r="E3696" s="1" t="str">
        <f>INDEX(Protocol[Mark],MATCH(C3696,Protocol[Step],0))</f>
        <v>10AsTm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179010005</v>
      </c>
      <c r="H3696" s="134">
        <f>Systematic[[#This Row],[SampleVariableLabel]]+100*Systematic[[#This Row],[State]]</f>
        <v>179011405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179</v>
      </c>
      <c r="B3697" s="1">
        <f>IF(C3697=0,IF(B3696=Protocol!$V$20,1,B3696+1),B3696)</f>
        <v>1</v>
      </c>
      <c r="C3697" s="1">
        <f>IF(C3696+1=Protocol!$V$21,0,C3696+1)</f>
        <v>15</v>
      </c>
      <c r="D3697" s="1">
        <f t="shared" si="131"/>
        <v>6</v>
      </c>
      <c r="E3697" s="1" t="str">
        <f>INDEX(Protocol[Mark],MATCH(C3697,Protocol[Step],0))</f>
        <v>11Azd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179010006</v>
      </c>
      <c r="H3697" s="134">
        <f>Systematic[[#This Row],[SampleVariableLabel]]+100*Systematic[[#This Row],[State]]</f>
        <v>179011506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180</v>
      </c>
      <c r="B3698" s="1">
        <f>IF(C3698=0,IF(B3697=Protocol!$V$20,1,B3697+1),B3697)</f>
        <v>1</v>
      </c>
      <c r="C3698" s="1">
        <f>IF(C3697+1=Protocol!$V$21,0,C3697+1)</f>
        <v>0</v>
      </c>
      <c r="D3698" s="1">
        <f t="shared" si="131"/>
        <v>1</v>
      </c>
      <c r="E3698" s="1" t="str">
        <f>INDEX(Protocol[Mark],MATCH(C3698,Protocol[Step],0))</f>
        <v>ce1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180010001</v>
      </c>
      <c r="H3698" s="134">
        <f>Systematic[[#This Row],[SampleVariableLabel]]+100*Systematic[[#This Row],[State]]</f>
        <v>180010001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180</v>
      </c>
      <c r="B3699" s="1">
        <f>IF(C3699=0,IF(B3698=Protocol!$V$20,1,B3698+1),B3698)</f>
        <v>1</v>
      </c>
      <c r="C3699" s="1">
        <f>IF(C3698+1=Protocol!$V$21,0,C3698+1)</f>
        <v>1</v>
      </c>
      <c r="D3699" s="1">
        <f t="shared" si="131"/>
        <v>2</v>
      </c>
      <c r="E3699" s="1" t="str">
        <f>INDEX(Protocol[Mark],MATCH(C3699,Protocol[Step],0))</f>
        <v>1Dig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180010002</v>
      </c>
      <c r="H3699" s="134">
        <f>Systematic[[#This Row],[SampleVariableLabel]]+100*Systematic[[#This Row],[State]]</f>
        <v>180010102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180</v>
      </c>
      <c r="B3700" s="1">
        <f>IF(C3700=0,IF(B3699=Protocol!$V$20,1,B3699+1),B3699)</f>
        <v>1</v>
      </c>
      <c r="C3700" s="1">
        <f>IF(C3699+1=Protocol!$V$21,0,C3699+1)</f>
        <v>2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180010003</v>
      </c>
      <c r="H3700" s="134">
        <f>Systematic[[#This Row],[SampleVariableLabel]]+100*Systematic[[#This Row],[State]]</f>
        <v>180010203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180</v>
      </c>
      <c r="B3701" s="1">
        <f>IF(C3701=0,IF(B3700=Protocol!$V$20,1,B3700+1),B3700)</f>
        <v>1</v>
      </c>
      <c r="C3701" s="1">
        <f>IF(C3700+1=Protocol!$V$21,0,C3700+1)</f>
        <v>3</v>
      </c>
      <c r="D3701" s="1">
        <f t="shared" si="131"/>
        <v>4</v>
      </c>
      <c r="E3701" s="1" t="str">
        <f>INDEX(Protocol[Mark],MATCH(C3701,Protocol[Step],0))</f>
        <v>1M.1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180010004</v>
      </c>
      <c r="H3701" s="134">
        <f>Systematic[[#This Row],[SampleVariableLabel]]+100*Systematic[[#This Row],[State]]</f>
        <v>180010304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180</v>
      </c>
      <c r="B3702" s="1">
        <f>IF(C3702=0,IF(B3701=Protocol!$V$20,1,B3701+1),B3701)</f>
        <v>1</v>
      </c>
      <c r="C3702" s="1">
        <f>IF(C3701+1=Protocol!$V$21,0,C3701+1)</f>
        <v>4</v>
      </c>
      <c r="D3702" s="1">
        <f t="shared" si="131"/>
        <v>5</v>
      </c>
      <c r="E3702" s="1" t="str">
        <f>INDEX(Protocol[Mark],MATCH(C3702,Protocol[Step],0))</f>
        <v>2Oct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180010005</v>
      </c>
      <c r="H3702" s="134">
        <f>Systematic[[#This Row],[SampleVariableLabel]]+100*Systematic[[#This Row],[State]]</f>
        <v>180010405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180</v>
      </c>
      <c r="B3703" s="1">
        <f>IF(C3703=0,IF(B3702=Protocol!$V$20,1,B3702+1),B3702)</f>
        <v>1</v>
      </c>
      <c r="C3703" s="1">
        <f>IF(C3702+1=Protocol!$V$21,0,C3702+1)</f>
        <v>5</v>
      </c>
      <c r="D3703" s="1">
        <f t="shared" si="131"/>
        <v>6</v>
      </c>
      <c r="E3703" s="1" t="str">
        <f>INDEX(Protocol[Mark],MATCH(C3703,Protocol[Step],0))</f>
        <v>2c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180010006</v>
      </c>
      <c r="H3703" s="134">
        <f>Systematic[[#This Row],[SampleVariableLabel]]+100*Systematic[[#This Row],[State]]</f>
        <v>180010506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180</v>
      </c>
      <c r="B3704" s="1">
        <f>IF(C3704=0,IF(B3703=Protocol!$V$20,1,B3703+1),B3703)</f>
        <v>1</v>
      </c>
      <c r="C3704" s="1">
        <f>IF(C3703+1=Protocol!$V$21,0,C3703+1)</f>
        <v>6</v>
      </c>
      <c r="D3704" s="1">
        <f t="shared" si="131"/>
        <v>1</v>
      </c>
      <c r="E3704" s="1" t="str">
        <f>INDEX(Protocol[Mark],MATCH(C3704,Protocol[Step],0))</f>
        <v>2M2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180010001</v>
      </c>
      <c r="H3704" s="134">
        <f>Systematic[[#This Row],[SampleVariableLabel]]+100*Systematic[[#This Row],[State]]</f>
        <v>180010601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180</v>
      </c>
      <c r="B3705" s="1">
        <f>IF(C3705=0,IF(B3704=Protocol!$V$20,1,B3704+1),B3704)</f>
        <v>1</v>
      </c>
      <c r="C3705" s="1">
        <f>IF(C3704+1=Protocol!$V$21,0,C3704+1)</f>
        <v>7</v>
      </c>
      <c r="D3705" s="1">
        <f t="shared" si="131"/>
        <v>2</v>
      </c>
      <c r="E3705" s="1" t="str">
        <f>INDEX(Protocol[Mark],MATCH(C3705,Protocol[Step],0))</f>
        <v>3P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180010002</v>
      </c>
      <c r="H3705" s="134">
        <f>Systematic[[#This Row],[SampleVariableLabel]]+100*Systematic[[#This Row],[State]]</f>
        <v>180010702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180</v>
      </c>
      <c r="B3706" s="1">
        <f>IF(C3706=0,IF(B3705=Protocol!$V$20,1,B3705+1),B3705)</f>
        <v>1</v>
      </c>
      <c r="C3706" s="1">
        <f>IF(C3705+1=Protocol!$V$21,0,C3705+1)</f>
        <v>8</v>
      </c>
      <c r="D3706" s="1">
        <f t="shared" si="131"/>
        <v>3</v>
      </c>
      <c r="E3706" s="1" t="str">
        <f>INDEX(Protocol[Mark],MATCH(C3706,Protocol[Step],0))</f>
        <v>4G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180010003</v>
      </c>
      <c r="H3706" s="134">
        <f>Systematic[[#This Row],[SampleVariableLabel]]+100*Systematic[[#This Row],[State]]</f>
        <v>180010803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180</v>
      </c>
      <c r="B3707" s="1">
        <f>IF(C3707=0,IF(B3706=Protocol!$V$20,1,B3706+1),B3706)</f>
        <v>1</v>
      </c>
      <c r="C3707" s="1">
        <f>IF(C3706+1=Protocol!$V$21,0,C3706+1)</f>
        <v>9</v>
      </c>
      <c r="D3707" s="1">
        <f t="shared" si="131"/>
        <v>4</v>
      </c>
      <c r="E3707" s="1" t="str">
        <f>INDEX(Protocol[Mark],MATCH(C3707,Protocol[Step],0))</f>
        <v>5S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180010004</v>
      </c>
      <c r="H3707" s="134">
        <f>Systematic[[#This Row],[SampleVariableLabel]]+100*Systematic[[#This Row],[State]]</f>
        <v>180010904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180</v>
      </c>
      <c r="B3708" s="1">
        <f>IF(C3708=0,IF(B3707=Protocol!$V$20,1,B3707+1),B3707)</f>
        <v>1</v>
      </c>
      <c r="C3708" s="1">
        <f>IF(C3707+1=Protocol!$V$21,0,C3707+1)</f>
        <v>10</v>
      </c>
      <c r="D3708" s="1">
        <f t="shared" si="131"/>
        <v>5</v>
      </c>
      <c r="E3708" s="1" t="str">
        <f>INDEX(Protocol[Mark],MATCH(C3708,Protocol[Step],0))</f>
        <v>6Gp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180010005</v>
      </c>
      <c r="H3708" s="134">
        <f>Systematic[[#This Row],[SampleVariableLabel]]+100*Systematic[[#This Row],[State]]</f>
        <v>180011005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180</v>
      </c>
      <c r="B3709" s="1">
        <f>IF(C3709=0,IF(B3708=Protocol!$V$20,1,B3708+1),B3708)</f>
        <v>1</v>
      </c>
      <c r="C3709" s="1">
        <f>IF(C3708+1=Protocol!$V$21,0,C3708+1)</f>
        <v>11</v>
      </c>
      <c r="D3709" s="1">
        <f t="shared" si="131"/>
        <v>6</v>
      </c>
      <c r="E3709" s="1" t="str">
        <f>INDEX(Protocol[Mark],MATCH(C3709,Protocol[Step],0))</f>
        <v>7U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180010006</v>
      </c>
      <c r="H3709" s="134">
        <f>Systematic[[#This Row],[SampleVariableLabel]]+100*Systematic[[#This Row],[State]]</f>
        <v>180011106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180</v>
      </c>
      <c r="B3710" s="1">
        <f>IF(C3710=0,IF(B3709=Protocol!$V$20,1,B3709+1),B3709)</f>
        <v>1</v>
      </c>
      <c r="C3710" s="1">
        <f>IF(C3709+1=Protocol!$V$21,0,C3709+1)</f>
        <v>12</v>
      </c>
      <c r="D3710" s="1">
        <f t="shared" si="131"/>
        <v>1</v>
      </c>
      <c r="E3710" s="1" t="str">
        <f>INDEX(Protocol[Mark],MATCH(C3710,Protocol[Step],0))</f>
        <v>8Rot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180010001</v>
      </c>
      <c r="H3710" s="134">
        <f>Systematic[[#This Row],[SampleVariableLabel]]+100*Systematic[[#This Row],[State]]</f>
        <v>180011201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180</v>
      </c>
      <c r="B3711" s="1">
        <f>IF(C3711=0,IF(B3710=Protocol!$V$20,1,B3710+1),B3710)</f>
        <v>1</v>
      </c>
      <c r="C3711" s="1">
        <f>IF(C3710+1=Protocol!$V$21,0,C3710+1)</f>
        <v>13</v>
      </c>
      <c r="D3711" s="1">
        <f t="shared" si="131"/>
        <v>2</v>
      </c>
      <c r="E3711" s="1" t="str">
        <f>INDEX(Protocol[Mark],MATCH(C3711,Protocol[Step],0))</f>
        <v>9Ama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180010002</v>
      </c>
      <c r="H3711" s="134">
        <f>Systematic[[#This Row],[SampleVariableLabel]]+100*Systematic[[#This Row],[State]]</f>
        <v>180011302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180</v>
      </c>
      <c r="B3712" s="1">
        <f>IF(C3712=0,IF(B3711=Protocol!$V$20,1,B3711+1),B3711)</f>
        <v>1</v>
      </c>
      <c r="C3712" s="1">
        <f>IF(C3711+1=Protocol!$V$21,0,C3711+1)</f>
        <v>14</v>
      </c>
      <c r="D3712" s="1">
        <f t="shared" si="131"/>
        <v>3</v>
      </c>
      <c r="E3712" s="1" t="str">
        <f>INDEX(Protocol[Mark],MATCH(C3712,Protocol[Step],0))</f>
        <v>10AsTm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180010003</v>
      </c>
      <c r="H3712" s="134">
        <f>Systematic[[#This Row],[SampleVariableLabel]]+100*Systematic[[#This Row],[State]]</f>
        <v>180011403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180</v>
      </c>
      <c r="B3713" s="1">
        <f>IF(C3713=0,IF(B3712=Protocol!$V$20,1,B3712+1),B3712)</f>
        <v>1</v>
      </c>
      <c r="C3713" s="1">
        <f>IF(C3712+1=Protocol!$V$21,0,C3712+1)</f>
        <v>15</v>
      </c>
      <c r="D3713" s="1">
        <f t="shared" si="131"/>
        <v>4</v>
      </c>
      <c r="E3713" s="1" t="str">
        <f>INDEX(Protocol[Mark],MATCH(C3713,Protocol[Step],0))</f>
        <v>11Azd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180010004</v>
      </c>
      <c r="H3713" s="134">
        <f>Systematic[[#This Row],[SampleVariableLabel]]+100*Systematic[[#This Row],[State]]</f>
        <v>180011504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181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ce1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181010005</v>
      </c>
      <c r="H3714" s="134">
        <f>Systematic[[#This Row],[SampleVariableLabel]]+100*Systematic[[#This Row],[State]]</f>
        <v>181010005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181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1Dig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181010006</v>
      </c>
      <c r="H3715" s="134">
        <f>Systematic[[#This Row],[SampleVariableLabel]]+100*Systematic[[#This Row],[State]]</f>
        <v>181010106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181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1D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181010001</v>
      </c>
      <c r="H3716" s="134">
        <f>Systematic[[#This Row],[SampleVariableLabel]]+100*Systematic[[#This Row],[State]]</f>
        <v>181010201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181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1M.1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181010002</v>
      </c>
      <c r="H3717" s="134">
        <f>Systematic[[#This Row],[SampleVariableLabel]]+100*Systematic[[#This Row],[State]]</f>
        <v>181010302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181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2Oct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181010003</v>
      </c>
      <c r="H3718" s="134">
        <f>Systematic[[#This Row],[SampleVariableLabel]]+100*Systematic[[#This Row],[State]]</f>
        <v>181010403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181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2c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181010004</v>
      </c>
      <c r="H3719" s="134">
        <f>Systematic[[#This Row],[SampleVariableLabel]]+100*Systematic[[#This Row],[State]]</f>
        <v>181010504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181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2M2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181010005</v>
      </c>
      <c r="H3720" s="134">
        <f>Systematic[[#This Row],[SampleVariableLabel]]+100*Systematic[[#This Row],[State]]</f>
        <v>181010605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181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3P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181010006</v>
      </c>
      <c r="H3721" s="134">
        <f>Systematic[[#This Row],[SampleVariableLabel]]+100*Systematic[[#This Row],[State]]</f>
        <v>181010706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181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4G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181010001</v>
      </c>
      <c r="H3722" s="134">
        <f>Systematic[[#This Row],[SampleVariableLabel]]+100*Systematic[[#This Row],[State]]</f>
        <v>181010801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181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5S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181010002</v>
      </c>
      <c r="H3723" s="134">
        <f>Systematic[[#This Row],[SampleVariableLabel]]+100*Systematic[[#This Row],[State]]</f>
        <v>181010902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181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6Gp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181010003</v>
      </c>
      <c r="H3724" s="134">
        <f>Systematic[[#This Row],[SampleVariableLabel]]+100*Systematic[[#This Row],[State]]</f>
        <v>181011003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181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7U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181010004</v>
      </c>
      <c r="H3725" s="134">
        <f>Systematic[[#This Row],[SampleVariableLabel]]+100*Systematic[[#This Row],[State]]</f>
        <v>181011104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181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8Rot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181010005</v>
      </c>
      <c r="H3726" s="134">
        <f>Systematic[[#This Row],[SampleVariableLabel]]+100*Systematic[[#This Row],[State]]</f>
        <v>181011205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181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9Ama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181010006</v>
      </c>
      <c r="H3727" s="134">
        <f>Systematic[[#This Row],[SampleVariableLabel]]+100*Systematic[[#This Row],[State]]</f>
        <v>181011306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181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10AsTm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181010001</v>
      </c>
      <c r="H3728" s="134">
        <f>Systematic[[#This Row],[SampleVariableLabel]]+100*Systematic[[#This Row],[State]]</f>
        <v>181011401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181</v>
      </c>
      <c r="B3729" s="1">
        <f>IF(C3729=0,IF(B3728=Protocol!$V$20,1,B3728+1),B3728)</f>
        <v>1</v>
      </c>
      <c r="C3729" s="1">
        <f>IF(C3728+1=Protocol!$V$21,0,C3728+1)</f>
        <v>15</v>
      </c>
      <c r="D3729" s="1">
        <f t="shared" si="133"/>
        <v>2</v>
      </c>
      <c r="E3729" s="1" t="str">
        <f>INDEX(Protocol[Mark],MATCH(C3729,Protocol[Step],0))</f>
        <v>11Azd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181010002</v>
      </c>
      <c r="H3729" s="134">
        <f>Systematic[[#This Row],[SampleVariableLabel]]+100*Systematic[[#This Row],[State]]</f>
        <v>181011502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182</v>
      </c>
      <c r="B3730" s="1">
        <f>IF(C3730=0,IF(B3729=Protocol!$V$20,1,B3729+1),B3729)</f>
        <v>1</v>
      </c>
      <c r="C3730" s="1">
        <f>IF(C3729+1=Protocol!$V$21,0,C3729+1)</f>
        <v>0</v>
      </c>
      <c r="D3730" s="1">
        <f t="shared" si="133"/>
        <v>3</v>
      </c>
      <c r="E3730" s="1" t="str">
        <f>INDEX(Protocol[Mark],MATCH(C3730,Protocol[Step],0))</f>
        <v>ce1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182010003</v>
      </c>
      <c r="H3730" s="134">
        <f>Systematic[[#This Row],[SampleVariableLabel]]+100*Systematic[[#This Row],[State]]</f>
        <v>182010003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182</v>
      </c>
      <c r="B3731" s="1">
        <f>IF(C3731=0,IF(B3730=Protocol!$V$20,1,B3730+1),B3730)</f>
        <v>1</v>
      </c>
      <c r="C3731" s="1">
        <f>IF(C3730+1=Protocol!$V$21,0,C3730+1)</f>
        <v>1</v>
      </c>
      <c r="D3731" s="1">
        <f t="shared" si="133"/>
        <v>4</v>
      </c>
      <c r="E3731" s="1" t="str">
        <f>INDEX(Protocol[Mark],MATCH(C3731,Protocol[Step],0))</f>
        <v>1Dig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182010004</v>
      </c>
      <c r="H3731" s="134">
        <f>Systematic[[#This Row],[SampleVariableLabel]]+100*Systematic[[#This Row],[State]]</f>
        <v>182010104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182</v>
      </c>
      <c r="B3732" s="1">
        <f>IF(C3732=0,IF(B3731=Protocol!$V$20,1,B3731+1),B3731)</f>
        <v>1</v>
      </c>
      <c r="C3732" s="1">
        <f>IF(C3731+1=Protocol!$V$21,0,C3731+1)</f>
        <v>2</v>
      </c>
      <c r="D3732" s="1">
        <f t="shared" si="133"/>
        <v>5</v>
      </c>
      <c r="E3732" s="1" t="str">
        <f>INDEX(Protocol[Mark],MATCH(C3732,Protocol[Step],0))</f>
        <v>1D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182010005</v>
      </c>
      <c r="H3732" s="134">
        <f>Systematic[[#This Row],[SampleVariableLabel]]+100*Systematic[[#This Row],[State]]</f>
        <v>182010205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182</v>
      </c>
      <c r="B3733" s="1">
        <f>IF(C3733=0,IF(B3732=Protocol!$V$20,1,B3732+1),B3732)</f>
        <v>1</v>
      </c>
      <c r="C3733" s="1">
        <f>IF(C3732+1=Protocol!$V$21,0,C3732+1)</f>
        <v>3</v>
      </c>
      <c r="D3733" s="1">
        <f t="shared" si="133"/>
        <v>6</v>
      </c>
      <c r="E3733" s="1" t="str">
        <f>INDEX(Protocol[Mark],MATCH(C3733,Protocol[Step],0))</f>
        <v>1M.1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182010006</v>
      </c>
      <c r="H3733" s="134">
        <f>Systematic[[#This Row],[SampleVariableLabel]]+100*Systematic[[#This Row],[State]]</f>
        <v>182010306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182</v>
      </c>
      <c r="B3734" s="1">
        <f>IF(C3734=0,IF(B3733=Protocol!$V$20,1,B3733+1),B3733)</f>
        <v>1</v>
      </c>
      <c r="C3734" s="1">
        <f>IF(C3733+1=Protocol!$V$21,0,C3733+1)</f>
        <v>4</v>
      </c>
      <c r="D3734" s="1">
        <f t="shared" si="133"/>
        <v>1</v>
      </c>
      <c r="E3734" s="1" t="str">
        <f>INDEX(Protocol[Mark],MATCH(C3734,Protocol[Step],0))</f>
        <v>2Oct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182010001</v>
      </c>
      <c r="H3734" s="134">
        <f>Systematic[[#This Row],[SampleVariableLabel]]+100*Systematic[[#This Row],[State]]</f>
        <v>182010401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182</v>
      </c>
      <c r="B3735" s="1">
        <f>IF(C3735=0,IF(B3734=Protocol!$V$20,1,B3734+1),B3734)</f>
        <v>1</v>
      </c>
      <c r="C3735" s="1">
        <f>IF(C3734+1=Protocol!$V$21,0,C3734+1)</f>
        <v>5</v>
      </c>
      <c r="D3735" s="1">
        <f t="shared" si="133"/>
        <v>2</v>
      </c>
      <c r="E3735" s="1" t="str">
        <f>INDEX(Protocol[Mark],MATCH(C3735,Protocol[Step],0))</f>
        <v>2c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182010002</v>
      </c>
      <c r="H3735" s="134">
        <f>Systematic[[#This Row],[SampleVariableLabel]]+100*Systematic[[#This Row],[State]]</f>
        <v>182010502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182</v>
      </c>
      <c r="B3736" s="1">
        <f>IF(C3736=0,IF(B3735=Protocol!$V$20,1,B3735+1),B3735)</f>
        <v>1</v>
      </c>
      <c r="C3736" s="1">
        <f>IF(C3735+1=Protocol!$V$21,0,C3735+1)</f>
        <v>6</v>
      </c>
      <c r="D3736" s="1">
        <f t="shared" si="133"/>
        <v>3</v>
      </c>
      <c r="E3736" s="1" t="str">
        <f>INDEX(Protocol[Mark],MATCH(C3736,Protocol[Step],0))</f>
        <v>2M2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182010003</v>
      </c>
      <c r="H3736" s="134">
        <f>Systematic[[#This Row],[SampleVariableLabel]]+100*Systematic[[#This Row],[State]]</f>
        <v>182010603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182</v>
      </c>
      <c r="B3737" s="1">
        <f>IF(C3737=0,IF(B3736=Protocol!$V$20,1,B3736+1),B3736)</f>
        <v>1</v>
      </c>
      <c r="C3737" s="1">
        <f>IF(C3736+1=Protocol!$V$21,0,C3736+1)</f>
        <v>7</v>
      </c>
      <c r="D3737" s="1">
        <f t="shared" si="133"/>
        <v>4</v>
      </c>
      <c r="E3737" s="1" t="str">
        <f>INDEX(Protocol[Mark],MATCH(C3737,Protocol[Step],0))</f>
        <v>3P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182010004</v>
      </c>
      <c r="H3737" s="134">
        <f>Systematic[[#This Row],[SampleVariableLabel]]+100*Systematic[[#This Row],[State]]</f>
        <v>182010704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182</v>
      </c>
      <c r="B3738" s="1">
        <f>IF(C3738=0,IF(B3737=Protocol!$V$20,1,B3737+1),B3737)</f>
        <v>1</v>
      </c>
      <c r="C3738" s="1">
        <f>IF(C3737+1=Protocol!$V$21,0,C3737+1)</f>
        <v>8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182010005</v>
      </c>
      <c r="H3738" s="134">
        <f>Systematic[[#This Row],[SampleVariableLabel]]+100*Systematic[[#This Row],[State]]</f>
        <v>182010805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182</v>
      </c>
      <c r="B3739" s="1">
        <f>IF(C3739=0,IF(B3738=Protocol!$V$20,1,B3738+1),B3738)</f>
        <v>1</v>
      </c>
      <c r="C3739" s="1">
        <f>IF(C3738+1=Protocol!$V$21,0,C3738+1)</f>
        <v>9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182010006</v>
      </c>
      <c r="H3739" s="134">
        <f>Systematic[[#This Row],[SampleVariableLabel]]+100*Systematic[[#This Row],[State]]</f>
        <v>182010906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182</v>
      </c>
      <c r="B3740" s="1">
        <f>IF(C3740=0,IF(B3739=Protocol!$V$20,1,B3739+1),B3739)</f>
        <v>1</v>
      </c>
      <c r="C3740" s="1">
        <f>IF(C3739+1=Protocol!$V$21,0,C3739+1)</f>
        <v>10</v>
      </c>
      <c r="D3740" s="1">
        <f t="shared" si="133"/>
        <v>1</v>
      </c>
      <c r="E3740" s="1" t="str">
        <f>INDEX(Protocol[Mark],MATCH(C3740,Protocol[Step],0))</f>
        <v>6Gp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182010001</v>
      </c>
      <c r="H3740" s="134">
        <f>Systematic[[#This Row],[SampleVariableLabel]]+100*Systematic[[#This Row],[State]]</f>
        <v>182011001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182</v>
      </c>
      <c r="B3741" s="1">
        <f>IF(C3741=0,IF(B3740=Protocol!$V$20,1,B3740+1),B3740)</f>
        <v>1</v>
      </c>
      <c r="C3741" s="1">
        <f>IF(C3740+1=Protocol!$V$21,0,C3740+1)</f>
        <v>11</v>
      </c>
      <c r="D3741" s="1">
        <f t="shared" si="133"/>
        <v>2</v>
      </c>
      <c r="E3741" s="1" t="str">
        <f>INDEX(Protocol[Mark],MATCH(C3741,Protocol[Step],0))</f>
        <v>7U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182010002</v>
      </c>
      <c r="H3741" s="134">
        <f>Systematic[[#This Row],[SampleVariableLabel]]+100*Systematic[[#This Row],[State]]</f>
        <v>182011102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182</v>
      </c>
      <c r="B3742" s="1">
        <f>IF(C3742=0,IF(B3741=Protocol!$V$20,1,B3741+1),B3741)</f>
        <v>1</v>
      </c>
      <c r="C3742" s="1">
        <f>IF(C3741+1=Protocol!$V$21,0,C3741+1)</f>
        <v>12</v>
      </c>
      <c r="D3742" s="1">
        <f t="shared" si="133"/>
        <v>3</v>
      </c>
      <c r="E3742" s="1" t="str">
        <f>INDEX(Protocol[Mark],MATCH(C3742,Protocol[Step],0))</f>
        <v>8Rot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182010003</v>
      </c>
      <c r="H3742" s="134">
        <f>Systematic[[#This Row],[SampleVariableLabel]]+100*Systematic[[#This Row],[State]]</f>
        <v>182011203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182</v>
      </c>
      <c r="B3743" s="1">
        <f>IF(C3743=0,IF(B3742=Protocol!$V$20,1,B3742+1),B3742)</f>
        <v>1</v>
      </c>
      <c r="C3743" s="1">
        <f>IF(C3742+1=Protocol!$V$21,0,C3742+1)</f>
        <v>13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182010004</v>
      </c>
      <c r="H3743" s="134">
        <f>Systematic[[#This Row],[SampleVariableLabel]]+100*Systematic[[#This Row],[State]]</f>
        <v>182011304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182</v>
      </c>
      <c r="B3744" s="1">
        <f>IF(C3744=0,IF(B3743=Protocol!$V$20,1,B3743+1),B3743)</f>
        <v>1</v>
      </c>
      <c r="C3744" s="1">
        <f>IF(C3743+1=Protocol!$V$21,0,C3743+1)</f>
        <v>14</v>
      </c>
      <c r="D3744" s="1">
        <f t="shared" si="133"/>
        <v>5</v>
      </c>
      <c r="E3744" s="1" t="str">
        <f>INDEX(Protocol[Mark],MATCH(C3744,Protocol[Step],0))</f>
        <v>10AsTm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182010005</v>
      </c>
      <c r="H3744" s="134">
        <f>Systematic[[#This Row],[SampleVariableLabel]]+100*Systematic[[#This Row],[State]]</f>
        <v>182011405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182</v>
      </c>
      <c r="B3745" s="1">
        <f>IF(C3745=0,IF(B3744=Protocol!$V$20,1,B3744+1),B3744)</f>
        <v>1</v>
      </c>
      <c r="C3745" s="1">
        <f>IF(C3744+1=Protocol!$V$21,0,C3744+1)</f>
        <v>15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182010006</v>
      </c>
      <c r="H3745" s="134">
        <f>Systematic[[#This Row],[SampleVariableLabel]]+100*Systematic[[#This Row],[State]]</f>
        <v>182011506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183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ce1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183010001</v>
      </c>
      <c r="H3746" s="134">
        <f>Systematic[[#This Row],[SampleVariableLabel]]+100*Systematic[[#This Row],[State]]</f>
        <v>183010001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183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183010002</v>
      </c>
      <c r="H3747" s="134">
        <f>Systematic[[#This Row],[SampleVariableLabel]]+100*Systematic[[#This Row],[State]]</f>
        <v>183010102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183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183010003</v>
      </c>
      <c r="H3748" s="134">
        <f>Systematic[[#This Row],[SampleVariableLabel]]+100*Systematic[[#This Row],[State]]</f>
        <v>183010203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183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1M.1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183010004</v>
      </c>
      <c r="H3749" s="134">
        <f>Systematic[[#This Row],[SampleVariableLabel]]+100*Systematic[[#This Row],[State]]</f>
        <v>183010304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183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2Oct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183010005</v>
      </c>
      <c r="H3750" s="134">
        <f>Systematic[[#This Row],[SampleVariableLabel]]+100*Systematic[[#This Row],[State]]</f>
        <v>183010405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183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2c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183010006</v>
      </c>
      <c r="H3751" s="134">
        <f>Systematic[[#This Row],[SampleVariableLabel]]+100*Systematic[[#This Row],[State]]</f>
        <v>183010506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183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2M2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183010001</v>
      </c>
      <c r="H3752" s="134">
        <f>Systematic[[#This Row],[SampleVariableLabel]]+100*Systematic[[#This Row],[State]]</f>
        <v>183010601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183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3P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183010002</v>
      </c>
      <c r="H3753" s="134">
        <f>Systematic[[#This Row],[SampleVariableLabel]]+100*Systematic[[#This Row],[State]]</f>
        <v>183010702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183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4G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183010003</v>
      </c>
      <c r="H3754" s="134">
        <f>Systematic[[#This Row],[SampleVariableLabel]]+100*Systematic[[#This Row],[State]]</f>
        <v>183010803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183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5S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183010004</v>
      </c>
      <c r="H3755" s="134">
        <f>Systematic[[#This Row],[SampleVariableLabel]]+100*Systematic[[#This Row],[State]]</f>
        <v>183010904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183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6Gp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183010005</v>
      </c>
      <c r="H3756" s="134">
        <f>Systematic[[#This Row],[SampleVariableLabel]]+100*Systematic[[#This Row],[State]]</f>
        <v>183011005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183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7U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183010006</v>
      </c>
      <c r="H3757" s="134">
        <f>Systematic[[#This Row],[SampleVariableLabel]]+100*Systematic[[#This Row],[State]]</f>
        <v>183011106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183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8Rot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183010001</v>
      </c>
      <c r="H3758" s="134">
        <f>Systematic[[#This Row],[SampleVariableLabel]]+100*Systematic[[#This Row],[State]]</f>
        <v>183011201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183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9Ama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183010002</v>
      </c>
      <c r="H3759" s="134">
        <f>Systematic[[#This Row],[SampleVariableLabel]]+100*Systematic[[#This Row],[State]]</f>
        <v>183011302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183</v>
      </c>
      <c r="B3760" s="1">
        <f>IF(C3760=0,IF(B3759=Protocol!$V$20,1,B3759+1),B3759)</f>
        <v>1</v>
      </c>
      <c r="C3760" s="1">
        <f>IF(C3759+1=Protocol!$V$21,0,C3759+1)</f>
        <v>14</v>
      </c>
      <c r="D3760" s="1">
        <f t="shared" si="133"/>
        <v>3</v>
      </c>
      <c r="E3760" s="1" t="str">
        <f>INDEX(Protocol[Mark],MATCH(C3760,Protocol[Step],0))</f>
        <v>10AsTm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183010003</v>
      </c>
      <c r="H3760" s="134">
        <f>Systematic[[#This Row],[SampleVariableLabel]]+100*Systematic[[#This Row],[State]]</f>
        <v>183011403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183</v>
      </c>
      <c r="B3761" s="1">
        <f>IF(C3761=0,IF(B3760=Protocol!$V$20,1,B3760+1),B3760)</f>
        <v>1</v>
      </c>
      <c r="C3761" s="1">
        <f>IF(C3760+1=Protocol!$V$21,0,C3760+1)</f>
        <v>15</v>
      </c>
      <c r="D3761" s="1">
        <f t="shared" si="133"/>
        <v>4</v>
      </c>
      <c r="E3761" s="1" t="str">
        <f>INDEX(Protocol[Mark],MATCH(C3761,Protocol[Step],0))</f>
        <v>11Azd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183010004</v>
      </c>
      <c r="H3761" s="134">
        <f>Systematic[[#This Row],[SampleVariableLabel]]+100*Systematic[[#This Row],[State]]</f>
        <v>183011504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184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ce1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184010005</v>
      </c>
      <c r="H3762" s="134">
        <f>Systematic[[#This Row],[SampleVariableLabel]]+100*Systematic[[#This Row],[State]]</f>
        <v>184010005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184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1Dig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184010006</v>
      </c>
      <c r="H3763" s="134">
        <f>Systematic[[#This Row],[SampleVariableLabel]]+100*Systematic[[#This Row],[State]]</f>
        <v>184010106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184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1D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184010001</v>
      </c>
      <c r="H3764" s="134">
        <f>Systematic[[#This Row],[SampleVariableLabel]]+100*Systematic[[#This Row],[State]]</f>
        <v>184010201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184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1M.1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184010002</v>
      </c>
      <c r="H3765" s="134">
        <f>Systematic[[#This Row],[SampleVariableLabel]]+100*Systematic[[#This Row],[State]]</f>
        <v>184010302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184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2Oct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184010003</v>
      </c>
      <c r="H3766" s="134">
        <f>Systematic[[#This Row],[SampleVariableLabel]]+100*Systematic[[#This Row],[State]]</f>
        <v>184010403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184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2c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184010004</v>
      </c>
      <c r="H3767" s="134">
        <f>Systematic[[#This Row],[SampleVariableLabel]]+100*Systematic[[#This Row],[State]]</f>
        <v>184010504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184</v>
      </c>
      <c r="B3768" s="1">
        <f>IF(C3768=0,IF(B3767=Protocol!$V$20,1,B3767+1),B3767)</f>
        <v>1</v>
      </c>
      <c r="C3768" s="1">
        <f>IF(C3767+1=Protocol!$V$21,0,C3767+1)</f>
        <v>6</v>
      </c>
      <c r="D3768" s="1">
        <f t="shared" si="133"/>
        <v>5</v>
      </c>
      <c r="E3768" s="1" t="str">
        <f>INDEX(Protocol[Mark],MATCH(C3768,Protocol[Step],0))</f>
        <v>2M2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184010005</v>
      </c>
      <c r="H3768" s="134">
        <f>Systematic[[#This Row],[SampleVariableLabel]]+100*Systematic[[#This Row],[State]]</f>
        <v>184010605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184</v>
      </c>
      <c r="B3769" s="1">
        <f>IF(C3769=0,IF(B3768=Protocol!$V$20,1,B3768+1),B3768)</f>
        <v>1</v>
      </c>
      <c r="C3769" s="1">
        <f>IF(C3768+1=Protocol!$V$21,0,C3768+1)</f>
        <v>7</v>
      </c>
      <c r="D3769" s="1">
        <f t="shared" si="133"/>
        <v>6</v>
      </c>
      <c r="E3769" s="1" t="str">
        <f>INDEX(Protocol[Mark],MATCH(C3769,Protocol[Step],0))</f>
        <v>3P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184010006</v>
      </c>
      <c r="H3769" s="134">
        <f>Systematic[[#This Row],[SampleVariableLabel]]+100*Systematic[[#This Row],[State]]</f>
        <v>184010706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184</v>
      </c>
      <c r="B3770" s="1">
        <f>IF(C3770=0,IF(B3769=Protocol!$V$20,1,B3769+1),B3769)</f>
        <v>1</v>
      </c>
      <c r="C3770" s="1">
        <f>IF(C3769+1=Protocol!$V$21,0,C3769+1)</f>
        <v>8</v>
      </c>
      <c r="D3770" s="1">
        <f t="shared" si="133"/>
        <v>1</v>
      </c>
      <c r="E3770" s="1" t="str">
        <f>INDEX(Protocol[Mark],MATCH(C3770,Protocol[Step],0))</f>
        <v>4G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184010001</v>
      </c>
      <c r="H3770" s="134">
        <f>Systematic[[#This Row],[SampleVariableLabel]]+100*Systematic[[#This Row],[State]]</f>
        <v>184010801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184</v>
      </c>
      <c r="B3771" s="1">
        <f>IF(C3771=0,IF(B3770=Protocol!$V$20,1,B3770+1),B3770)</f>
        <v>1</v>
      </c>
      <c r="C3771" s="1">
        <f>IF(C3770+1=Protocol!$V$21,0,C3770+1)</f>
        <v>9</v>
      </c>
      <c r="D3771" s="1">
        <f t="shared" si="133"/>
        <v>2</v>
      </c>
      <c r="E3771" s="1" t="str">
        <f>INDEX(Protocol[Mark],MATCH(C3771,Protocol[Step],0))</f>
        <v>5S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184010002</v>
      </c>
      <c r="H3771" s="134">
        <f>Systematic[[#This Row],[SampleVariableLabel]]+100*Systematic[[#This Row],[State]]</f>
        <v>184010902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184</v>
      </c>
      <c r="B3772" s="1">
        <f>IF(C3772=0,IF(B3771=Protocol!$V$20,1,B3771+1),B3771)</f>
        <v>1</v>
      </c>
      <c r="C3772" s="1">
        <f>IF(C3771+1=Protocol!$V$21,0,C3771+1)</f>
        <v>10</v>
      </c>
      <c r="D3772" s="1">
        <f t="shared" si="133"/>
        <v>3</v>
      </c>
      <c r="E3772" s="1" t="str">
        <f>INDEX(Protocol[Mark],MATCH(C3772,Protocol[Step],0))</f>
        <v>6Gp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184010003</v>
      </c>
      <c r="H3772" s="134">
        <f>Systematic[[#This Row],[SampleVariableLabel]]+100*Systematic[[#This Row],[State]]</f>
        <v>184011003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184</v>
      </c>
      <c r="B3773" s="1">
        <f>IF(C3773=0,IF(B3772=Protocol!$V$20,1,B3772+1),B3772)</f>
        <v>1</v>
      </c>
      <c r="C3773" s="1">
        <f>IF(C3772+1=Protocol!$V$21,0,C3772+1)</f>
        <v>11</v>
      </c>
      <c r="D3773" s="1">
        <f t="shared" si="133"/>
        <v>4</v>
      </c>
      <c r="E3773" s="1" t="str">
        <f>INDEX(Protocol[Mark],MATCH(C3773,Protocol[Step],0))</f>
        <v>7U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184010004</v>
      </c>
      <c r="H3773" s="134">
        <f>Systematic[[#This Row],[SampleVariableLabel]]+100*Systematic[[#This Row],[State]]</f>
        <v>184011104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184</v>
      </c>
      <c r="B3774" s="1">
        <f>IF(C3774=0,IF(B3773=Protocol!$V$20,1,B3773+1),B3773)</f>
        <v>1</v>
      </c>
      <c r="C3774" s="1">
        <f>IF(C3773+1=Protocol!$V$21,0,C3773+1)</f>
        <v>12</v>
      </c>
      <c r="D3774" s="1">
        <f t="shared" si="133"/>
        <v>5</v>
      </c>
      <c r="E3774" s="1" t="str">
        <f>INDEX(Protocol[Mark],MATCH(C3774,Protocol[Step],0))</f>
        <v>8Rot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184010005</v>
      </c>
      <c r="H3774" s="134">
        <f>Systematic[[#This Row],[SampleVariableLabel]]+100*Systematic[[#This Row],[State]]</f>
        <v>184011205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184</v>
      </c>
      <c r="B3775" s="1">
        <f>IF(C3775=0,IF(B3774=Protocol!$V$20,1,B3774+1),B3774)</f>
        <v>1</v>
      </c>
      <c r="C3775" s="1">
        <f>IF(C3774+1=Protocol!$V$21,0,C3774+1)</f>
        <v>13</v>
      </c>
      <c r="D3775" s="1">
        <f t="shared" si="133"/>
        <v>6</v>
      </c>
      <c r="E3775" s="1" t="str">
        <f>INDEX(Protocol[Mark],MATCH(C3775,Protocol[Step],0))</f>
        <v>9Ama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184010006</v>
      </c>
      <c r="H3775" s="134">
        <f>Systematic[[#This Row],[SampleVariableLabel]]+100*Systematic[[#This Row],[State]]</f>
        <v>184011306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184</v>
      </c>
      <c r="B3776" s="1">
        <f>IF(C3776=0,IF(B3775=Protocol!$V$20,1,B3775+1),B3775)</f>
        <v>1</v>
      </c>
      <c r="C3776" s="1">
        <f>IF(C3775+1=Protocol!$V$21,0,C3775+1)</f>
        <v>14</v>
      </c>
      <c r="D3776" s="1">
        <f t="shared" si="133"/>
        <v>1</v>
      </c>
      <c r="E3776" s="1" t="str">
        <f>INDEX(Protocol[Mark],MATCH(C3776,Protocol[Step],0))</f>
        <v>10AsTm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184010001</v>
      </c>
      <c r="H3776" s="134">
        <f>Systematic[[#This Row],[SampleVariableLabel]]+100*Systematic[[#This Row],[State]]</f>
        <v>184011401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184</v>
      </c>
      <c r="B3777" s="1">
        <f>IF(C3777=0,IF(B3776=Protocol!$V$20,1,B3776+1),B3776)</f>
        <v>1</v>
      </c>
      <c r="C3777" s="1">
        <f>IF(C3776+1=Protocol!$V$21,0,C3776+1)</f>
        <v>15</v>
      </c>
      <c r="D3777" s="1">
        <f t="shared" si="133"/>
        <v>2</v>
      </c>
      <c r="E3777" s="1" t="str">
        <f>INDEX(Protocol[Mark],MATCH(C3777,Protocol[Step],0))</f>
        <v>11Azd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184010002</v>
      </c>
      <c r="H3777" s="134">
        <f>Systematic[[#This Row],[SampleVariableLabel]]+100*Systematic[[#This Row],[State]]</f>
        <v>184011502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185</v>
      </c>
      <c r="B3778" s="1">
        <f>IF(C3778=0,IF(B3777=Protocol!$V$20,1,B3777+1),B3777)</f>
        <v>1</v>
      </c>
      <c r="C3778" s="1">
        <f>IF(C3777+1=Protocol!$V$21,0,C3777+1)</f>
        <v>0</v>
      </c>
      <c r="D3778" s="1">
        <f t="shared" si="133"/>
        <v>3</v>
      </c>
      <c r="E3778" s="1" t="str">
        <f>INDEX(Protocol[Mark],MATCH(C3778,Protocol[Step],0))</f>
        <v>ce1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185010003</v>
      </c>
      <c r="H3778" s="134">
        <f>Systematic[[#This Row],[SampleVariableLabel]]+100*Systematic[[#This Row],[State]]</f>
        <v>185010003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185</v>
      </c>
      <c r="B3779" s="1">
        <f>IF(C3779=0,IF(B3778=Protocol!$V$20,1,B3778+1),B3778)</f>
        <v>1</v>
      </c>
      <c r="C3779" s="1">
        <f>IF(C3778+1=Protocol!$V$21,0,C3778+1)</f>
        <v>1</v>
      </c>
      <c r="D3779" s="1">
        <f t="shared" ref="D3779:D3842" si="135">IF(D3778=nVariables,1,D3778+1)</f>
        <v>4</v>
      </c>
      <c r="E3779" s="1" t="str">
        <f>INDEX(Protocol[Mark],MATCH(C3779,Protocol[Step],0))</f>
        <v>1Dig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185010004</v>
      </c>
      <c r="H3779" s="134">
        <f>Systematic[[#This Row],[SampleVariableLabel]]+100*Systematic[[#This Row],[State]]</f>
        <v>185010104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185</v>
      </c>
      <c r="B3780" s="1">
        <f>IF(C3780=0,IF(B3779=Protocol!$V$20,1,B3779+1),B3779)</f>
        <v>1</v>
      </c>
      <c r="C3780" s="1">
        <f>IF(C3779+1=Protocol!$V$21,0,C3779+1)</f>
        <v>2</v>
      </c>
      <c r="D3780" s="1">
        <f t="shared" si="135"/>
        <v>5</v>
      </c>
      <c r="E3780" s="1" t="str">
        <f>INDEX(Protocol[Mark],MATCH(C3780,Protocol[Step],0))</f>
        <v>1D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185010005</v>
      </c>
      <c r="H3780" s="134">
        <f>Systematic[[#This Row],[SampleVariableLabel]]+100*Systematic[[#This Row],[State]]</f>
        <v>185010205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185</v>
      </c>
      <c r="B3781" s="1">
        <f>IF(C3781=0,IF(B3780=Protocol!$V$20,1,B3780+1),B3780)</f>
        <v>1</v>
      </c>
      <c r="C3781" s="1">
        <f>IF(C3780+1=Protocol!$V$21,0,C3780+1)</f>
        <v>3</v>
      </c>
      <c r="D3781" s="1">
        <f t="shared" si="135"/>
        <v>6</v>
      </c>
      <c r="E3781" s="1" t="str">
        <f>INDEX(Protocol[Mark],MATCH(C3781,Protocol[Step],0))</f>
        <v>1M.1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185010006</v>
      </c>
      <c r="H3781" s="134">
        <f>Systematic[[#This Row],[SampleVariableLabel]]+100*Systematic[[#This Row],[State]]</f>
        <v>185010306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185</v>
      </c>
      <c r="B3782" s="1">
        <f>IF(C3782=0,IF(B3781=Protocol!$V$20,1,B3781+1),B3781)</f>
        <v>1</v>
      </c>
      <c r="C3782" s="1">
        <f>IF(C3781+1=Protocol!$V$21,0,C3781+1)</f>
        <v>4</v>
      </c>
      <c r="D3782" s="1">
        <f t="shared" si="135"/>
        <v>1</v>
      </c>
      <c r="E3782" s="1" t="str">
        <f>INDEX(Protocol[Mark],MATCH(C3782,Protocol[Step],0))</f>
        <v>2Oct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185010001</v>
      </c>
      <c r="H3782" s="134">
        <f>Systematic[[#This Row],[SampleVariableLabel]]+100*Systematic[[#This Row],[State]]</f>
        <v>185010401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185</v>
      </c>
      <c r="B3783" s="1">
        <f>IF(C3783=0,IF(B3782=Protocol!$V$20,1,B3782+1),B3782)</f>
        <v>1</v>
      </c>
      <c r="C3783" s="1">
        <f>IF(C3782+1=Protocol!$V$21,0,C3782+1)</f>
        <v>5</v>
      </c>
      <c r="D3783" s="1">
        <f t="shared" si="135"/>
        <v>2</v>
      </c>
      <c r="E3783" s="1" t="str">
        <f>INDEX(Protocol[Mark],MATCH(C3783,Protocol[Step],0))</f>
        <v>2c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185010002</v>
      </c>
      <c r="H3783" s="134">
        <f>Systematic[[#This Row],[SampleVariableLabel]]+100*Systematic[[#This Row],[State]]</f>
        <v>185010502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185</v>
      </c>
      <c r="B3784" s="1">
        <f>IF(C3784=0,IF(B3783=Protocol!$V$20,1,B3783+1),B3783)</f>
        <v>1</v>
      </c>
      <c r="C3784" s="1">
        <f>IF(C3783+1=Protocol!$V$21,0,C3783+1)</f>
        <v>6</v>
      </c>
      <c r="D3784" s="1">
        <f t="shared" si="135"/>
        <v>3</v>
      </c>
      <c r="E3784" s="1" t="str">
        <f>INDEX(Protocol[Mark],MATCH(C3784,Protocol[Step],0))</f>
        <v>2M2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185010003</v>
      </c>
      <c r="H3784" s="134">
        <f>Systematic[[#This Row],[SampleVariableLabel]]+100*Systematic[[#This Row],[State]]</f>
        <v>185010603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185</v>
      </c>
      <c r="B3785" s="1">
        <f>IF(C3785=0,IF(B3784=Protocol!$V$20,1,B3784+1),B3784)</f>
        <v>1</v>
      </c>
      <c r="C3785" s="1">
        <f>IF(C3784+1=Protocol!$V$21,0,C3784+1)</f>
        <v>7</v>
      </c>
      <c r="D3785" s="1">
        <f t="shared" si="135"/>
        <v>4</v>
      </c>
      <c r="E3785" s="1" t="str">
        <f>INDEX(Protocol[Mark],MATCH(C3785,Protocol[Step],0))</f>
        <v>3P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185010004</v>
      </c>
      <c r="H3785" s="134">
        <f>Systematic[[#This Row],[SampleVariableLabel]]+100*Systematic[[#This Row],[State]]</f>
        <v>185010704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185</v>
      </c>
      <c r="B3786" s="1">
        <f>IF(C3786=0,IF(B3785=Protocol!$V$20,1,B3785+1),B3785)</f>
        <v>1</v>
      </c>
      <c r="C3786" s="1">
        <f>IF(C3785+1=Protocol!$V$21,0,C3785+1)</f>
        <v>8</v>
      </c>
      <c r="D3786" s="1">
        <f t="shared" si="135"/>
        <v>5</v>
      </c>
      <c r="E3786" s="1" t="str">
        <f>INDEX(Protocol[Mark],MATCH(C3786,Protocol[Step],0))</f>
        <v>4G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185010005</v>
      </c>
      <c r="H3786" s="134">
        <f>Systematic[[#This Row],[SampleVariableLabel]]+100*Systematic[[#This Row],[State]]</f>
        <v>185010805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185</v>
      </c>
      <c r="B3787" s="1">
        <f>IF(C3787=0,IF(B3786=Protocol!$V$20,1,B3786+1),B3786)</f>
        <v>1</v>
      </c>
      <c r="C3787" s="1">
        <f>IF(C3786+1=Protocol!$V$21,0,C3786+1)</f>
        <v>9</v>
      </c>
      <c r="D3787" s="1">
        <f t="shared" si="135"/>
        <v>6</v>
      </c>
      <c r="E3787" s="1" t="str">
        <f>INDEX(Protocol[Mark],MATCH(C3787,Protocol[Step],0))</f>
        <v>5S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185010006</v>
      </c>
      <c r="H3787" s="134">
        <f>Systematic[[#This Row],[SampleVariableLabel]]+100*Systematic[[#This Row],[State]]</f>
        <v>185010906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185</v>
      </c>
      <c r="B3788" s="1">
        <f>IF(C3788=0,IF(B3787=Protocol!$V$20,1,B3787+1),B3787)</f>
        <v>1</v>
      </c>
      <c r="C3788" s="1">
        <f>IF(C3787+1=Protocol!$V$21,0,C3787+1)</f>
        <v>10</v>
      </c>
      <c r="D3788" s="1">
        <f t="shared" si="135"/>
        <v>1</v>
      </c>
      <c r="E3788" s="1" t="str">
        <f>INDEX(Protocol[Mark],MATCH(C3788,Protocol[Step],0))</f>
        <v>6Gp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185010001</v>
      </c>
      <c r="H3788" s="134">
        <f>Systematic[[#This Row],[SampleVariableLabel]]+100*Systematic[[#This Row],[State]]</f>
        <v>185011001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185</v>
      </c>
      <c r="B3789" s="1">
        <f>IF(C3789=0,IF(B3788=Protocol!$V$20,1,B3788+1),B3788)</f>
        <v>1</v>
      </c>
      <c r="C3789" s="1">
        <f>IF(C3788+1=Protocol!$V$21,0,C3788+1)</f>
        <v>11</v>
      </c>
      <c r="D3789" s="1">
        <f t="shared" si="135"/>
        <v>2</v>
      </c>
      <c r="E3789" s="1" t="str">
        <f>INDEX(Protocol[Mark],MATCH(C3789,Protocol[Step],0))</f>
        <v>7U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185010002</v>
      </c>
      <c r="H3789" s="134">
        <f>Systematic[[#This Row],[SampleVariableLabel]]+100*Systematic[[#This Row],[State]]</f>
        <v>185011102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185</v>
      </c>
      <c r="B3790" s="1">
        <f>IF(C3790=0,IF(B3789=Protocol!$V$20,1,B3789+1),B3789)</f>
        <v>1</v>
      </c>
      <c r="C3790" s="1">
        <f>IF(C3789+1=Protocol!$V$21,0,C3789+1)</f>
        <v>12</v>
      </c>
      <c r="D3790" s="1">
        <f t="shared" si="135"/>
        <v>3</v>
      </c>
      <c r="E3790" s="1" t="str">
        <f>INDEX(Protocol[Mark],MATCH(C3790,Protocol[Step],0))</f>
        <v>8Rot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185010003</v>
      </c>
      <c r="H3790" s="134">
        <f>Systematic[[#This Row],[SampleVariableLabel]]+100*Systematic[[#This Row],[State]]</f>
        <v>185011203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185</v>
      </c>
      <c r="B3791" s="1">
        <f>IF(C3791=0,IF(B3790=Protocol!$V$20,1,B3790+1),B3790)</f>
        <v>1</v>
      </c>
      <c r="C3791" s="1">
        <f>IF(C3790+1=Protocol!$V$21,0,C3790+1)</f>
        <v>13</v>
      </c>
      <c r="D3791" s="1">
        <f t="shared" si="135"/>
        <v>4</v>
      </c>
      <c r="E3791" s="1" t="str">
        <f>INDEX(Protocol[Mark],MATCH(C3791,Protocol[Step],0))</f>
        <v>9Ama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185010004</v>
      </c>
      <c r="H3791" s="134">
        <f>Systematic[[#This Row],[SampleVariableLabel]]+100*Systematic[[#This Row],[State]]</f>
        <v>185011304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185</v>
      </c>
      <c r="B3792" s="1">
        <f>IF(C3792=0,IF(B3791=Protocol!$V$20,1,B3791+1),B3791)</f>
        <v>1</v>
      </c>
      <c r="C3792" s="1">
        <f>IF(C3791+1=Protocol!$V$21,0,C3791+1)</f>
        <v>14</v>
      </c>
      <c r="D3792" s="1">
        <f t="shared" si="135"/>
        <v>5</v>
      </c>
      <c r="E3792" s="1" t="str">
        <f>INDEX(Protocol[Mark],MATCH(C3792,Protocol[Step],0))</f>
        <v>10AsTm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185010005</v>
      </c>
      <c r="H3792" s="134">
        <f>Systematic[[#This Row],[SampleVariableLabel]]+100*Systematic[[#This Row],[State]]</f>
        <v>185011405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185</v>
      </c>
      <c r="B3793" s="1">
        <f>IF(C3793=0,IF(B3792=Protocol!$V$20,1,B3792+1),B3792)</f>
        <v>1</v>
      </c>
      <c r="C3793" s="1">
        <f>IF(C3792+1=Protocol!$V$21,0,C3792+1)</f>
        <v>15</v>
      </c>
      <c r="D3793" s="1">
        <f t="shared" si="135"/>
        <v>6</v>
      </c>
      <c r="E3793" s="1" t="str">
        <f>INDEX(Protocol[Mark],MATCH(C3793,Protocol[Step],0))</f>
        <v>11Azd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185010006</v>
      </c>
      <c r="H3793" s="134">
        <f>Systematic[[#This Row],[SampleVariableLabel]]+100*Systematic[[#This Row],[State]]</f>
        <v>185011506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186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ce1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186010001</v>
      </c>
      <c r="H3794" s="134">
        <f>Systematic[[#This Row],[SampleVariableLabel]]+100*Systematic[[#This Row],[State]]</f>
        <v>186010001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186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1Dig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186010002</v>
      </c>
      <c r="H3795" s="134">
        <f>Systematic[[#This Row],[SampleVariableLabel]]+100*Systematic[[#This Row],[State]]</f>
        <v>186010102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186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1D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186010003</v>
      </c>
      <c r="H3796" s="134">
        <f>Systematic[[#This Row],[SampleVariableLabel]]+100*Systematic[[#This Row],[State]]</f>
        <v>186010203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186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1M.1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186010004</v>
      </c>
      <c r="H3797" s="134">
        <f>Systematic[[#This Row],[SampleVariableLabel]]+100*Systematic[[#This Row],[State]]</f>
        <v>186010304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186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2Oct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186010005</v>
      </c>
      <c r="H3798" s="134">
        <f>Systematic[[#This Row],[SampleVariableLabel]]+100*Systematic[[#This Row],[State]]</f>
        <v>186010405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186</v>
      </c>
      <c r="B3799" s="1">
        <f>IF(C3799=0,IF(B3798=Protocol!$V$20,1,B3798+1),B3798)</f>
        <v>1</v>
      </c>
      <c r="C3799" s="1">
        <f>IF(C3798+1=Protocol!$V$21,0,C3798+1)</f>
        <v>5</v>
      </c>
      <c r="D3799" s="1">
        <f t="shared" si="135"/>
        <v>6</v>
      </c>
      <c r="E3799" s="1" t="str">
        <f>INDEX(Protocol[Mark],MATCH(C3799,Protocol[Step],0))</f>
        <v>2c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186010006</v>
      </c>
      <c r="H3799" s="134">
        <f>Systematic[[#This Row],[SampleVariableLabel]]+100*Systematic[[#This Row],[State]]</f>
        <v>186010506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186</v>
      </c>
      <c r="B3800" s="1">
        <f>IF(C3800=0,IF(B3799=Protocol!$V$20,1,B3799+1),B3799)</f>
        <v>1</v>
      </c>
      <c r="C3800" s="1">
        <f>IF(C3799+1=Protocol!$V$21,0,C3799+1)</f>
        <v>6</v>
      </c>
      <c r="D3800" s="1">
        <f t="shared" si="135"/>
        <v>1</v>
      </c>
      <c r="E3800" s="1" t="str">
        <f>INDEX(Protocol[Mark],MATCH(C3800,Protocol[Step],0))</f>
        <v>2M2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186010001</v>
      </c>
      <c r="H3800" s="134">
        <f>Systematic[[#This Row],[SampleVariableLabel]]+100*Systematic[[#This Row],[State]]</f>
        <v>186010601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186</v>
      </c>
      <c r="B3801" s="1">
        <f>IF(C3801=0,IF(B3800=Protocol!$V$20,1,B3800+1),B3800)</f>
        <v>1</v>
      </c>
      <c r="C3801" s="1">
        <f>IF(C3800+1=Protocol!$V$21,0,C3800+1)</f>
        <v>7</v>
      </c>
      <c r="D3801" s="1">
        <f t="shared" si="135"/>
        <v>2</v>
      </c>
      <c r="E3801" s="1" t="str">
        <f>INDEX(Protocol[Mark],MATCH(C3801,Protocol[Step],0))</f>
        <v>3P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186010002</v>
      </c>
      <c r="H3801" s="134">
        <f>Systematic[[#This Row],[SampleVariableLabel]]+100*Systematic[[#This Row],[State]]</f>
        <v>186010702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186</v>
      </c>
      <c r="B3802" s="1">
        <f>IF(C3802=0,IF(B3801=Protocol!$V$20,1,B3801+1),B3801)</f>
        <v>1</v>
      </c>
      <c r="C3802" s="1">
        <f>IF(C3801+1=Protocol!$V$21,0,C3801+1)</f>
        <v>8</v>
      </c>
      <c r="D3802" s="1">
        <f t="shared" si="135"/>
        <v>3</v>
      </c>
      <c r="E3802" s="1" t="str">
        <f>INDEX(Protocol[Mark],MATCH(C3802,Protocol[Step],0))</f>
        <v>4G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186010003</v>
      </c>
      <c r="H3802" s="134">
        <f>Systematic[[#This Row],[SampleVariableLabel]]+100*Systematic[[#This Row],[State]]</f>
        <v>186010803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186</v>
      </c>
      <c r="B3803" s="1">
        <f>IF(C3803=0,IF(B3802=Protocol!$V$20,1,B3802+1),B3802)</f>
        <v>1</v>
      </c>
      <c r="C3803" s="1">
        <f>IF(C3802+1=Protocol!$V$21,0,C3802+1)</f>
        <v>9</v>
      </c>
      <c r="D3803" s="1">
        <f t="shared" si="135"/>
        <v>4</v>
      </c>
      <c r="E3803" s="1" t="str">
        <f>INDEX(Protocol[Mark],MATCH(C3803,Protocol[Step],0))</f>
        <v>5S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186010004</v>
      </c>
      <c r="H3803" s="134">
        <f>Systematic[[#This Row],[SampleVariableLabel]]+100*Systematic[[#This Row],[State]]</f>
        <v>186010904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186</v>
      </c>
      <c r="B3804" s="1">
        <f>IF(C3804=0,IF(B3803=Protocol!$V$20,1,B3803+1),B3803)</f>
        <v>1</v>
      </c>
      <c r="C3804" s="1">
        <f>IF(C3803+1=Protocol!$V$21,0,C3803+1)</f>
        <v>10</v>
      </c>
      <c r="D3804" s="1">
        <f t="shared" si="135"/>
        <v>5</v>
      </c>
      <c r="E3804" s="1" t="str">
        <f>INDEX(Protocol[Mark],MATCH(C3804,Protocol[Step],0))</f>
        <v>6Gp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186010005</v>
      </c>
      <c r="H3804" s="134">
        <f>Systematic[[#This Row],[SampleVariableLabel]]+100*Systematic[[#This Row],[State]]</f>
        <v>186011005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186</v>
      </c>
      <c r="B3805" s="1">
        <f>IF(C3805=0,IF(B3804=Protocol!$V$20,1,B3804+1),B3804)</f>
        <v>1</v>
      </c>
      <c r="C3805" s="1">
        <f>IF(C3804+1=Protocol!$V$21,0,C3804+1)</f>
        <v>11</v>
      </c>
      <c r="D3805" s="1">
        <f t="shared" si="135"/>
        <v>6</v>
      </c>
      <c r="E3805" s="1" t="str">
        <f>INDEX(Protocol[Mark],MATCH(C3805,Protocol[Step],0))</f>
        <v>7U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186010006</v>
      </c>
      <c r="H3805" s="134">
        <f>Systematic[[#This Row],[SampleVariableLabel]]+100*Systematic[[#This Row],[State]]</f>
        <v>186011106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186</v>
      </c>
      <c r="B3806" s="1">
        <f>IF(C3806=0,IF(B3805=Protocol!$V$20,1,B3805+1),B3805)</f>
        <v>1</v>
      </c>
      <c r="C3806" s="1">
        <f>IF(C3805+1=Protocol!$V$21,0,C3805+1)</f>
        <v>12</v>
      </c>
      <c r="D3806" s="1">
        <f t="shared" si="135"/>
        <v>1</v>
      </c>
      <c r="E3806" s="1" t="str">
        <f>INDEX(Protocol[Mark],MATCH(C3806,Protocol[Step],0))</f>
        <v>8Rot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186010001</v>
      </c>
      <c r="H3806" s="134">
        <f>Systematic[[#This Row],[SampleVariableLabel]]+100*Systematic[[#This Row],[State]]</f>
        <v>186011201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186</v>
      </c>
      <c r="B3807" s="1">
        <f>IF(C3807=0,IF(B3806=Protocol!$V$20,1,B3806+1),B3806)</f>
        <v>1</v>
      </c>
      <c r="C3807" s="1">
        <f>IF(C3806+1=Protocol!$V$21,0,C3806+1)</f>
        <v>13</v>
      </c>
      <c r="D3807" s="1">
        <f t="shared" si="135"/>
        <v>2</v>
      </c>
      <c r="E3807" s="1" t="str">
        <f>INDEX(Protocol[Mark],MATCH(C3807,Protocol[Step],0))</f>
        <v>9Ama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186010002</v>
      </c>
      <c r="H3807" s="134">
        <f>Systematic[[#This Row],[SampleVariableLabel]]+100*Systematic[[#This Row],[State]]</f>
        <v>186011302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186</v>
      </c>
      <c r="B3808" s="1">
        <f>IF(C3808=0,IF(B3807=Protocol!$V$20,1,B3807+1),B3807)</f>
        <v>1</v>
      </c>
      <c r="C3808" s="1">
        <f>IF(C3807+1=Protocol!$V$21,0,C3807+1)</f>
        <v>14</v>
      </c>
      <c r="D3808" s="1">
        <f t="shared" si="135"/>
        <v>3</v>
      </c>
      <c r="E3808" s="1" t="str">
        <f>INDEX(Protocol[Mark],MATCH(C3808,Protocol[Step],0))</f>
        <v>10AsTm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186010003</v>
      </c>
      <c r="H3808" s="134">
        <f>Systematic[[#This Row],[SampleVariableLabel]]+100*Systematic[[#This Row],[State]]</f>
        <v>186011403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186</v>
      </c>
      <c r="B3809" s="1">
        <f>IF(C3809=0,IF(B3808=Protocol!$V$20,1,B3808+1),B3808)</f>
        <v>1</v>
      </c>
      <c r="C3809" s="1">
        <f>IF(C3808+1=Protocol!$V$21,0,C3808+1)</f>
        <v>15</v>
      </c>
      <c r="D3809" s="1">
        <f t="shared" si="135"/>
        <v>4</v>
      </c>
      <c r="E3809" s="1" t="str">
        <f>INDEX(Protocol[Mark],MATCH(C3809,Protocol[Step],0))</f>
        <v>11Azd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186010004</v>
      </c>
      <c r="H3809" s="134">
        <f>Systematic[[#This Row],[SampleVariableLabel]]+100*Systematic[[#This Row],[State]]</f>
        <v>186011504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187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ce1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187010005</v>
      </c>
      <c r="H3810" s="134">
        <f>Systematic[[#This Row],[SampleVariableLabel]]+100*Systematic[[#This Row],[State]]</f>
        <v>187010005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187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1Dig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187010006</v>
      </c>
      <c r="H3811" s="134">
        <f>Systematic[[#This Row],[SampleVariableLabel]]+100*Systematic[[#This Row],[State]]</f>
        <v>187010106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187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1D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187010001</v>
      </c>
      <c r="H3812" s="134">
        <f>Systematic[[#This Row],[SampleVariableLabel]]+100*Systematic[[#This Row],[State]]</f>
        <v>187010201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187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1M.1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187010002</v>
      </c>
      <c r="H3813" s="134">
        <f>Systematic[[#This Row],[SampleVariableLabel]]+100*Systematic[[#This Row],[State]]</f>
        <v>187010302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187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2Oct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187010003</v>
      </c>
      <c r="H3814" s="134">
        <f>Systematic[[#This Row],[SampleVariableLabel]]+100*Systematic[[#This Row],[State]]</f>
        <v>187010403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187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2c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187010004</v>
      </c>
      <c r="H3815" s="134">
        <f>Systematic[[#This Row],[SampleVariableLabel]]+100*Systematic[[#This Row],[State]]</f>
        <v>187010504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187</v>
      </c>
      <c r="B3816" s="1">
        <f>IF(C3816=0,IF(B3815=Protocol!$V$20,1,B3815+1),B3815)</f>
        <v>1</v>
      </c>
      <c r="C3816" s="1">
        <f>IF(C3815+1=Protocol!$V$21,0,C3815+1)</f>
        <v>6</v>
      </c>
      <c r="D3816" s="1">
        <f t="shared" si="135"/>
        <v>5</v>
      </c>
      <c r="E3816" s="1" t="str">
        <f>INDEX(Protocol[Mark],MATCH(C3816,Protocol[Step],0))</f>
        <v>2M2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187010005</v>
      </c>
      <c r="H3816" s="134">
        <f>Systematic[[#This Row],[SampleVariableLabel]]+100*Systematic[[#This Row],[State]]</f>
        <v>187010605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187</v>
      </c>
      <c r="B3817" s="1">
        <f>IF(C3817=0,IF(B3816=Protocol!$V$20,1,B3816+1),B3816)</f>
        <v>1</v>
      </c>
      <c r="C3817" s="1">
        <f>IF(C3816+1=Protocol!$V$21,0,C3816+1)</f>
        <v>7</v>
      </c>
      <c r="D3817" s="1">
        <f t="shared" si="135"/>
        <v>6</v>
      </c>
      <c r="E3817" s="1" t="str">
        <f>INDEX(Protocol[Mark],MATCH(C3817,Protocol[Step],0))</f>
        <v>3P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187010006</v>
      </c>
      <c r="H3817" s="134">
        <f>Systematic[[#This Row],[SampleVariableLabel]]+100*Systematic[[#This Row],[State]]</f>
        <v>187010706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187</v>
      </c>
      <c r="B3818" s="1">
        <f>IF(C3818=0,IF(B3817=Protocol!$V$20,1,B3817+1),B3817)</f>
        <v>1</v>
      </c>
      <c r="C3818" s="1">
        <f>IF(C3817+1=Protocol!$V$21,0,C3817+1)</f>
        <v>8</v>
      </c>
      <c r="D3818" s="1">
        <f t="shared" si="135"/>
        <v>1</v>
      </c>
      <c r="E3818" s="1" t="str">
        <f>INDEX(Protocol[Mark],MATCH(C3818,Protocol[Step],0))</f>
        <v>4G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187010001</v>
      </c>
      <c r="H3818" s="134">
        <f>Systematic[[#This Row],[SampleVariableLabel]]+100*Systematic[[#This Row],[State]]</f>
        <v>187010801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187</v>
      </c>
      <c r="B3819" s="1">
        <f>IF(C3819=0,IF(B3818=Protocol!$V$20,1,B3818+1),B3818)</f>
        <v>1</v>
      </c>
      <c r="C3819" s="1">
        <f>IF(C3818+1=Protocol!$V$21,0,C3818+1)</f>
        <v>9</v>
      </c>
      <c r="D3819" s="1">
        <f t="shared" si="135"/>
        <v>2</v>
      </c>
      <c r="E3819" s="1" t="str">
        <f>INDEX(Protocol[Mark],MATCH(C3819,Protocol[Step],0))</f>
        <v>5S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187010002</v>
      </c>
      <c r="H3819" s="134">
        <f>Systematic[[#This Row],[SampleVariableLabel]]+100*Systematic[[#This Row],[State]]</f>
        <v>187010902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187</v>
      </c>
      <c r="B3820" s="1">
        <f>IF(C3820=0,IF(B3819=Protocol!$V$20,1,B3819+1),B3819)</f>
        <v>1</v>
      </c>
      <c r="C3820" s="1">
        <f>IF(C3819+1=Protocol!$V$21,0,C3819+1)</f>
        <v>10</v>
      </c>
      <c r="D3820" s="1">
        <f t="shared" si="135"/>
        <v>3</v>
      </c>
      <c r="E3820" s="1" t="str">
        <f>INDEX(Protocol[Mark],MATCH(C3820,Protocol[Step],0))</f>
        <v>6Gp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187010003</v>
      </c>
      <c r="H3820" s="134">
        <f>Systematic[[#This Row],[SampleVariableLabel]]+100*Systematic[[#This Row],[State]]</f>
        <v>187011003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187</v>
      </c>
      <c r="B3821" s="1">
        <f>IF(C3821=0,IF(B3820=Protocol!$V$20,1,B3820+1),B3820)</f>
        <v>1</v>
      </c>
      <c r="C3821" s="1">
        <f>IF(C3820+1=Protocol!$V$21,0,C3820+1)</f>
        <v>11</v>
      </c>
      <c r="D3821" s="1">
        <f t="shared" si="135"/>
        <v>4</v>
      </c>
      <c r="E3821" s="1" t="str">
        <f>INDEX(Protocol[Mark],MATCH(C3821,Protocol[Step],0))</f>
        <v>7U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187010004</v>
      </c>
      <c r="H3821" s="134">
        <f>Systematic[[#This Row],[SampleVariableLabel]]+100*Systematic[[#This Row],[State]]</f>
        <v>187011104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187</v>
      </c>
      <c r="B3822" s="1">
        <f>IF(C3822=0,IF(B3821=Protocol!$V$20,1,B3821+1),B3821)</f>
        <v>1</v>
      </c>
      <c r="C3822" s="1">
        <f>IF(C3821+1=Protocol!$V$21,0,C3821+1)</f>
        <v>12</v>
      </c>
      <c r="D3822" s="1">
        <f t="shared" si="135"/>
        <v>5</v>
      </c>
      <c r="E3822" s="1" t="str">
        <f>INDEX(Protocol[Mark],MATCH(C3822,Protocol[Step],0))</f>
        <v>8Rot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187010005</v>
      </c>
      <c r="H3822" s="134">
        <f>Systematic[[#This Row],[SampleVariableLabel]]+100*Systematic[[#This Row],[State]]</f>
        <v>187011205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187</v>
      </c>
      <c r="B3823" s="1">
        <f>IF(C3823=0,IF(B3822=Protocol!$V$20,1,B3822+1),B3822)</f>
        <v>1</v>
      </c>
      <c r="C3823" s="1">
        <f>IF(C3822+1=Protocol!$V$21,0,C3822+1)</f>
        <v>13</v>
      </c>
      <c r="D3823" s="1">
        <f t="shared" si="135"/>
        <v>6</v>
      </c>
      <c r="E3823" s="1" t="str">
        <f>INDEX(Protocol[Mark],MATCH(C3823,Protocol[Step],0))</f>
        <v>9Ama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187010006</v>
      </c>
      <c r="H3823" s="134">
        <f>Systematic[[#This Row],[SampleVariableLabel]]+100*Systematic[[#This Row],[State]]</f>
        <v>187011306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187</v>
      </c>
      <c r="B3824" s="1">
        <f>IF(C3824=0,IF(B3823=Protocol!$V$20,1,B3823+1),B3823)</f>
        <v>1</v>
      </c>
      <c r="C3824" s="1">
        <f>IF(C3823+1=Protocol!$V$21,0,C3823+1)</f>
        <v>14</v>
      </c>
      <c r="D3824" s="1">
        <f t="shared" si="135"/>
        <v>1</v>
      </c>
      <c r="E3824" s="1" t="str">
        <f>INDEX(Protocol[Mark],MATCH(C3824,Protocol[Step],0))</f>
        <v>10AsTm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187010001</v>
      </c>
      <c r="H3824" s="134">
        <f>Systematic[[#This Row],[SampleVariableLabel]]+100*Systematic[[#This Row],[State]]</f>
        <v>187011401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187</v>
      </c>
      <c r="B3825" s="1">
        <f>IF(C3825=0,IF(B3824=Protocol!$V$20,1,B3824+1),B3824)</f>
        <v>1</v>
      </c>
      <c r="C3825" s="1">
        <f>IF(C3824+1=Protocol!$V$21,0,C3824+1)</f>
        <v>15</v>
      </c>
      <c r="D3825" s="1">
        <f t="shared" si="135"/>
        <v>2</v>
      </c>
      <c r="E3825" s="1" t="str">
        <f>INDEX(Protocol[Mark],MATCH(C3825,Protocol[Step],0))</f>
        <v>11Azd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187010002</v>
      </c>
      <c r="H3825" s="134">
        <f>Systematic[[#This Row],[SampleVariableLabel]]+100*Systematic[[#This Row],[State]]</f>
        <v>187011502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188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ce1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188010003</v>
      </c>
      <c r="H3826" s="134">
        <f>Systematic[[#This Row],[SampleVariableLabel]]+100*Systematic[[#This Row],[State]]</f>
        <v>188010003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188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1Dig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188010004</v>
      </c>
      <c r="H3827" s="134">
        <f>Systematic[[#This Row],[SampleVariableLabel]]+100*Systematic[[#This Row],[State]]</f>
        <v>188010104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188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1D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188010005</v>
      </c>
      <c r="H3828" s="134">
        <f>Systematic[[#This Row],[SampleVariableLabel]]+100*Systematic[[#This Row],[State]]</f>
        <v>188010205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188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1M.1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188010006</v>
      </c>
      <c r="H3829" s="134">
        <f>Systematic[[#This Row],[SampleVariableLabel]]+100*Systematic[[#This Row],[State]]</f>
        <v>188010306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188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2Oct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188010001</v>
      </c>
      <c r="H3830" s="134">
        <f>Systematic[[#This Row],[SampleVariableLabel]]+100*Systematic[[#This Row],[State]]</f>
        <v>188010401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188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2c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188010002</v>
      </c>
      <c r="H3831" s="134">
        <f>Systematic[[#This Row],[SampleVariableLabel]]+100*Systematic[[#This Row],[State]]</f>
        <v>188010502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188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2M2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188010003</v>
      </c>
      <c r="H3832" s="134">
        <f>Systematic[[#This Row],[SampleVariableLabel]]+100*Systematic[[#This Row],[State]]</f>
        <v>188010603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188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3P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188010004</v>
      </c>
      <c r="H3833" s="134">
        <f>Systematic[[#This Row],[SampleVariableLabel]]+100*Systematic[[#This Row],[State]]</f>
        <v>188010704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188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4G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188010005</v>
      </c>
      <c r="H3834" s="134">
        <f>Systematic[[#This Row],[SampleVariableLabel]]+100*Systematic[[#This Row],[State]]</f>
        <v>188010805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188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5S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188010006</v>
      </c>
      <c r="H3835" s="134">
        <f>Systematic[[#This Row],[SampleVariableLabel]]+100*Systematic[[#This Row],[State]]</f>
        <v>188010906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188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6Gp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188010001</v>
      </c>
      <c r="H3836" s="134">
        <f>Systematic[[#This Row],[SampleVariableLabel]]+100*Systematic[[#This Row],[State]]</f>
        <v>188011001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188</v>
      </c>
      <c r="B3837" s="1">
        <f>IF(C3837=0,IF(B3836=Protocol!$V$20,1,B3836+1),B3836)</f>
        <v>1</v>
      </c>
      <c r="C3837" s="1">
        <f>IF(C3836+1=Protocol!$V$21,0,C3836+1)</f>
        <v>11</v>
      </c>
      <c r="D3837" s="1">
        <f t="shared" si="135"/>
        <v>2</v>
      </c>
      <c r="E3837" s="1" t="str">
        <f>INDEX(Protocol[Mark],MATCH(C3837,Protocol[Step],0))</f>
        <v>7U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188010002</v>
      </c>
      <c r="H3837" s="134">
        <f>Systematic[[#This Row],[SampleVariableLabel]]+100*Systematic[[#This Row],[State]]</f>
        <v>188011102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188</v>
      </c>
      <c r="B3838" s="1">
        <f>IF(C3838=0,IF(B3837=Protocol!$V$20,1,B3837+1),B3837)</f>
        <v>1</v>
      </c>
      <c r="C3838" s="1">
        <f>IF(C3837+1=Protocol!$V$21,0,C3837+1)</f>
        <v>12</v>
      </c>
      <c r="D3838" s="1">
        <f t="shared" si="135"/>
        <v>3</v>
      </c>
      <c r="E3838" s="1" t="str">
        <f>INDEX(Protocol[Mark],MATCH(C3838,Protocol[Step],0))</f>
        <v>8Rot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188010003</v>
      </c>
      <c r="H3838" s="134">
        <f>Systematic[[#This Row],[SampleVariableLabel]]+100*Systematic[[#This Row],[State]]</f>
        <v>188011203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188</v>
      </c>
      <c r="B3839" s="1">
        <f>IF(C3839=0,IF(B3838=Protocol!$V$20,1,B3838+1),B3838)</f>
        <v>1</v>
      </c>
      <c r="C3839" s="1">
        <f>IF(C3838+1=Protocol!$V$21,0,C3838+1)</f>
        <v>13</v>
      </c>
      <c r="D3839" s="1">
        <f t="shared" si="135"/>
        <v>4</v>
      </c>
      <c r="E3839" s="1" t="str">
        <f>INDEX(Protocol[Mark],MATCH(C3839,Protocol[Step],0))</f>
        <v>9Ama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188010004</v>
      </c>
      <c r="H3839" s="134">
        <f>Systematic[[#This Row],[SampleVariableLabel]]+100*Systematic[[#This Row],[State]]</f>
        <v>188011304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188</v>
      </c>
      <c r="B3840" s="1">
        <f>IF(C3840=0,IF(B3839=Protocol!$V$20,1,B3839+1),B3839)</f>
        <v>1</v>
      </c>
      <c r="C3840" s="1">
        <f>IF(C3839+1=Protocol!$V$21,0,C3839+1)</f>
        <v>14</v>
      </c>
      <c r="D3840" s="1">
        <f t="shared" si="135"/>
        <v>5</v>
      </c>
      <c r="E3840" s="1" t="str">
        <f>INDEX(Protocol[Mark],MATCH(C3840,Protocol[Step],0))</f>
        <v>10AsTm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188010005</v>
      </c>
      <c r="H3840" s="134">
        <f>Systematic[[#This Row],[SampleVariableLabel]]+100*Systematic[[#This Row],[State]]</f>
        <v>188011405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188</v>
      </c>
      <c r="B3841" s="1">
        <f>IF(C3841=0,IF(B3840=Protocol!$V$20,1,B3840+1),B3840)</f>
        <v>1</v>
      </c>
      <c r="C3841" s="1">
        <f>IF(C3840+1=Protocol!$V$21,0,C3840+1)</f>
        <v>15</v>
      </c>
      <c r="D3841" s="1">
        <f t="shared" si="135"/>
        <v>6</v>
      </c>
      <c r="E3841" s="1" t="str">
        <f>INDEX(Protocol[Mark],MATCH(C3841,Protocol[Step],0))</f>
        <v>11Azd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188010006</v>
      </c>
      <c r="H3841" s="134">
        <f>Systematic[[#This Row],[SampleVariableLabel]]+100*Systematic[[#This Row],[State]]</f>
        <v>188011506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189</v>
      </c>
      <c r="B3842" s="1">
        <f>IF(C3842=0,IF(B3841=Protocol!$V$20,1,B3841+1),B3841)</f>
        <v>1</v>
      </c>
      <c r="C3842" s="1">
        <f>IF(C3841+1=Protocol!$V$21,0,C3841+1)</f>
        <v>0</v>
      </c>
      <c r="D3842" s="1">
        <f t="shared" si="135"/>
        <v>1</v>
      </c>
      <c r="E3842" s="1" t="str">
        <f>INDEX(Protocol[Mark],MATCH(C3842,Protocol[Step],0))</f>
        <v>ce1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189010001</v>
      </c>
      <c r="H3842" s="134">
        <f>Systematic[[#This Row],[SampleVariableLabel]]+100*Systematic[[#This Row],[State]]</f>
        <v>189010001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189</v>
      </c>
      <c r="B3843" s="1">
        <f>IF(C3843=0,IF(B3842=Protocol!$V$20,1,B3842+1),B3842)</f>
        <v>1</v>
      </c>
      <c r="C3843" s="1">
        <f>IF(C3842+1=Protocol!$V$21,0,C3842+1)</f>
        <v>1</v>
      </c>
      <c r="D3843" s="1">
        <f t="shared" ref="D3843:D3906" si="137">IF(D3842=nVariables,1,D3842+1)</f>
        <v>2</v>
      </c>
      <c r="E3843" s="1" t="str">
        <f>INDEX(Protocol[Mark],MATCH(C3843,Protocol[Step],0))</f>
        <v>1Dig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189010002</v>
      </c>
      <c r="H3843" s="134">
        <f>Systematic[[#This Row],[SampleVariableLabel]]+100*Systematic[[#This Row],[State]]</f>
        <v>189010102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189</v>
      </c>
      <c r="B3844" s="1">
        <f>IF(C3844=0,IF(B3843=Protocol!$V$20,1,B3843+1),B3843)</f>
        <v>1</v>
      </c>
      <c r="C3844" s="1">
        <f>IF(C3843+1=Protocol!$V$21,0,C3843+1)</f>
        <v>2</v>
      </c>
      <c r="D3844" s="1">
        <f t="shared" si="137"/>
        <v>3</v>
      </c>
      <c r="E3844" s="1" t="str">
        <f>INDEX(Protocol[Mark],MATCH(C3844,Protocol[Step],0))</f>
        <v>1D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189010003</v>
      </c>
      <c r="H3844" s="134">
        <f>Systematic[[#This Row],[SampleVariableLabel]]+100*Systematic[[#This Row],[State]]</f>
        <v>189010203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189</v>
      </c>
      <c r="B3845" s="1">
        <f>IF(C3845=0,IF(B3844=Protocol!$V$20,1,B3844+1),B3844)</f>
        <v>1</v>
      </c>
      <c r="C3845" s="1">
        <f>IF(C3844+1=Protocol!$V$21,0,C3844+1)</f>
        <v>3</v>
      </c>
      <c r="D3845" s="1">
        <f t="shared" si="137"/>
        <v>4</v>
      </c>
      <c r="E3845" s="1" t="str">
        <f>INDEX(Protocol[Mark],MATCH(C3845,Protocol[Step],0))</f>
        <v>1M.1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189010004</v>
      </c>
      <c r="H3845" s="134">
        <f>Systematic[[#This Row],[SampleVariableLabel]]+100*Systematic[[#This Row],[State]]</f>
        <v>189010304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189</v>
      </c>
      <c r="B3846" s="1">
        <f>IF(C3846=0,IF(B3845=Protocol!$V$20,1,B3845+1),B3845)</f>
        <v>1</v>
      </c>
      <c r="C3846" s="1">
        <f>IF(C3845+1=Protocol!$V$21,0,C3845+1)</f>
        <v>4</v>
      </c>
      <c r="D3846" s="1">
        <f t="shared" si="137"/>
        <v>5</v>
      </c>
      <c r="E3846" s="1" t="str">
        <f>INDEX(Protocol[Mark],MATCH(C3846,Protocol[Step],0))</f>
        <v>2Oct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189010005</v>
      </c>
      <c r="H3846" s="134">
        <f>Systematic[[#This Row],[SampleVariableLabel]]+100*Systematic[[#This Row],[State]]</f>
        <v>189010405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189</v>
      </c>
      <c r="B3847" s="1">
        <f>IF(C3847=0,IF(B3846=Protocol!$V$20,1,B3846+1),B3846)</f>
        <v>1</v>
      </c>
      <c r="C3847" s="1">
        <f>IF(C3846+1=Protocol!$V$21,0,C3846+1)</f>
        <v>5</v>
      </c>
      <c r="D3847" s="1">
        <f t="shared" si="137"/>
        <v>6</v>
      </c>
      <c r="E3847" s="1" t="str">
        <f>INDEX(Protocol[Mark],MATCH(C3847,Protocol[Step],0))</f>
        <v>2c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189010006</v>
      </c>
      <c r="H3847" s="134">
        <f>Systematic[[#This Row],[SampleVariableLabel]]+100*Systematic[[#This Row],[State]]</f>
        <v>189010506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189</v>
      </c>
      <c r="B3848" s="1">
        <f>IF(C3848=0,IF(B3847=Protocol!$V$20,1,B3847+1),B3847)</f>
        <v>1</v>
      </c>
      <c r="C3848" s="1">
        <f>IF(C3847+1=Protocol!$V$21,0,C3847+1)</f>
        <v>6</v>
      </c>
      <c r="D3848" s="1">
        <f t="shared" si="137"/>
        <v>1</v>
      </c>
      <c r="E3848" s="1" t="str">
        <f>INDEX(Protocol[Mark],MATCH(C3848,Protocol[Step],0))</f>
        <v>2M2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189010001</v>
      </c>
      <c r="H3848" s="134">
        <f>Systematic[[#This Row],[SampleVariableLabel]]+100*Systematic[[#This Row],[State]]</f>
        <v>189010601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189</v>
      </c>
      <c r="B3849" s="1">
        <f>IF(C3849=0,IF(B3848=Protocol!$V$20,1,B3848+1),B3848)</f>
        <v>1</v>
      </c>
      <c r="C3849" s="1">
        <f>IF(C3848+1=Protocol!$V$21,0,C3848+1)</f>
        <v>7</v>
      </c>
      <c r="D3849" s="1">
        <f t="shared" si="137"/>
        <v>2</v>
      </c>
      <c r="E3849" s="1" t="str">
        <f>INDEX(Protocol[Mark],MATCH(C3849,Protocol[Step],0))</f>
        <v>3P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189010002</v>
      </c>
      <c r="H3849" s="134">
        <f>Systematic[[#This Row],[SampleVariableLabel]]+100*Systematic[[#This Row],[State]]</f>
        <v>189010702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189</v>
      </c>
      <c r="B3850" s="1">
        <f>IF(C3850=0,IF(B3849=Protocol!$V$20,1,B3849+1),B3849)</f>
        <v>1</v>
      </c>
      <c r="C3850" s="1">
        <f>IF(C3849+1=Protocol!$V$21,0,C3849+1)</f>
        <v>8</v>
      </c>
      <c r="D3850" s="1">
        <f t="shared" si="137"/>
        <v>3</v>
      </c>
      <c r="E3850" s="1" t="str">
        <f>INDEX(Protocol[Mark],MATCH(C3850,Protocol[Step],0))</f>
        <v>4G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189010003</v>
      </c>
      <c r="H3850" s="134">
        <f>Systematic[[#This Row],[SampleVariableLabel]]+100*Systematic[[#This Row],[State]]</f>
        <v>189010803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189</v>
      </c>
      <c r="B3851" s="1">
        <f>IF(C3851=0,IF(B3850=Protocol!$V$20,1,B3850+1),B3850)</f>
        <v>1</v>
      </c>
      <c r="C3851" s="1">
        <f>IF(C3850+1=Protocol!$V$21,0,C3850+1)</f>
        <v>9</v>
      </c>
      <c r="D3851" s="1">
        <f t="shared" si="137"/>
        <v>4</v>
      </c>
      <c r="E3851" s="1" t="str">
        <f>INDEX(Protocol[Mark],MATCH(C3851,Protocol[Step],0))</f>
        <v>5S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189010004</v>
      </c>
      <c r="H3851" s="134">
        <f>Systematic[[#This Row],[SampleVariableLabel]]+100*Systematic[[#This Row],[State]]</f>
        <v>189010904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189</v>
      </c>
      <c r="B3852" s="1">
        <f>IF(C3852=0,IF(B3851=Protocol!$V$20,1,B3851+1),B3851)</f>
        <v>1</v>
      </c>
      <c r="C3852" s="1">
        <f>IF(C3851+1=Protocol!$V$21,0,C3851+1)</f>
        <v>10</v>
      </c>
      <c r="D3852" s="1">
        <f t="shared" si="137"/>
        <v>5</v>
      </c>
      <c r="E3852" s="1" t="str">
        <f>INDEX(Protocol[Mark],MATCH(C3852,Protocol[Step],0))</f>
        <v>6Gp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189010005</v>
      </c>
      <c r="H3852" s="134">
        <f>Systematic[[#This Row],[SampleVariableLabel]]+100*Systematic[[#This Row],[State]]</f>
        <v>189011005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189</v>
      </c>
      <c r="B3853" s="1">
        <f>IF(C3853=0,IF(B3852=Protocol!$V$20,1,B3852+1),B3852)</f>
        <v>1</v>
      </c>
      <c r="C3853" s="1">
        <f>IF(C3852+1=Protocol!$V$21,0,C3852+1)</f>
        <v>11</v>
      </c>
      <c r="D3853" s="1">
        <f t="shared" si="137"/>
        <v>6</v>
      </c>
      <c r="E3853" s="1" t="str">
        <f>INDEX(Protocol[Mark],MATCH(C3853,Protocol[Step],0))</f>
        <v>7U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189010006</v>
      </c>
      <c r="H3853" s="134">
        <f>Systematic[[#This Row],[SampleVariableLabel]]+100*Systematic[[#This Row],[State]]</f>
        <v>189011106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189</v>
      </c>
      <c r="B3854" s="1">
        <f>IF(C3854=0,IF(B3853=Protocol!$V$20,1,B3853+1),B3853)</f>
        <v>1</v>
      </c>
      <c r="C3854" s="1">
        <f>IF(C3853+1=Protocol!$V$21,0,C3853+1)</f>
        <v>12</v>
      </c>
      <c r="D3854" s="1">
        <f t="shared" si="137"/>
        <v>1</v>
      </c>
      <c r="E3854" s="1" t="str">
        <f>INDEX(Protocol[Mark],MATCH(C3854,Protocol[Step],0))</f>
        <v>8Rot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189010001</v>
      </c>
      <c r="H3854" s="134">
        <f>Systematic[[#This Row],[SampleVariableLabel]]+100*Systematic[[#This Row],[State]]</f>
        <v>189011201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189</v>
      </c>
      <c r="B3855" s="1">
        <f>IF(C3855=0,IF(B3854=Protocol!$V$20,1,B3854+1),B3854)</f>
        <v>1</v>
      </c>
      <c r="C3855" s="1">
        <f>IF(C3854+1=Protocol!$V$21,0,C3854+1)</f>
        <v>13</v>
      </c>
      <c r="D3855" s="1">
        <f t="shared" si="137"/>
        <v>2</v>
      </c>
      <c r="E3855" s="1" t="str">
        <f>INDEX(Protocol[Mark],MATCH(C3855,Protocol[Step],0))</f>
        <v>9Ama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189010002</v>
      </c>
      <c r="H3855" s="134">
        <f>Systematic[[#This Row],[SampleVariableLabel]]+100*Systematic[[#This Row],[State]]</f>
        <v>189011302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189</v>
      </c>
      <c r="B3856" s="1">
        <f>IF(C3856=0,IF(B3855=Protocol!$V$20,1,B3855+1),B3855)</f>
        <v>1</v>
      </c>
      <c r="C3856" s="1">
        <f>IF(C3855+1=Protocol!$V$21,0,C3855+1)</f>
        <v>14</v>
      </c>
      <c r="D3856" s="1">
        <f t="shared" si="137"/>
        <v>3</v>
      </c>
      <c r="E3856" s="1" t="str">
        <f>INDEX(Protocol[Mark],MATCH(C3856,Protocol[Step],0))</f>
        <v>10AsTm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189010003</v>
      </c>
      <c r="H3856" s="134">
        <f>Systematic[[#This Row],[SampleVariableLabel]]+100*Systematic[[#This Row],[State]]</f>
        <v>189011403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189</v>
      </c>
      <c r="B3857" s="1">
        <f>IF(C3857=0,IF(B3856=Protocol!$V$20,1,B3856+1),B3856)</f>
        <v>1</v>
      </c>
      <c r="C3857" s="1">
        <f>IF(C3856+1=Protocol!$V$21,0,C3856+1)</f>
        <v>15</v>
      </c>
      <c r="D3857" s="1">
        <f t="shared" si="137"/>
        <v>4</v>
      </c>
      <c r="E3857" s="1" t="str">
        <f>INDEX(Protocol[Mark],MATCH(C3857,Protocol[Step],0))</f>
        <v>11Azd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189010004</v>
      </c>
      <c r="H3857" s="134">
        <f>Systematic[[#This Row],[SampleVariableLabel]]+100*Systematic[[#This Row],[State]]</f>
        <v>189011504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190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ce1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190010005</v>
      </c>
      <c r="H3858" s="134">
        <f>Systematic[[#This Row],[SampleVariableLabel]]+100*Systematic[[#This Row],[State]]</f>
        <v>190010005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190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190010006</v>
      </c>
      <c r="H3859" s="134">
        <f>Systematic[[#This Row],[SampleVariableLabel]]+100*Systematic[[#This Row],[State]]</f>
        <v>190010106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190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190010001</v>
      </c>
      <c r="H3860" s="134">
        <f>Systematic[[#This Row],[SampleVariableLabel]]+100*Systematic[[#This Row],[State]]</f>
        <v>190010201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190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1M.1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190010002</v>
      </c>
      <c r="H3861" s="134">
        <f>Systematic[[#This Row],[SampleVariableLabel]]+100*Systematic[[#This Row],[State]]</f>
        <v>190010302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190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2Oct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190010003</v>
      </c>
      <c r="H3862" s="134">
        <f>Systematic[[#This Row],[SampleVariableLabel]]+100*Systematic[[#This Row],[State]]</f>
        <v>190010403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190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2c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190010004</v>
      </c>
      <c r="H3863" s="134">
        <f>Systematic[[#This Row],[SampleVariableLabel]]+100*Systematic[[#This Row],[State]]</f>
        <v>190010504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190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2M2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190010005</v>
      </c>
      <c r="H3864" s="134">
        <f>Systematic[[#This Row],[SampleVariableLabel]]+100*Systematic[[#This Row],[State]]</f>
        <v>190010605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190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3P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190010006</v>
      </c>
      <c r="H3865" s="134">
        <f>Systematic[[#This Row],[SampleVariableLabel]]+100*Systematic[[#This Row],[State]]</f>
        <v>190010706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190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4G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190010001</v>
      </c>
      <c r="H3866" s="134">
        <f>Systematic[[#This Row],[SampleVariableLabel]]+100*Systematic[[#This Row],[State]]</f>
        <v>190010801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190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5S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190010002</v>
      </c>
      <c r="H3867" s="134">
        <f>Systematic[[#This Row],[SampleVariableLabel]]+100*Systematic[[#This Row],[State]]</f>
        <v>190010902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190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6Gp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190010003</v>
      </c>
      <c r="H3868" s="134">
        <f>Systematic[[#This Row],[SampleVariableLabel]]+100*Systematic[[#This Row],[State]]</f>
        <v>190011003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190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7U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190010004</v>
      </c>
      <c r="H3869" s="134">
        <f>Systematic[[#This Row],[SampleVariableLabel]]+100*Systematic[[#This Row],[State]]</f>
        <v>190011104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190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8Rot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190010005</v>
      </c>
      <c r="H3870" s="134">
        <f>Systematic[[#This Row],[SampleVariableLabel]]+100*Systematic[[#This Row],[State]]</f>
        <v>190011205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190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9Ama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190010006</v>
      </c>
      <c r="H3871" s="134">
        <f>Systematic[[#This Row],[SampleVariableLabel]]+100*Systematic[[#This Row],[State]]</f>
        <v>190011306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190</v>
      </c>
      <c r="B3872" s="1">
        <f>IF(C3872=0,IF(B3871=Protocol!$V$20,1,B3871+1),B3871)</f>
        <v>1</v>
      </c>
      <c r="C3872" s="1">
        <f>IF(C3871+1=Protocol!$V$21,0,C3871+1)</f>
        <v>14</v>
      </c>
      <c r="D3872" s="1">
        <f t="shared" si="137"/>
        <v>1</v>
      </c>
      <c r="E3872" s="1" t="str">
        <f>INDEX(Protocol[Mark],MATCH(C3872,Protocol[Step],0))</f>
        <v>10AsTm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190010001</v>
      </c>
      <c r="H3872" s="134">
        <f>Systematic[[#This Row],[SampleVariableLabel]]+100*Systematic[[#This Row],[State]]</f>
        <v>190011401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190</v>
      </c>
      <c r="B3873" s="1">
        <f>IF(C3873=0,IF(B3872=Protocol!$V$20,1,B3872+1),B3872)</f>
        <v>1</v>
      </c>
      <c r="C3873" s="1">
        <f>IF(C3872+1=Protocol!$V$21,0,C3872+1)</f>
        <v>15</v>
      </c>
      <c r="D3873" s="1">
        <f t="shared" si="137"/>
        <v>2</v>
      </c>
      <c r="E3873" s="1" t="str">
        <f>INDEX(Protocol[Mark],MATCH(C3873,Protocol[Step],0))</f>
        <v>11Azd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190010002</v>
      </c>
      <c r="H3873" s="134">
        <f>Systematic[[#This Row],[SampleVariableLabel]]+100*Systematic[[#This Row],[State]]</f>
        <v>190011502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191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ce1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191010003</v>
      </c>
      <c r="H3874" s="134">
        <f>Systematic[[#This Row],[SampleVariableLabel]]+100*Systematic[[#This Row],[State]]</f>
        <v>191010003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191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1Dig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191010004</v>
      </c>
      <c r="H3875" s="134">
        <f>Systematic[[#This Row],[SampleVariableLabel]]+100*Systematic[[#This Row],[State]]</f>
        <v>191010104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191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1D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191010005</v>
      </c>
      <c r="H3876" s="134">
        <f>Systematic[[#This Row],[SampleVariableLabel]]+100*Systematic[[#This Row],[State]]</f>
        <v>191010205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191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1M.1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191010006</v>
      </c>
      <c r="H3877" s="134">
        <f>Systematic[[#This Row],[SampleVariableLabel]]+100*Systematic[[#This Row],[State]]</f>
        <v>191010306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191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2Oct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191010001</v>
      </c>
      <c r="H3878" s="134">
        <f>Systematic[[#This Row],[SampleVariableLabel]]+100*Systematic[[#This Row],[State]]</f>
        <v>191010401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191</v>
      </c>
      <c r="B3879" s="1">
        <f>IF(C3879=0,IF(B3878=Protocol!$V$20,1,B3878+1),B3878)</f>
        <v>1</v>
      </c>
      <c r="C3879" s="1">
        <f>IF(C3878+1=Protocol!$V$21,0,C3878+1)</f>
        <v>5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191010002</v>
      </c>
      <c r="H3879" s="134">
        <f>Systematic[[#This Row],[SampleVariableLabel]]+100*Systematic[[#This Row],[State]]</f>
        <v>191010502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191</v>
      </c>
      <c r="B3880" s="1">
        <f>IF(C3880=0,IF(B3879=Protocol!$V$20,1,B3879+1),B3879)</f>
        <v>1</v>
      </c>
      <c r="C3880" s="1">
        <f>IF(C3879+1=Protocol!$V$21,0,C3879+1)</f>
        <v>6</v>
      </c>
      <c r="D3880" s="1">
        <f t="shared" si="137"/>
        <v>3</v>
      </c>
      <c r="E3880" s="1" t="str">
        <f>INDEX(Protocol[Mark],MATCH(C3880,Protocol[Step],0))</f>
        <v>2M2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191010003</v>
      </c>
      <c r="H3880" s="134">
        <f>Systematic[[#This Row],[SampleVariableLabel]]+100*Systematic[[#This Row],[State]]</f>
        <v>191010603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191</v>
      </c>
      <c r="B3881" s="1">
        <f>IF(C3881=0,IF(B3880=Protocol!$V$20,1,B3880+1),B3880)</f>
        <v>1</v>
      </c>
      <c r="C3881" s="1">
        <f>IF(C3880+1=Protocol!$V$21,0,C3880+1)</f>
        <v>7</v>
      </c>
      <c r="D3881" s="1">
        <f t="shared" si="137"/>
        <v>4</v>
      </c>
      <c r="E3881" s="1" t="str">
        <f>INDEX(Protocol[Mark],MATCH(C3881,Protocol[Step],0))</f>
        <v>3P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191010004</v>
      </c>
      <c r="H3881" s="134">
        <f>Systematic[[#This Row],[SampleVariableLabel]]+100*Systematic[[#This Row],[State]]</f>
        <v>191010704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191</v>
      </c>
      <c r="B3882" s="1">
        <f>IF(C3882=0,IF(B3881=Protocol!$V$20,1,B3881+1),B3881)</f>
        <v>1</v>
      </c>
      <c r="C3882" s="1">
        <f>IF(C3881+1=Protocol!$V$21,0,C3881+1)</f>
        <v>8</v>
      </c>
      <c r="D3882" s="1">
        <f t="shared" si="137"/>
        <v>5</v>
      </c>
      <c r="E3882" s="1" t="str">
        <f>INDEX(Protocol[Mark],MATCH(C3882,Protocol[Step],0))</f>
        <v>4G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191010005</v>
      </c>
      <c r="H3882" s="134">
        <f>Systematic[[#This Row],[SampleVariableLabel]]+100*Systematic[[#This Row],[State]]</f>
        <v>191010805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191</v>
      </c>
      <c r="B3883" s="1">
        <f>IF(C3883=0,IF(B3882=Protocol!$V$20,1,B3882+1),B3882)</f>
        <v>1</v>
      </c>
      <c r="C3883" s="1">
        <f>IF(C3882+1=Protocol!$V$21,0,C3882+1)</f>
        <v>9</v>
      </c>
      <c r="D3883" s="1">
        <f t="shared" si="137"/>
        <v>6</v>
      </c>
      <c r="E3883" s="1" t="str">
        <f>INDEX(Protocol[Mark],MATCH(C3883,Protocol[Step],0))</f>
        <v>5S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191010006</v>
      </c>
      <c r="H3883" s="134">
        <f>Systematic[[#This Row],[SampleVariableLabel]]+100*Systematic[[#This Row],[State]]</f>
        <v>191010906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191</v>
      </c>
      <c r="B3884" s="1">
        <f>IF(C3884=0,IF(B3883=Protocol!$V$20,1,B3883+1),B3883)</f>
        <v>1</v>
      </c>
      <c r="C3884" s="1">
        <f>IF(C3883+1=Protocol!$V$21,0,C3883+1)</f>
        <v>10</v>
      </c>
      <c r="D3884" s="1">
        <f t="shared" si="137"/>
        <v>1</v>
      </c>
      <c r="E3884" s="1" t="str">
        <f>INDEX(Protocol[Mark],MATCH(C3884,Protocol[Step],0))</f>
        <v>6Gp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191010001</v>
      </c>
      <c r="H3884" s="134">
        <f>Systematic[[#This Row],[SampleVariableLabel]]+100*Systematic[[#This Row],[State]]</f>
        <v>191011001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191</v>
      </c>
      <c r="B3885" s="1">
        <f>IF(C3885=0,IF(B3884=Protocol!$V$20,1,B3884+1),B3884)</f>
        <v>1</v>
      </c>
      <c r="C3885" s="1">
        <f>IF(C3884+1=Protocol!$V$21,0,C3884+1)</f>
        <v>11</v>
      </c>
      <c r="D3885" s="1">
        <f t="shared" si="137"/>
        <v>2</v>
      </c>
      <c r="E3885" s="1" t="str">
        <f>INDEX(Protocol[Mark],MATCH(C3885,Protocol[Step],0))</f>
        <v>7U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191010002</v>
      </c>
      <c r="H3885" s="134">
        <f>Systematic[[#This Row],[SampleVariableLabel]]+100*Systematic[[#This Row],[State]]</f>
        <v>191011102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191</v>
      </c>
      <c r="B3886" s="1">
        <f>IF(C3886=0,IF(B3885=Protocol!$V$20,1,B3885+1),B3885)</f>
        <v>1</v>
      </c>
      <c r="C3886" s="1">
        <f>IF(C3885+1=Protocol!$V$21,0,C3885+1)</f>
        <v>12</v>
      </c>
      <c r="D3886" s="1">
        <f t="shared" si="137"/>
        <v>3</v>
      </c>
      <c r="E3886" s="1" t="str">
        <f>INDEX(Protocol[Mark],MATCH(C3886,Protocol[Step],0))</f>
        <v>8Rot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191010003</v>
      </c>
      <c r="H3886" s="134">
        <f>Systematic[[#This Row],[SampleVariableLabel]]+100*Systematic[[#This Row],[State]]</f>
        <v>191011203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191</v>
      </c>
      <c r="B3887" s="1">
        <f>IF(C3887=0,IF(B3886=Protocol!$V$20,1,B3886+1),B3886)</f>
        <v>1</v>
      </c>
      <c r="C3887" s="1">
        <f>IF(C3886+1=Protocol!$V$21,0,C3886+1)</f>
        <v>13</v>
      </c>
      <c r="D3887" s="1">
        <f t="shared" si="137"/>
        <v>4</v>
      </c>
      <c r="E3887" s="1" t="str">
        <f>INDEX(Protocol[Mark],MATCH(C3887,Protocol[Step],0))</f>
        <v>9Ama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191010004</v>
      </c>
      <c r="H3887" s="134">
        <f>Systematic[[#This Row],[SampleVariableLabel]]+100*Systematic[[#This Row],[State]]</f>
        <v>191011304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191</v>
      </c>
      <c r="B3888" s="1">
        <f>IF(C3888=0,IF(B3887=Protocol!$V$20,1,B3887+1),B3887)</f>
        <v>1</v>
      </c>
      <c r="C3888" s="1">
        <f>IF(C3887+1=Protocol!$V$21,0,C3887+1)</f>
        <v>14</v>
      </c>
      <c r="D3888" s="1">
        <f t="shared" si="137"/>
        <v>5</v>
      </c>
      <c r="E3888" s="1" t="str">
        <f>INDEX(Protocol[Mark],MATCH(C3888,Protocol[Step],0))</f>
        <v>10AsTm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191010005</v>
      </c>
      <c r="H3888" s="134">
        <f>Systematic[[#This Row],[SampleVariableLabel]]+100*Systematic[[#This Row],[State]]</f>
        <v>191011405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191</v>
      </c>
      <c r="B3889" s="1">
        <f>IF(C3889=0,IF(B3888=Protocol!$V$20,1,B3888+1),B3888)</f>
        <v>1</v>
      </c>
      <c r="C3889" s="1">
        <f>IF(C3888+1=Protocol!$V$21,0,C3888+1)</f>
        <v>15</v>
      </c>
      <c r="D3889" s="1">
        <f t="shared" si="137"/>
        <v>6</v>
      </c>
      <c r="E3889" s="1" t="str">
        <f>INDEX(Protocol[Mark],MATCH(C3889,Protocol[Step],0))</f>
        <v>11Azd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191010006</v>
      </c>
      <c r="H3889" s="134">
        <f>Systematic[[#This Row],[SampleVariableLabel]]+100*Systematic[[#This Row],[State]]</f>
        <v>191011506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192</v>
      </c>
      <c r="B3890" s="1">
        <f>IF(C3890=0,IF(B3889=Protocol!$V$20,1,B3889+1),B3889)</f>
        <v>1</v>
      </c>
      <c r="C3890" s="1">
        <f>IF(C3889+1=Protocol!$V$21,0,C3889+1)</f>
        <v>0</v>
      </c>
      <c r="D3890" s="1">
        <f t="shared" si="137"/>
        <v>1</v>
      </c>
      <c r="E3890" s="1" t="str">
        <f>INDEX(Protocol[Mark],MATCH(C3890,Protocol[Step],0))</f>
        <v>ce1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192010001</v>
      </c>
      <c r="H3890" s="134">
        <f>Systematic[[#This Row],[SampleVariableLabel]]+100*Systematic[[#This Row],[State]]</f>
        <v>192010001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192</v>
      </c>
      <c r="B3891" s="1">
        <f>IF(C3891=0,IF(B3890=Protocol!$V$20,1,B3890+1),B3890)</f>
        <v>1</v>
      </c>
      <c r="C3891" s="1">
        <f>IF(C3890+1=Protocol!$V$21,0,C3890+1)</f>
        <v>1</v>
      </c>
      <c r="D3891" s="1">
        <f t="shared" si="137"/>
        <v>2</v>
      </c>
      <c r="E3891" s="1" t="str">
        <f>INDEX(Protocol[Mark],MATCH(C3891,Protocol[Step],0))</f>
        <v>1Dig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192010002</v>
      </c>
      <c r="H3891" s="134">
        <f>Systematic[[#This Row],[SampleVariableLabel]]+100*Systematic[[#This Row],[State]]</f>
        <v>192010102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192</v>
      </c>
      <c r="B3892" s="1">
        <f>IF(C3892=0,IF(B3891=Protocol!$V$20,1,B3891+1),B3891)</f>
        <v>1</v>
      </c>
      <c r="C3892" s="1">
        <f>IF(C3891+1=Protocol!$V$21,0,C3891+1)</f>
        <v>2</v>
      </c>
      <c r="D3892" s="1">
        <f t="shared" si="137"/>
        <v>3</v>
      </c>
      <c r="E3892" s="1" t="str">
        <f>INDEX(Protocol[Mark],MATCH(C3892,Protocol[Step],0))</f>
        <v>1D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192010003</v>
      </c>
      <c r="H3892" s="134">
        <f>Systematic[[#This Row],[SampleVariableLabel]]+100*Systematic[[#This Row],[State]]</f>
        <v>192010203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192</v>
      </c>
      <c r="B3893" s="1">
        <f>IF(C3893=0,IF(B3892=Protocol!$V$20,1,B3892+1),B3892)</f>
        <v>1</v>
      </c>
      <c r="C3893" s="1">
        <f>IF(C3892+1=Protocol!$V$21,0,C3892+1)</f>
        <v>3</v>
      </c>
      <c r="D3893" s="1">
        <f t="shared" si="137"/>
        <v>4</v>
      </c>
      <c r="E3893" s="1" t="str">
        <f>INDEX(Protocol[Mark],MATCH(C3893,Protocol[Step],0))</f>
        <v>1M.1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192010004</v>
      </c>
      <c r="H3893" s="134">
        <f>Systematic[[#This Row],[SampleVariableLabel]]+100*Systematic[[#This Row],[State]]</f>
        <v>192010304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192</v>
      </c>
      <c r="B3894" s="1">
        <f>IF(C3894=0,IF(B3893=Protocol!$V$20,1,B3893+1),B3893)</f>
        <v>1</v>
      </c>
      <c r="C3894" s="1">
        <f>IF(C3893+1=Protocol!$V$21,0,C3893+1)</f>
        <v>4</v>
      </c>
      <c r="D3894" s="1">
        <f t="shared" si="137"/>
        <v>5</v>
      </c>
      <c r="E3894" s="1" t="str">
        <f>INDEX(Protocol[Mark],MATCH(C3894,Protocol[Step],0))</f>
        <v>2Oct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192010005</v>
      </c>
      <c r="H3894" s="134">
        <f>Systematic[[#This Row],[SampleVariableLabel]]+100*Systematic[[#This Row],[State]]</f>
        <v>192010405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192</v>
      </c>
      <c r="B3895" s="1">
        <f>IF(C3895=0,IF(B3894=Protocol!$V$20,1,B3894+1),B3894)</f>
        <v>1</v>
      </c>
      <c r="C3895" s="1">
        <f>IF(C3894+1=Protocol!$V$21,0,C3894+1)</f>
        <v>5</v>
      </c>
      <c r="D3895" s="1">
        <f t="shared" si="137"/>
        <v>6</v>
      </c>
      <c r="E3895" s="1" t="str">
        <f>INDEX(Protocol[Mark],MATCH(C3895,Protocol[Step],0))</f>
        <v>2c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192010006</v>
      </c>
      <c r="H3895" s="134">
        <f>Systematic[[#This Row],[SampleVariableLabel]]+100*Systematic[[#This Row],[State]]</f>
        <v>192010506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192</v>
      </c>
      <c r="B3896" s="1">
        <f>IF(C3896=0,IF(B3895=Protocol!$V$20,1,B3895+1),B3895)</f>
        <v>1</v>
      </c>
      <c r="C3896" s="1">
        <f>IF(C3895+1=Protocol!$V$21,0,C3895+1)</f>
        <v>6</v>
      </c>
      <c r="D3896" s="1">
        <f t="shared" si="137"/>
        <v>1</v>
      </c>
      <c r="E3896" s="1" t="str">
        <f>INDEX(Protocol[Mark],MATCH(C3896,Protocol[Step],0))</f>
        <v>2M2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192010001</v>
      </c>
      <c r="H3896" s="134">
        <f>Systematic[[#This Row],[SampleVariableLabel]]+100*Systematic[[#This Row],[State]]</f>
        <v>192010601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192</v>
      </c>
      <c r="B3897" s="1">
        <f>IF(C3897=0,IF(B3896=Protocol!$V$20,1,B3896+1),B3896)</f>
        <v>1</v>
      </c>
      <c r="C3897" s="1">
        <f>IF(C3896+1=Protocol!$V$21,0,C3896+1)</f>
        <v>7</v>
      </c>
      <c r="D3897" s="1">
        <f t="shared" si="137"/>
        <v>2</v>
      </c>
      <c r="E3897" s="1" t="str">
        <f>INDEX(Protocol[Mark],MATCH(C3897,Protocol[Step],0))</f>
        <v>3P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192010002</v>
      </c>
      <c r="H3897" s="134">
        <f>Systematic[[#This Row],[SampleVariableLabel]]+100*Systematic[[#This Row],[State]]</f>
        <v>192010702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192</v>
      </c>
      <c r="B3898" s="1">
        <f>IF(C3898=0,IF(B3897=Protocol!$V$20,1,B3897+1),B3897)</f>
        <v>1</v>
      </c>
      <c r="C3898" s="1">
        <f>IF(C3897+1=Protocol!$V$21,0,C3897+1)</f>
        <v>8</v>
      </c>
      <c r="D3898" s="1">
        <f t="shared" si="137"/>
        <v>3</v>
      </c>
      <c r="E3898" s="1" t="str">
        <f>INDEX(Protocol[Mark],MATCH(C3898,Protocol[Step],0))</f>
        <v>4G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192010003</v>
      </c>
      <c r="H3898" s="134">
        <f>Systematic[[#This Row],[SampleVariableLabel]]+100*Systematic[[#This Row],[State]]</f>
        <v>192010803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192</v>
      </c>
      <c r="B3899" s="1">
        <f>IF(C3899=0,IF(B3898=Protocol!$V$20,1,B3898+1),B3898)</f>
        <v>1</v>
      </c>
      <c r="C3899" s="1">
        <f>IF(C3898+1=Protocol!$V$21,0,C3898+1)</f>
        <v>9</v>
      </c>
      <c r="D3899" s="1">
        <f t="shared" si="137"/>
        <v>4</v>
      </c>
      <c r="E3899" s="1" t="str">
        <f>INDEX(Protocol[Mark],MATCH(C3899,Protocol[Step],0))</f>
        <v>5S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192010004</v>
      </c>
      <c r="H3899" s="134">
        <f>Systematic[[#This Row],[SampleVariableLabel]]+100*Systematic[[#This Row],[State]]</f>
        <v>192010904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192</v>
      </c>
      <c r="B3900" s="1">
        <f>IF(C3900=0,IF(B3899=Protocol!$V$20,1,B3899+1),B3899)</f>
        <v>1</v>
      </c>
      <c r="C3900" s="1">
        <f>IF(C3899+1=Protocol!$V$21,0,C3899+1)</f>
        <v>10</v>
      </c>
      <c r="D3900" s="1">
        <f t="shared" si="137"/>
        <v>5</v>
      </c>
      <c r="E3900" s="1" t="str">
        <f>INDEX(Protocol[Mark],MATCH(C3900,Protocol[Step],0))</f>
        <v>6Gp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192010005</v>
      </c>
      <c r="H3900" s="134">
        <f>Systematic[[#This Row],[SampleVariableLabel]]+100*Systematic[[#This Row],[State]]</f>
        <v>192011005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192</v>
      </c>
      <c r="B3901" s="1">
        <f>IF(C3901=0,IF(B3900=Protocol!$V$20,1,B3900+1),B3900)</f>
        <v>1</v>
      </c>
      <c r="C3901" s="1">
        <f>IF(C3900+1=Protocol!$V$21,0,C3900+1)</f>
        <v>11</v>
      </c>
      <c r="D3901" s="1">
        <f t="shared" si="137"/>
        <v>6</v>
      </c>
      <c r="E3901" s="1" t="str">
        <f>INDEX(Protocol[Mark],MATCH(C3901,Protocol[Step],0))</f>
        <v>7U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192010006</v>
      </c>
      <c r="H3901" s="134">
        <f>Systematic[[#This Row],[SampleVariableLabel]]+100*Systematic[[#This Row],[State]]</f>
        <v>192011106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192</v>
      </c>
      <c r="B3902" s="1">
        <f>IF(C3902=0,IF(B3901=Protocol!$V$20,1,B3901+1),B3901)</f>
        <v>1</v>
      </c>
      <c r="C3902" s="1">
        <f>IF(C3901+1=Protocol!$V$21,0,C3901+1)</f>
        <v>12</v>
      </c>
      <c r="D3902" s="1">
        <f t="shared" si="137"/>
        <v>1</v>
      </c>
      <c r="E3902" s="1" t="str">
        <f>INDEX(Protocol[Mark],MATCH(C3902,Protocol[Step],0))</f>
        <v>8Rot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192010001</v>
      </c>
      <c r="H3902" s="134">
        <f>Systematic[[#This Row],[SampleVariableLabel]]+100*Systematic[[#This Row],[State]]</f>
        <v>192011201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192</v>
      </c>
      <c r="B3903" s="1">
        <f>IF(C3903=0,IF(B3902=Protocol!$V$20,1,B3902+1),B3902)</f>
        <v>1</v>
      </c>
      <c r="C3903" s="1">
        <f>IF(C3902+1=Protocol!$V$21,0,C3902+1)</f>
        <v>13</v>
      </c>
      <c r="D3903" s="1">
        <f t="shared" si="137"/>
        <v>2</v>
      </c>
      <c r="E3903" s="1" t="str">
        <f>INDEX(Protocol[Mark],MATCH(C3903,Protocol[Step],0))</f>
        <v>9Ama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192010002</v>
      </c>
      <c r="H3903" s="134">
        <f>Systematic[[#This Row],[SampleVariableLabel]]+100*Systematic[[#This Row],[State]]</f>
        <v>192011302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192</v>
      </c>
      <c r="B3904" s="1">
        <f>IF(C3904=0,IF(B3903=Protocol!$V$20,1,B3903+1),B3903)</f>
        <v>1</v>
      </c>
      <c r="C3904" s="1">
        <f>IF(C3903+1=Protocol!$V$21,0,C3903+1)</f>
        <v>14</v>
      </c>
      <c r="D3904" s="1">
        <f t="shared" si="137"/>
        <v>3</v>
      </c>
      <c r="E3904" s="1" t="str">
        <f>INDEX(Protocol[Mark],MATCH(C3904,Protocol[Step],0))</f>
        <v>10AsTm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192010003</v>
      </c>
      <c r="H3904" s="134">
        <f>Systematic[[#This Row],[SampleVariableLabel]]+100*Systematic[[#This Row],[State]]</f>
        <v>192011403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192</v>
      </c>
      <c r="B3905" s="1">
        <f>IF(C3905=0,IF(B3904=Protocol!$V$20,1,B3904+1),B3904)</f>
        <v>1</v>
      </c>
      <c r="C3905" s="1">
        <f>IF(C3904+1=Protocol!$V$21,0,C3904+1)</f>
        <v>15</v>
      </c>
      <c r="D3905" s="1">
        <f t="shared" si="137"/>
        <v>4</v>
      </c>
      <c r="E3905" s="1" t="str">
        <f>INDEX(Protocol[Mark],MATCH(C3905,Protocol[Step],0))</f>
        <v>11Azd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192010004</v>
      </c>
      <c r="H3905" s="134">
        <f>Systematic[[#This Row],[SampleVariableLabel]]+100*Systematic[[#This Row],[State]]</f>
        <v>192011504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193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ce1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193010005</v>
      </c>
      <c r="H3906" s="134">
        <f>Systematic[[#This Row],[SampleVariableLabel]]+100*Systematic[[#This Row],[State]]</f>
        <v>193010005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193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1Dig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193010006</v>
      </c>
      <c r="H3907" s="134">
        <f>Systematic[[#This Row],[SampleVariableLabel]]+100*Systematic[[#This Row],[State]]</f>
        <v>193010106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193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1D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193010001</v>
      </c>
      <c r="H3908" s="134">
        <f>Systematic[[#This Row],[SampleVariableLabel]]+100*Systematic[[#This Row],[State]]</f>
        <v>193010201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193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1M.1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193010002</v>
      </c>
      <c r="H3909" s="134">
        <f>Systematic[[#This Row],[SampleVariableLabel]]+100*Systematic[[#This Row],[State]]</f>
        <v>193010302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193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2Oct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193010003</v>
      </c>
      <c r="H3910" s="134">
        <f>Systematic[[#This Row],[SampleVariableLabel]]+100*Systematic[[#This Row],[State]]</f>
        <v>193010403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193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2c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193010004</v>
      </c>
      <c r="H3911" s="134">
        <f>Systematic[[#This Row],[SampleVariableLabel]]+100*Systematic[[#This Row],[State]]</f>
        <v>193010504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193</v>
      </c>
      <c r="B3912" s="1">
        <f>IF(C3912=0,IF(B3911=Protocol!$V$20,1,B3911+1),B3911)</f>
        <v>1</v>
      </c>
      <c r="C3912" s="1">
        <f>IF(C3911+1=Protocol!$V$21,0,C3911+1)</f>
        <v>6</v>
      </c>
      <c r="D3912" s="1">
        <f t="shared" si="139"/>
        <v>5</v>
      </c>
      <c r="E3912" s="1" t="str">
        <f>INDEX(Protocol[Mark],MATCH(C3912,Protocol[Step],0))</f>
        <v>2M2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193010005</v>
      </c>
      <c r="H3912" s="134">
        <f>Systematic[[#This Row],[SampleVariableLabel]]+100*Systematic[[#This Row],[State]]</f>
        <v>193010605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193</v>
      </c>
      <c r="B3913" s="1">
        <f>IF(C3913=0,IF(B3912=Protocol!$V$20,1,B3912+1),B3912)</f>
        <v>1</v>
      </c>
      <c r="C3913" s="1">
        <f>IF(C3912+1=Protocol!$V$21,0,C3912+1)</f>
        <v>7</v>
      </c>
      <c r="D3913" s="1">
        <f t="shared" si="139"/>
        <v>6</v>
      </c>
      <c r="E3913" s="1" t="str">
        <f>INDEX(Protocol[Mark],MATCH(C3913,Protocol[Step],0))</f>
        <v>3P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193010006</v>
      </c>
      <c r="H3913" s="134">
        <f>Systematic[[#This Row],[SampleVariableLabel]]+100*Systematic[[#This Row],[State]]</f>
        <v>193010706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193</v>
      </c>
      <c r="B3914" s="1">
        <f>IF(C3914=0,IF(B3913=Protocol!$V$20,1,B3913+1),B3913)</f>
        <v>1</v>
      </c>
      <c r="C3914" s="1">
        <f>IF(C3913+1=Protocol!$V$21,0,C3913+1)</f>
        <v>8</v>
      </c>
      <c r="D3914" s="1">
        <f t="shared" si="139"/>
        <v>1</v>
      </c>
      <c r="E3914" s="1" t="str">
        <f>INDEX(Protocol[Mark],MATCH(C3914,Protocol[Step],0))</f>
        <v>4G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193010001</v>
      </c>
      <c r="H3914" s="134">
        <f>Systematic[[#This Row],[SampleVariableLabel]]+100*Systematic[[#This Row],[State]]</f>
        <v>193010801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193</v>
      </c>
      <c r="B3915" s="1">
        <f>IF(C3915=0,IF(B3914=Protocol!$V$20,1,B3914+1),B3914)</f>
        <v>1</v>
      </c>
      <c r="C3915" s="1">
        <f>IF(C3914+1=Protocol!$V$21,0,C3914+1)</f>
        <v>9</v>
      </c>
      <c r="D3915" s="1">
        <f t="shared" si="139"/>
        <v>2</v>
      </c>
      <c r="E3915" s="1" t="str">
        <f>INDEX(Protocol[Mark],MATCH(C3915,Protocol[Step],0))</f>
        <v>5S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193010002</v>
      </c>
      <c r="H3915" s="134">
        <f>Systematic[[#This Row],[SampleVariableLabel]]+100*Systematic[[#This Row],[State]]</f>
        <v>193010902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193</v>
      </c>
      <c r="B3916" s="1">
        <f>IF(C3916=0,IF(B3915=Protocol!$V$20,1,B3915+1),B3915)</f>
        <v>1</v>
      </c>
      <c r="C3916" s="1">
        <f>IF(C3915+1=Protocol!$V$21,0,C3915+1)</f>
        <v>10</v>
      </c>
      <c r="D3916" s="1">
        <f t="shared" si="139"/>
        <v>3</v>
      </c>
      <c r="E3916" s="1" t="str">
        <f>INDEX(Protocol[Mark],MATCH(C3916,Protocol[Step],0))</f>
        <v>6Gp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193010003</v>
      </c>
      <c r="H3916" s="134">
        <f>Systematic[[#This Row],[SampleVariableLabel]]+100*Systematic[[#This Row],[State]]</f>
        <v>193011003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193</v>
      </c>
      <c r="B3917" s="1">
        <f>IF(C3917=0,IF(B3916=Protocol!$V$20,1,B3916+1),B3916)</f>
        <v>1</v>
      </c>
      <c r="C3917" s="1">
        <f>IF(C3916+1=Protocol!$V$21,0,C3916+1)</f>
        <v>11</v>
      </c>
      <c r="D3917" s="1">
        <f t="shared" si="139"/>
        <v>4</v>
      </c>
      <c r="E3917" s="1" t="str">
        <f>INDEX(Protocol[Mark],MATCH(C3917,Protocol[Step],0))</f>
        <v>7U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193010004</v>
      </c>
      <c r="H3917" s="134">
        <f>Systematic[[#This Row],[SampleVariableLabel]]+100*Systematic[[#This Row],[State]]</f>
        <v>193011104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193</v>
      </c>
      <c r="B3918" s="1">
        <f>IF(C3918=0,IF(B3917=Protocol!$V$20,1,B3917+1),B3917)</f>
        <v>1</v>
      </c>
      <c r="C3918" s="1">
        <f>IF(C3917+1=Protocol!$V$21,0,C3917+1)</f>
        <v>12</v>
      </c>
      <c r="D3918" s="1">
        <f t="shared" si="139"/>
        <v>5</v>
      </c>
      <c r="E3918" s="1" t="str">
        <f>INDEX(Protocol[Mark],MATCH(C3918,Protocol[Step],0))</f>
        <v>8Rot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193010005</v>
      </c>
      <c r="H3918" s="134">
        <f>Systematic[[#This Row],[SampleVariableLabel]]+100*Systematic[[#This Row],[State]]</f>
        <v>193011205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193</v>
      </c>
      <c r="B3919" s="1">
        <f>IF(C3919=0,IF(B3918=Protocol!$V$20,1,B3918+1),B3918)</f>
        <v>1</v>
      </c>
      <c r="C3919" s="1">
        <f>IF(C3918+1=Protocol!$V$21,0,C3918+1)</f>
        <v>13</v>
      </c>
      <c r="D3919" s="1">
        <f t="shared" si="139"/>
        <v>6</v>
      </c>
      <c r="E3919" s="1" t="str">
        <f>INDEX(Protocol[Mark],MATCH(C3919,Protocol[Step],0))</f>
        <v>9Ama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193010006</v>
      </c>
      <c r="H3919" s="134">
        <f>Systematic[[#This Row],[SampleVariableLabel]]+100*Systematic[[#This Row],[State]]</f>
        <v>193011306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193</v>
      </c>
      <c r="B3920" s="1">
        <f>IF(C3920=0,IF(B3919=Protocol!$V$20,1,B3919+1),B3919)</f>
        <v>1</v>
      </c>
      <c r="C3920" s="1">
        <f>IF(C3919+1=Protocol!$V$21,0,C3919+1)</f>
        <v>14</v>
      </c>
      <c r="D3920" s="1">
        <f t="shared" si="139"/>
        <v>1</v>
      </c>
      <c r="E3920" s="1" t="str">
        <f>INDEX(Protocol[Mark],MATCH(C3920,Protocol[Step],0))</f>
        <v>10AsTm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193010001</v>
      </c>
      <c r="H3920" s="134">
        <f>Systematic[[#This Row],[SampleVariableLabel]]+100*Systematic[[#This Row],[State]]</f>
        <v>193011401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193</v>
      </c>
      <c r="B3921" s="1">
        <f>IF(C3921=0,IF(B3920=Protocol!$V$20,1,B3920+1),B3920)</f>
        <v>1</v>
      </c>
      <c r="C3921" s="1">
        <f>IF(C3920+1=Protocol!$V$21,0,C3920+1)</f>
        <v>15</v>
      </c>
      <c r="D3921" s="1">
        <f t="shared" si="139"/>
        <v>2</v>
      </c>
      <c r="E3921" s="1" t="str">
        <f>INDEX(Protocol[Mark],MATCH(C3921,Protocol[Step],0))</f>
        <v>11Azd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193010002</v>
      </c>
      <c r="H3921" s="134">
        <f>Systematic[[#This Row],[SampleVariableLabel]]+100*Systematic[[#This Row],[State]]</f>
        <v>193011502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194</v>
      </c>
      <c r="B3922" s="1">
        <f>IF(C3922=0,IF(B3921=Protocol!$V$20,1,B3921+1),B3921)</f>
        <v>1</v>
      </c>
      <c r="C3922" s="1">
        <f>IF(C3921+1=Protocol!$V$21,0,C3921+1)</f>
        <v>0</v>
      </c>
      <c r="D3922" s="1">
        <f t="shared" si="139"/>
        <v>3</v>
      </c>
      <c r="E3922" s="1" t="str">
        <f>INDEX(Protocol[Mark],MATCH(C3922,Protocol[Step],0))</f>
        <v>ce1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194010003</v>
      </c>
      <c r="H3922" s="134">
        <f>Systematic[[#This Row],[SampleVariableLabel]]+100*Systematic[[#This Row],[State]]</f>
        <v>194010003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194</v>
      </c>
      <c r="B3923" s="1">
        <f>IF(C3923=0,IF(B3922=Protocol!$V$20,1,B3922+1),B3922)</f>
        <v>1</v>
      </c>
      <c r="C3923" s="1">
        <f>IF(C3922+1=Protocol!$V$21,0,C3922+1)</f>
        <v>1</v>
      </c>
      <c r="D3923" s="1">
        <f t="shared" si="139"/>
        <v>4</v>
      </c>
      <c r="E3923" s="1" t="str">
        <f>INDEX(Protocol[Mark],MATCH(C3923,Protocol[Step],0))</f>
        <v>1Dig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194010004</v>
      </c>
      <c r="H3923" s="134">
        <f>Systematic[[#This Row],[SampleVariableLabel]]+100*Systematic[[#This Row],[State]]</f>
        <v>194010104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194</v>
      </c>
      <c r="B3924" s="1">
        <f>IF(C3924=0,IF(B3923=Protocol!$V$20,1,B3923+1),B3923)</f>
        <v>1</v>
      </c>
      <c r="C3924" s="1">
        <f>IF(C3923+1=Protocol!$V$21,0,C3923+1)</f>
        <v>2</v>
      </c>
      <c r="D3924" s="1">
        <f t="shared" si="139"/>
        <v>5</v>
      </c>
      <c r="E3924" s="1" t="str">
        <f>INDEX(Protocol[Mark],MATCH(C3924,Protocol[Step],0))</f>
        <v>1D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194010005</v>
      </c>
      <c r="H3924" s="134">
        <f>Systematic[[#This Row],[SampleVariableLabel]]+100*Systematic[[#This Row],[State]]</f>
        <v>194010205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194</v>
      </c>
      <c r="B3925" s="1">
        <f>IF(C3925=0,IF(B3924=Protocol!$V$20,1,B3924+1),B3924)</f>
        <v>1</v>
      </c>
      <c r="C3925" s="1">
        <f>IF(C3924+1=Protocol!$V$21,0,C3924+1)</f>
        <v>3</v>
      </c>
      <c r="D3925" s="1">
        <f t="shared" si="139"/>
        <v>6</v>
      </c>
      <c r="E3925" s="1" t="str">
        <f>INDEX(Protocol[Mark],MATCH(C3925,Protocol[Step],0))</f>
        <v>1M.1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194010006</v>
      </c>
      <c r="H3925" s="134">
        <f>Systematic[[#This Row],[SampleVariableLabel]]+100*Systematic[[#This Row],[State]]</f>
        <v>194010306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194</v>
      </c>
      <c r="B3926" s="1">
        <f>IF(C3926=0,IF(B3925=Protocol!$V$20,1,B3925+1),B3925)</f>
        <v>1</v>
      </c>
      <c r="C3926" s="1">
        <f>IF(C3925+1=Protocol!$V$21,0,C3925+1)</f>
        <v>4</v>
      </c>
      <c r="D3926" s="1">
        <f t="shared" si="139"/>
        <v>1</v>
      </c>
      <c r="E3926" s="1" t="str">
        <f>INDEX(Protocol[Mark],MATCH(C3926,Protocol[Step],0))</f>
        <v>2Oct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194010001</v>
      </c>
      <c r="H3926" s="134">
        <f>Systematic[[#This Row],[SampleVariableLabel]]+100*Systematic[[#This Row],[State]]</f>
        <v>194010401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194</v>
      </c>
      <c r="B3927" s="1">
        <f>IF(C3927=0,IF(B3926=Protocol!$V$20,1,B3926+1),B3926)</f>
        <v>1</v>
      </c>
      <c r="C3927" s="1">
        <f>IF(C3926+1=Protocol!$V$21,0,C3926+1)</f>
        <v>5</v>
      </c>
      <c r="D3927" s="1">
        <f t="shared" si="139"/>
        <v>2</v>
      </c>
      <c r="E3927" s="1" t="str">
        <f>INDEX(Protocol[Mark],MATCH(C3927,Protocol[Step],0))</f>
        <v>2c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194010002</v>
      </c>
      <c r="H3927" s="134">
        <f>Systematic[[#This Row],[SampleVariableLabel]]+100*Systematic[[#This Row],[State]]</f>
        <v>194010502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194</v>
      </c>
      <c r="B3928" s="1">
        <f>IF(C3928=0,IF(B3927=Protocol!$V$20,1,B3927+1),B3927)</f>
        <v>1</v>
      </c>
      <c r="C3928" s="1">
        <f>IF(C3927+1=Protocol!$V$21,0,C3927+1)</f>
        <v>6</v>
      </c>
      <c r="D3928" s="1">
        <f t="shared" si="139"/>
        <v>3</v>
      </c>
      <c r="E3928" s="1" t="str">
        <f>INDEX(Protocol[Mark],MATCH(C3928,Protocol[Step],0))</f>
        <v>2M2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194010003</v>
      </c>
      <c r="H3928" s="134">
        <f>Systematic[[#This Row],[SampleVariableLabel]]+100*Systematic[[#This Row],[State]]</f>
        <v>194010603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194</v>
      </c>
      <c r="B3929" s="1">
        <f>IF(C3929=0,IF(B3928=Protocol!$V$20,1,B3928+1),B3928)</f>
        <v>1</v>
      </c>
      <c r="C3929" s="1">
        <f>IF(C3928+1=Protocol!$V$21,0,C3928+1)</f>
        <v>7</v>
      </c>
      <c r="D3929" s="1">
        <f t="shared" si="139"/>
        <v>4</v>
      </c>
      <c r="E3929" s="1" t="str">
        <f>INDEX(Protocol[Mark],MATCH(C3929,Protocol[Step],0))</f>
        <v>3P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194010004</v>
      </c>
      <c r="H3929" s="134">
        <f>Systematic[[#This Row],[SampleVariableLabel]]+100*Systematic[[#This Row],[State]]</f>
        <v>194010704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194</v>
      </c>
      <c r="B3930" s="1">
        <f>IF(C3930=0,IF(B3929=Protocol!$V$20,1,B3929+1),B3929)</f>
        <v>1</v>
      </c>
      <c r="C3930" s="1">
        <f>IF(C3929+1=Protocol!$V$21,0,C3929+1)</f>
        <v>8</v>
      </c>
      <c r="D3930" s="1">
        <f t="shared" si="139"/>
        <v>5</v>
      </c>
      <c r="E3930" s="1" t="str">
        <f>INDEX(Protocol[Mark],MATCH(C3930,Protocol[Step],0))</f>
        <v>4G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194010005</v>
      </c>
      <c r="H3930" s="134">
        <f>Systematic[[#This Row],[SampleVariableLabel]]+100*Systematic[[#This Row],[State]]</f>
        <v>194010805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194</v>
      </c>
      <c r="B3931" s="1">
        <f>IF(C3931=0,IF(B3930=Protocol!$V$20,1,B3930+1),B3930)</f>
        <v>1</v>
      </c>
      <c r="C3931" s="1">
        <f>IF(C3930+1=Protocol!$V$21,0,C3930+1)</f>
        <v>9</v>
      </c>
      <c r="D3931" s="1">
        <f t="shared" si="139"/>
        <v>6</v>
      </c>
      <c r="E3931" s="1" t="str">
        <f>INDEX(Protocol[Mark],MATCH(C3931,Protocol[Step],0))</f>
        <v>5S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194010006</v>
      </c>
      <c r="H3931" s="134">
        <f>Systematic[[#This Row],[SampleVariableLabel]]+100*Systematic[[#This Row],[State]]</f>
        <v>194010906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194</v>
      </c>
      <c r="B3932" s="1">
        <f>IF(C3932=0,IF(B3931=Protocol!$V$20,1,B3931+1),B3931)</f>
        <v>1</v>
      </c>
      <c r="C3932" s="1">
        <f>IF(C3931+1=Protocol!$V$21,0,C3931+1)</f>
        <v>10</v>
      </c>
      <c r="D3932" s="1">
        <f t="shared" si="139"/>
        <v>1</v>
      </c>
      <c r="E3932" s="1" t="str">
        <f>INDEX(Protocol[Mark],MATCH(C3932,Protocol[Step],0))</f>
        <v>6Gp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194010001</v>
      </c>
      <c r="H3932" s="134">
        <f>Systematic[[#This Row],[SampleVariableLabel]]+100*Systematic[[#This Row],[State]]</f>
        <v>194011001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194</v>
      </c>
      <c r="B3933" s="1">
        <f>IF(C3933=0,IF(B3932=Protocol!$V$20,1,B3932+1),B3932)</f>
        <v>1</v>
      </c>
      <c r="C3933" s="1">
        <f>IF(C3932+1=Protocol!$V$21,0,C3932+1)</f>
        <v>11</v>
      </c>
      <c r="D3933" s="1">
        <f t="shared" si="139"/>
        <v>2</v>
      </c>
      <c r="E3933" s="1" t="str">
        <f>INDEX(Protocol[Mark],MATCH(C3933,Protocol[Step],0))</f>
        <v>7U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194010002</v>
      </c>
      <c r="H3933" s="134">
        <f>Systematic[[#This Row],[SampleVariableLabel]]+100*Systematic[[#This Row],[State]]</f>
        <v>194011102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194</v>
      </c>
      <c r="B3934" s="1">
        <f>IF(C3934=0,IF(B3933=Protocol!$V$20,1,B3933+1),B3933)</f>
        <v>1</v>
      </c>
      <c r="C3934" s="1">
        <f>IF(C3933+1=Protocol!$V$21,0,C3933+1)</f>
        <v>12</v>
      </c>
      <c r="D3934" s="1">
        <f t="shared" si="139"/>
        <v>3</v>
      </c>
      <c r="E3934" s="1" t="str">
        <f>INDEX(Protocol[Mark],MATCH(C3934,Protocol[Step],0))</f>
        <v>8Rot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194010003</v>
      </c>
      <c r="H3934" s="134">
        <f>Systematic[[#This Row],[SampleVariableLabel]]+100*Systematic[[#This Row],[State]]</f>
        <v>194011203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194</v>
      </c>
      <c r="B3935" s="1">
        <f>IF(C3935=0,IF(B3934=Protocol!$V$20,1,B3934+1),B3934)</f>
        <v>1</v>
      </c>
      <c r="C3935" s="1">
        <f>IF(C3934+1=Protocol!$V$21,0,C3934+1)</f>
        <v>13</v>
      </c>
      <c r="D3935" s="1">
        <f t="shared" si="139"/>
        <v>4</v>
      </c>
      <c r="E3935" s="1" t="str">
        <f>INDEX(Protocol[Mark],MATCH(C3935,Protocol[Step],0))</f>
        <v>9Ama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194010004</v>
      </c>
      <c r="H3935" s="134">
        <f>Systematic[[#This Row],[SampleVariableLabel]]+100*Systematic[[#This Row],[State]]</f>
        <v>194011304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194</v>
      </c>
      <c r="B3936" s="1">
        <f>IF(C3936=0,IF(B3935=Protocol!$V$20,1,B3935+1),B3935)</f>
        <v>1</v>
      </c>
      <c r="C3936" s="1">
        <f>IF(C3935+1=Protocol!$V$21,0,C3935+1)</f>
        <v>14</v>
      </c>
      <c r="D3936" s="1">
        <f t="shared" si="139"/>
        <v>5</v>
      </c>
      <c r="E3936" s="1" t="str">
        <f>INDEX(Protocol[Mark],MATCH(C3936,Protocol[Step],0))</f>
        <v>10AsTm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194010005</v>
      </c>
      <c r="H3936" s="134">
        <f>Systematic[[#This Row],[SampleVariableLabel]]+100*Systematic[[#This Row],[State]]</f>
        <v>194011405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194</v>
      </c>
      <c r="B3937" s="1">
        <f>IF(C3937=0,IF(B3936=Protocol!$V$20,1,B3936+1),B3936)</f>
        <v>1</v>
      </c>
      <c r="C3937" s="1">
        <f>IF(C3936+1=Protocol!$V$21,0,C3936+1)</f>
        <v>15</v>
      </c>
      <c r="D3937" s="1">
        <f t="shared" si="139"/>
        <v>6</v>
      </c>
      <c r="E3937" s="1" t="str">
        <f>INDEX(Protocol[Mark],MATCH(C3937,Protocol[Step],0))</f>
        <v>11Azd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194010006</v>
      </c>
      <c r="H3937" s="134">
        <f>Systematic[[#This Row],[SampleVariableLabel]]+100*Systematic[[#This Row],[State]]</f>
        <v>194011506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195</v>
      </c>
      <c r="B3938" s="1">
        <f>IF(C3938=0,IF(B3937=Protocol!$V$20,1,B3937+1),B3937)</f>
        <v>1</v>
      </c>
      <c r="C3938" s="1">
        <f>IF(C3937+1=Protocol!$V$21,0,C3937+1)</f>
        <v>0</v>
      </c>
      <c r="D3938" s="1">
        <f t="shared" si="139"/>
        <v>1</v>
      </c>
      <c r="E3938" s="1" t="str">
        <f>INDEX(Protocol[Mark],MATCH(C3938,Protocol[Step],0))</f>
        <v>ce1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195010001</v>
      </c>
      <c r="H3938" s="134">
        <f>Systematic[[#This Row],[SampleVariableLabel]]+100*Systematic[[#This Row],[State]]</f>
        <v>195010001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195</v>
      </c>
      <c r="B3939" s="1">
        <f>IF(C3939=0,IF(B3938=Protocol!$V$20,1,B3938+1),B3938)</f>
        <v>1</v>
      </c>
      <c r="C3939" s="1">
        <f>IF(C3938+1=Protocol!$V$21,0,C3938+1)</f>
        <v>1</v>
      </c>
      <c r="D3939" s="1">
        <f t="shared" si="139"/>
        <v>2</v>
      </c>
      <c r="E3939" s="1" t="str">
        <f>INDEX(Protocol[Mark],MATCH(C3939,Protocol[Step],0))</f>
        <v>1Dig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195010002</v>
      </c>
      <c r="H3939" s="134">
        <f>Systematic[[#This Row],[SampleVariableLabel]]+100*Systematic[[#This Row],[State]]</f>
        <v>195010102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195</v>
      </c>
      <c r="B3940" s="1">
        <f>IF(C3940=0,IF(B3939=Protocol!$V$20,1,B3939+1),B3939)</f>
        <v>1</v>
      </c>
      <c r="C3940" s="1">
        <f>IF(C3939+1=Protocol!$V$21,0,C3939+1)</f>
        <v>2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195010003</v>
      </c>
      <c r="H3940" s="134">
        <f>Systematic[[#This Row],[SampleVariableLabel]]+100*Systematic[[#This Row],[State]]</f>
        <v>195010203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195</v>
      </c>
      <c r="B3941" s="1">
        <f>IF(C3941=0,IF(B3940=Protocol!$V$20,1,B3940+1),B3940)</f>
        <v>1</v>
      </c>
      <c r="C3941" s="1">
        <f>IF(C3940+1=Protocol!$V$21,0,C3940+1)</f>
        <v>3</v>
      </c>
      <c r="D3941" s="1">
        <f t="shared" si="139"/>
        <v>4</v>
      </c>
      <c r="E3941" s="1" t="str">
        <f>INDEX(Protocol[Mark],MATCH(C3941,Protocol[Step],0))</f>
        <v>1M.1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195010004</v>
      </c>
      <c r="H3941" s="134">
        <f>Systematic[[#This Row],[SampleVariableLabel]]+100*Systematic[[#This Row],[State]]</f>
        <v>195010304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195</v>
      </c>
      <c r="B3942" s="1">
        <f>IF(C3942=0,IF(B3941=Protocol!$V$20,1,B3941+1),B3941)</f>
        <v>1</v>
      </c>
      <c r="C3942" s="1">
        <f>IF(C3941+1=Protocol!$V$21,0,C3941+1)</f>
        <v>4</v>
      </c>
      <c r="D3942" s="1">
        <f t="shared" si="139"/>
        <v>5</v>
      </c>
      <c r="E3942" s="1" t="str">
        <f>INDEX(Protocol[Mark],MATCH(C3942,Protocol[Step],0))</f>
        <v>2Oct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195010005</v>
      </c>
      <c r="H3942" s="134">
        <f>Systematic[[#This Row],[SampleVariableLabel]]+100*Systematic[[#This Row],[State]]</f>
        <v>195010405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195</v>
      </c>
      <c r="B3943" s="1">
        <f>IF(C3943=0,IF(B3942=Protocol!$V$20,1,B3942+1),B3942)</f>
        <v>1</v>
      </c>
      <c r="C3943" s="1">
        <f>IF(C3942+1=Protocol!$V$21,0,C3942+1)</f>
        <v>5</v>
      </c>
      <c r="D3943" s="1">
        <f t="shared" si="139"/>
        <v>6</v>
      </c>
      <c r="E3943" s="1" t="str">
        <f>INDEX(Protocol[Mark],MATCH(C3943,Protocol[Step],0))</f>
        <v>2c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195010006</v>
      </c>
      <c r="H3943" s="134">
        <f>Systematic[[#This Row],[SampleVariableLabel]]+100*Systematic[[#This Row],[State]]</f>
        <v>195010506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195</v>
      </c>
      <c r="B3944" s="1">
        <f>IF(C3944=0,IF(B3943=Protocol!$V$20,1,B3943+1),B3943)</f>
        <v>1</v>
      </c>
      <c r="C3944" s="1">
        <f>IF(C3943+1=Protocol!$V$21,0,C3943+1)</f>
        <v>6</v>
      </c>
      <c r="D3944" s="1">
        <f t="shared" si="139"/>
        <v>1</v>
      </c>
      <c r="E3944" s="1" t="str">
        <f>INDEX(Protocol[Mark],MATCH(C3944,Protocol[Step],0))</f>
        <v>2M2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195010001</v>
      </c>
      <c r="H3944" s="134">
        <f>Systematic[[#This Row],[SampleVariableLabel]]+100*Systematic[[#This Row],[State]]</f>
        <v>195010601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195</v>
      </c>
      <c r="B3945" s="1">
        <f>IF(C3945=0,IF(B3944=Protocol!$V$20,1,B3944+1),B3944)</f>
        <v>1</v>
      </c>
      <c r="C3945" s="1">
        <f>IF(C3944+1=Protocol!$V$21,0,C3944+1)</f>
        <v>7</v>
      </c>
      <c r="D3945" s="1">
        <f t="shared" si="139"/>
        <v>2</v>
      </c>
      <c r="E3945" s="1" t="str">
        <f>INDEX(Protocol[Mark],MATCH(C3945,Protocol[Step],0))</f>
        <v>3P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195010002</v>
      </c>
      <c r="H3945" s="134">
        <f>Systematic[[#This Row],[SampleVariableLabel]]+100*Systematic[[#This Row],[State]]</f>
        <v>195010702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195</v>
      </c>
      <c r="B3946" s="1">
        <f>IF(C3946=0,IF(B3945=Protocol!$V$20,1,B3945+1),B3945)</f>
        <v>1</v>
      </c>
      <c r="C3946" s="1">
        <f>IF(C3945+1=Protocol!$V$21,0,C3945+1)</f>
        <v>8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195010003</v>
      </c>
      <c r="H3946" s="134">
        <f>Systematic[[#This Row],[SampleVariableLabel]]+100*Systematic[[#This Row],[State]]</f>
        <v>195010803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195</v>
      </c>
      <c r="B3947" s="1">
        <f>IF(C3947=0,IF(B3946=Protocol!$V$20,1,B3946+1),B3946)</f>
        <v>1</v>
      </c>
      <c r="C3947" s="1">
        <f>IF(C3946+1=Protocol!$V$21,0,C3946+1)</f>
        <v>9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195010004</v>
      </c>
      <c r="H3947" s="134">
        <f>Systematic[[#This Row],[SampleVariableLabel]]+100*Systematic[[#This Row],[State]]</f>
        <v>195010904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195</v>
      </c>
      <c r="B3948" s="1">
        <f>IF(C3948=0,IF(B3947=Protocol!$V$20,1,B3947+1),B3947)</f>
        <v>1</v>
      </c>
      <c r="C3948" s="1">
        <f>IF(C3947+1=Protocol!$V$21,0,C3947+1)</f>
        <v>10</v>
      </c>
      <c r="D3948" s="1">
        <f t="shared" si="139"/>
        <v>5</v>
      </c>
      <c r="E3948" s="1" t="str">
        <f>INDEX(Protocol[Mark],MATCH(C3948,Protocol[Step],0))</f>
        <v>6Gp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195010005</v>
      </c>
      <c r="H3948" s="134">
        <f>Systematic[[#This Row],[SampleVariableLabel]]+100*Systematic[[#This Row],[State]]</f>
        <v>195011005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195</v>
      </c>
      <c r="B3949" s="1">
        <f>IF(C3949=0,IF(B3948=Protocol!$V$20,1,B3948+1),B3948)</f>
        <v>1</v>
      </c>
      <c r="C3949" s="1">
        <f>IF(C3948+1=Protocol!$V$21,0,C3948+1)</f>
        <v>11</v>
      </c>
      <c r="D3949" s="1">
        <f t="shared" si="139"/>
        <v>6</v>
      </c>
      <c r="E3949" s="1" t="str">
        <f>INDEX(Protocol[Mark],MATCH(C3949,Protocol[Step],0))</f>
        <v>7U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195010006</v>
      </c>
      <c r="H3949" s="134">
        <f>Systematic[[#This Row],[SampleVariableLabel]]+100*Systematic[[#This Row],[State]]</f>
        <v>195011106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195</v>
      </c>
      <c r="B3950" s="1">
        <f>IF(C3950=0,IF(B3949=Protocol!$V$20,1,B3949+1),B3949)</f>
        <v>1</v>
      </c>
      <c r="C3950" s="1">
        <f>IF(C3949+1=Protocol!$V$21,0,C3949+1)</f>
        <v>12</v>
      </c>
      <c r="D3950" s="1">
        <f t="shared" si="139"/>
        <v>1</v>
      </c>
      <c r="E3950" s="1" t="str">
        <f>INDEX(Protocol[Mark],MATCH(C3950,Protocol[Step],0))</f>
        <v>8Rot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195010001</v>
      </c>
      <c r="H3950" s="134">
        <f>Systematic[[#This Row],[SampleVariableLabel]]+100*Systematic[[#This Row],[State]]</f>
        <v>195011201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195</v>
      </c>
      <c r="B3951" s="1">
        <f>IF(C3951=0,IF(B3950=Protocol!$V$20,1,B3950+1),B3950)</f>
        <v>1</v>
      </c>
      <c r="C3951" s="1">
        <f>IF(C3950+1=Protocol!$V$21,0,C3950+1)</f>
        <v>13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195010002</v>
      </c>
      <c r="H3951" s="134">
        <f>Systematic[[#This Row],[SampleVariableLabel]]+100*Systematic[[#This Row],[State]]</f>
        <v>195011302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195</v>
      </c>
      <c r="B3952" s="1">
        <f>IF(C3952=0,IF(B3951=Protocol!$V$20,1,B3951+1),B3951)</f>
        <v>1</v>
      </c>
      <c r="C3952" s="1">
        <f>IF(C3951+1=Protocol!$V$21,0,C3951+1)</f>
        <v>14</v>
      </c>
      <c r="D3952" s="1">
        <f t="shared" si="139"/>
        <v>3</v>
      </c>
      <c r="E3952" s="1" t="str">
        <f>INDEX(Protocol[Mark],MATCH(C3952,Protocol[Step],0))</f>
        <v>10AsTm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195010003</v>
      </c>
      <c r="H3952" s="134">
        <f>Systematic[[#This Row],[SampleVariableLabel]]+100*Systematic[[#This Row],[State]]</f>
        <v>195011403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195</v>
      </c>
      <c r="B3953" s="1">
        <f>IF(C3953=0,IF(B3952=Protocol!$V$20,1,B3952+1),B3952)</f>
        <v>1</v>
      </c>
      <c r="C3953" s="1">
        <f>IF(C3952+1=Protocol!$V$21,0,C3952+1)</f>
        <v>15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195010004</v>
      </c>
      <c r="H3953" s="134">
        <f>Systematic[[#This Row],[SampleVariableLabel]]+100*Systematic[[#This Row],[State]]</f>
        <v>195011504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196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ce1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196010005</v>
      </c>
      <c r="H3954" s="134">
        <f>Systematic[[#This Row],[SampleVariableLabel]]+100*Systematic[[#This Row],[State]]</f>
        <v>196010005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196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1Dig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196010006</v>
      </c>
      <c r="H3955" s="134">
        <f>Systematic[[#This Row],[SampleVariableLabel]]+100*Systematic[[#This Row],[State]]</f>
        <v>196010106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196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196010001</v>
      </c>
      <c r="H3956" s="134">
        <f>Systematic[[#This Row],[SampleVariableLabel]]+100*Systematic[[#This Row],[State]]</f>
        <v>196010201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196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1M.1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196010002</v>
      </c>
      <c r="H3957" s="134">
        <f>Systematic[[#This Row],[SampleVariableLabel]]+100*Systematic[[#This Row],[State]]</f>
        <v>196010302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196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2Oct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196010003</v>
      </c>
      <c r="H3958" s="134">
        <f>Systematic[[#This Row],[SampleVariableLabel]]+100*Systematic[[#This Row],[State]]</f>
        <v>196010403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196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2c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196010004</v>
      </c>
      <c r="H3959" s="134">
        <f>Systematic[[#This Row],[SampleVariableLabel]]+100*Systematic[[#This Row],[State]]</f>
        <v>196010504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196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2M2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196010005</v>
      </c>
      <c r="H3960" s="134">
        <f>Systematic[[#This Row],[SampleVariableLabel]]+100*Systematic[[#This Row],[State]]</f>
        <v>196010605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196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3P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196010006</v>
      </c>
      <c r="H3961" s="134">
        <f>Systematic[[#This Row],[SampleVariableLabel]]+100*Systematic[[#This Row],[State]]</f>
        <v>196010706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196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4G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196010001</v>
      </c>
      <c r="H3962" s="134">
        <f>Systematic[[#This Row],[SampleVariableLabel]]+100*Systematic[[#This Row],[State]]</f>
        <v>196010801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196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5S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196010002</v>
      </c>
      <c r="H3963" s="134">
        <f>Systematic[[#This Row],[SampleVariableLabel]]+100*Systematic[[#This Row],[State]]</f>
        <v>196010902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196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6Gp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196010003</v>
      </c>
      <c r="H3964" s="134">
        <f>Systematic[[#This Row],[SampleVariableLabel]]+100*Systematic[[#This Row],[State]]</f>
        <v>196011003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196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7U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196010004</v>
      </c>
      <c r="H3965" s="134">
        <f>Systematic[[#This Row],[SampleVariableLabel]]+100*Systematic[[#This Row],[State]]</f>
        <v>196011104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196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8Rot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196010005</v>
      </c>
      <c r="H3966" s="134">
        <f>Systematic[[#This Row],[SampleVariableLabel]]+100*Systematic[[#This Row],[State]]</f>
        <v>196011205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196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9Ama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196010006</v>
      </c>
      <c r="H3967" s="134">
        <f>Systematic[[#This Row],[SampleVariableLabel]]+100*Systematic[[#This Row],[State]]</f>
        <v>196011306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196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10AsTm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196010001</v>
      </c>
      <c r="H3968" s="134">
        <f>Systematic[[#This Row],[SampleVariableLabel]]+100*Systematic[[#This Row],[State]]</f>
        <v>196011401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196</v>
      </c>
      <c r="B3969" s="1">
        <f>IF(C3969=0,IF(B3968=Protocol!$V$20,1,B3968+1),B3968)</f>
        <v>1</v>
      </c>
      <c r="C3969" s="1">
        <f>IF(C3968+1=Protocol!$V$21,0,C3968+1)</f>
        <v>15</v>
      </c>
      <c r="D3969" s="1">
        <f t="shared" si="139"/>
        <v>2</v>
      </c>
      <c r="E3969" s="1" t="str">
        <f>INDEX(Protocol[Mark],MATCH(C3969,Protocol[Step],0))</f>
        <v>11Azd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196010002</v>
      </c>
      <c r="H3969" s="134">
        <f>Systematic[[#This Row],[SampleVariableLabel]]+100*Systematic[[#This Row],[State]]</f>
        <v>196011502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197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ce1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197010003</v>
      </c>
      <c r="H3970" s="134">
        <f>Systematic[[#This Row],[SampleVariableLabel]]+100*Systematic[[#This Row],[State]]</f>
        <v>197010003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197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197010004</v>
      </c>
      <c r="H3971" s="134">
        <f>Systematic[[#This Row],[SampleVariableLabel]]+100*Systematic[[#This Row],[State]]</f>
        <v>197010104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197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1D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197010005</v>
      </c>
      <c r="H3972" s="134">
        <f>Systematic[[#This Row],[SampleVariableLabel]]+100*Systematic[[#This Row],[State]]</f>
        <v>197010205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197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1M.1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197010006</v>
      </c>
      <c r="H3973" s="134">
        <f>Systematic[[#This Row],[SampleVariableLabel]]+100*Systematic[[#This Row],[State]]</f>
        <v>197010306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197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197010001</v>
      </c>
      <c r="H3974" s="134">
        <f>Systematic[[#This Row],[SampleVariableLabel]]+100*Systematic[[#This Row],[State]]</f>
        <v>197010401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197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2c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197010002</v>
      </c>
      <c r="H3975" s="134">
        <f>Systematic[[#This Row],[SampleVariableLabel]]+100*Systematic[[#This Row],[State]]</f>
        <v>197010502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197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2M2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197010003</v>
      </c>
      <c r="H3976" s="134">
        <f>Systematic[[#This Row],[SampleVariableLabel]]+100*Systematic[[#This Row],[State]]</f>
        <v>197010603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197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3P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197010004</v>
      </c>
      <c r="H3977" s="134">
        <f>Systematic[[#This Row],[SampleVariableLabel]]+100*Systematic[[#This Row],[State]]</f>
        <v>197010704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197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4G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197010005</v>
      </c>
      <c r="H3978" s="134">
        <f>Systematic[[#This Row],[SampleVariableLabel]]+100*Systematic[[#This Row],[State]]</f>
        <v>197010805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197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5S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197010006</v>
      </c>
      <c r="H3979" s="134">
        <f>Systematic[[#This Row],[SampleVariableLabel]]+100*Systematic[[#This Row],[State]]</f>
        <v>197010906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197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6Gp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197010001</v>
      </c>
      <c r="H3980" s="134">
        <f>Systematic[[#This Row],[SampleVariableLabel]]+100*Systematic[[#This Row],[State]]</f>
        <v>197011001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197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7U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197010002</v>
      </c>
      <c r="H3981" s="134">
        <f>Systematic[[#This Row],[SampleVariableLabel]]+100*Systematic[[#This Row],[State]]</f>
        <v>197011102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197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8Rot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197010003</v>
      </c>
      <c r="H3982" s="134">
        <f>Systematic[[#This Row],[SampleVariableLabel]]+100*Systematic[[#This Row],[State]]</f>
        <v>197011203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197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9Ama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197010004</v>
      </c>
      <c r="H3983" s="134">
        <f>Systematic[[#This Row],[SampleVariableLabel]]+100*Systematic[[#This Row],[State]]</f>
        <v>197011304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197</v>
      </c>
      <c r="B3984" s="1">
        <f>IF(C3984=0,IF(B3983=Protocol!$V$20,1,B3983+1),B3983)</f>
        <v>1</v>
      </c>
      <c r="C3984" s="1">
        <f>IF(C3983+1=Protocol!$V$21,0,C3983+1)</f>
        <v>14</v>
      </c>
      <c r="D3984" s="1">
        <f t="shared" si="141"/>
        <v>5</v>
      </c>
      <c r="E3984" s="1" t="str">
        <f>INDEX(Protocol[Mark],MATCH(C3984,Protocol[Step],0))</f>
        <v>10AsTm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197010005</v>
      </c>
      <c r="H3984" s="134">
        <f>Systematic[[#This Row],[SampleVariableLabel]]+100*Systematic[[#This Row],[State]]</f>
        <v>197011405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197</v>
      </c>
      <c r="B3985" s="1">
        <f>IF(C3985=0,IF(B3984=Protocol!$V$20,1,B3984+1),B3984)</f>
        <v>1</v>
      </c>
      <c r="C3985" s="1">
        <f>IF(C3984+1=Protocol!$V$21,0,C3984+1)</f>
        <v>15</v>
      </c>
      <c r="D3985" s="1">
        <f t="shared" si="141"/>
        <v>6</v>
      </c>
      <c r="E3985" s="1" t="str">
        <f>INDEX(Protocol[Mark],MATCH(C3985,Protocol[Step],0))</f>
        <v>11Azd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197010006</v>
      </c>
      <c r="H3985" s="134">
        <f>Systematic[[#This Row],[SampleVariableLabel]]+100*Systematic[[#This Row],[State]]</f>
        <v>197011506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198</v>
      </c>
      <c r="B3986" s="1">
        <f>IF(C3986=0,IF(B3985=Protocol!$V$20,1,B3985+1),B3985)</f>
        <v>1</v>
      </c>
      <c r="C3986" s="1">
        <f>IF(C3985+1=Protocol!$V$21,0,C3985+1)</f>
        <v>0</v>
      </c>
      <c r="D3986" s="1">
        <f t="shared" si="141"/>
        <v>1</v>
      </c>
      <c r="E3986" s="1" t="str">
        <f>INDEX(Protocol[Mark],MATCH(C3986,Protocol[Step],0))</f>
        <v>ce1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198010001</v>
      </c>
      <c r="H3986" s="134">
        <f>Systematic[[#This Row],[SampleVariableLabel]]+100*Systematic[[#This Row],[State]]</f>
        <v>198010001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198</v>
      </c>
      <c r="B3987" s="1">
        <f>IF(C3987=0,IF(B3986=Protocol!$V$20,1,B3986+1),B3986)</f>
        <v>1</v>
      </c>
      <c r="C3987" s="1">
        <f>IF(C3986+1=Protocol!$V$21,0,C3986+1)</f>
        <v>1</v>
      </c>
      <c r="D3987" s="1">
        <f t="shared" si="141"/>
        <v>2</v>
      </c>
      <c r="E3987" s="1" t="str">
        <f>INDEX(Protocol[Mark],MATCH(C3987,Protocol[Step],0))</f>
        <v>1Dig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198010002</v>
      </c>
      <c r="H3987" s="134">
        <f>Systematic[[#This Row],[SampleVariableLabel]]+100*Systematic[[#This Row],[State]]</f>
        <v>198010102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198</v>
      </c>
      <c r="B3988" s="1">
        <f>IF(C3988=0,IF(B3987=Protocol!$V$20,1,B3987+1),B3987)</f>
        <v>1</v>
      </c>
      <c r="C3988" s="1">
        <f>IF(C3987+1=Protocol!$V$21,0,C3987+1)</f>
        <v>2</v>
      </c>
      <c r="D3988" s="1">
        <f t="shared" si="141"/>
        <v>3</v>
      </c>
      <c r="E3988" s="1" t="str">
        <f>INDEX(Protocol[Mark],MATCH(C3988,Protocol[Step],0))</f>
        <v>1D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198010003</v>
      </c>
      <c r="H3988" s="134">
        <f>Systematic[[#This Row],[SampleVariableLabel]]+100*Systematic[[#This Row],[State]]</f>
        <v>198010203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198</v>
      </c>
      <c r="B3989" s="1">
        <f>IF(C3989=0,IF(B3988=Protocol!$V$20,1,B3988+1),B3988)</f>
        <v>1</v>
      </c>
      <c r="C3989" s="1">
        <f>IF(C3988+1=Protocol!$V$21,0,C3988+1)</f>
        <v>3</v>
      </c>
      <c r="D3989" s="1">
        <f t="shared" si="141"/>
        <v>4</v>
      </c>
      <c r="E3989" s="1" t="str">
        <f>INDEX(Protocol[Mark],MATCH(C3989,Protocol[Step],0))</f>
        <v>1M.1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198010004</v>
      </c>
      <c r="H3989" s="134">
        <f>Systematic[[#This Row],[SampleVariableLabel]]+100*Systematic[[#This Row],[State]]</f>
        <v>198010304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198</v>
      </c>
      <c r="B3990" s="1">
        <f>IF(C3990=0,IF(B3989=Protocol!$V$20,1,B3989+1),B3989)</f>
        <v>1</v>
      </c>
      <c r="C3990" s="1">
        <f>IF(C3989+1=Protocol!$V$21,0,C3989+1)</f>
        <v>4</v>
      </c>
      <c r="D3990" s="1">
        <f t="shared" si="141"/>
        <v>5</v>
      </c>
      <c r="E3990" s="1" t="str">
        <f>INDEX(Protocol[Mark],MATCH(C3990,Protocol[Step],0))</f>
        <v>2Oct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198010005</v>
      </c>
      <c r="H3990" s="134">
        <f>Systematic[[#This Row],[SampleVariableLabel]]+100*Systematic[[#This Row],[State]]</f>
        <v>198010405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198</v>
      </c>
      <c r="B3991" s="1">
        <f>IF(C3991=0,IF(B3990=Protocol!$V$20,1,B3990+1),B3990)</f>
        <v>1</v>
      </c>
      <c r="C3991" s="1">
        <f>IF(C3990+1=Protocol!$V$21,0,C3990+1)</f>
        <v>5</v>
      </c>
      <c r="D3991" s="1">
        <f t="shared" si="141"/>
        <v>6</v>
      </c>
      <c r="E3991" s="1" t="str">
        <f>INDEX(Protocol[Mark],MATCH(C3991,Protocol[Step],0))</f>
        <v>2c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198010006</v>
      </c>
      <c r="H3991" s="134">
        <f>Systematic[[#This Row],[SampleVariableLabel]]+100*Systematic[[#This Row],[State]]</f>
        <v>198010506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198</v>
      </c>
      <c r="B3992" s="1">
        <f>IF(C3992=0,IF(B3991=Protocol!$V$20,1,B3991+1),B3991)</f>
        <v>1</v>
      </c>
      <c r="C3992" s="1">
        <f>IF(C3991+1=Protocol!$V$21,0,C3991+1)</f>
        <v>6</v>
      </c>
      <c r="D3992" s="1">
        <f t="shared" si="141"/>
        <v>1</v>
      </c>
      <c r="E3992" s="1" t="str">
        <f>INDEX(Protocol[Mark],MATCH(C3992,Protocol[Step],0))</f>
        <v>2M2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198010001</v>
      </c>
      <c r="H3992" s="134">
        <f>Systematic[[#This Row],[SampleVariableLabel]]+100*Systematic[[#This Row],[State]]</f>
        <v>198010601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198</v>
      </c>
      <c r="B3993" s="1">
        <f>IF(C3993=0,IF(B3992=Protocol!$V$20,1,B3992+1),B3992)</f>
        <v>1</v>
      </c>
      <c r="C3993" s="1">
        <f>IF(C3992+1=Protocol!$V$21,0,C3992+1)</f>
        <v>7</v>
      </c>
      <c r="D3993" s="1">
        <f t="shared" si="141"/>
        <v>2</v>
      </c>
      <c r="E3993" s="1" t="str">
        <f>INDEX(Protocol[Mark],MATCH(C3993,Protocol[Step],0))</f>
        <v>3P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198010002</v>
      </c>
      <c r="H3993" s="134">
        <f>Systematic[[#This Row],[SampleVariableLabel]]+100*Systematic[[#This Row],[State]]</f>
        <v>198010702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198</v>
      </c>
      <c r="B3994" s="1">
        <f>IF(C3994=0,IF(B3993=Protocol!$V$20,1,B3993+1),B3993)</f>
        <v>1</v>
      </c>
      <c r="C3994" s="1">
        <f>IF(C3993+1=Protocol!$V$21,0,C3993+1)</f>
        <v>8</v>
      </c>
      <c r="D3994" s="1">
        <f t="shared" si="141"/>
        <v>3</v>
      </c>
      <c r="E3994" s="1" t="str">
        <f>INDEX(Protocol[Mark],MATCH(C3994,Protocol[Step],0))</f>
        <v>4G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198010003</v>
      </c>
      <c r="H3994" s="134">
        <f>Systematic[[#This Row],[SampleVariableLabel]]+100*Systematic[[#This Row],[State]]</f>
        <v>198010803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198</v>
      </c>
      <c r="B3995" s="1">
        <f>IF(C3995=0,IF(B3994=Protocol!$V$20,1,B3994+1),B3994)</f>
        <v>1</v>
      </c>
      <c r="C3995" s="1">
        <f>IF(C3994+1=Protocol!$V$21,0,C3994+1)</f>
        <v>9</v>
      </c>
      <c r="D3995" s="1">
        <f t="shared" si="141"/>
        <v>4</v>
      </c>
      <c r="E3995" s="1" t="str">
        <f>INDEX(Protocol[Mark],MATCH(C3995,Protocol[Step],0))</f>
        <v>5S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198010004</v>
      </c>
      <c r="H3995" s="134">
        <f>Systematic[[#This Row],[SampleVariableLabel]]+100*Systematic[[#This Row],[State]]</f>
        <v>198010904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198</v>
      </c>
      <c r="B3996" s="1">
        <f>IF(C3996=0,IF(B3995=Protocol!$V$20,1,B3995+1),B3995)</f>
        <v>1</v>
      </c>
      <c r="C3996" s="1">
        <f>IF(C3995+1=Protocol!$V$21,0,C3995+1)</f>
        <v>10</v>
      </c>
      <c r="D3996" s="1">
        <f t="shared" si="141"/>
        <v>5</v>
      </c>
      <c r="E3996" s="1" t="str">
        <f>INDEX(Protocol[Mark],MATCH(C3996,Protocol[Step],0))</f>
        <v>6Gp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198010005</v>
      </c>
      <c r="H3996" s="134">
        <f>Systematic[[#This Row],[SampleVariableLabel]]+100*Systematic[[#This Row],[State]]</f>
        <v>198011005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198</v>
      </c>
      <c r="B3997" s="1">
        <f>IF(C3997=0,IF(B3996=Protocol!$V$20,1,B3996+1),B3996)</f>
        <v>1</v>
      </c>
      <c r="C3997" s="1">
        <f>IF(C3996+1=Protocol!$V$21,0,C3996+1)</f>
        <v>11</v>
      </c>
      <c r="D3997" s="1">
        <f t="shared" si="141"/>
        <v>6</v>
      </c>
      <c r="E3997" s="1" t="str">
        <f>INDEX(Protocol[Mark],MATCH(C3997,Protocol[Step],0))</f>
        <v>7U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198010006</v>
      </c>
      <c r="H3997" s="134">
        <f>Systematic[[#This Row],[SampleVariableLabel]]+100*Systematic[[#This Row],[State]]</f>
        <v>198011106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198</v>
      </c>
      <c r="B3998" s="1">
        <f>IF(C3998=0,IF(B3997=Protocol!$V$20,1,B3997+1),B3997)</f>
        <v>1</v>
      </c>
      <c r="C3998" s="1">
        <f>IF(C3997+1=Protocol!$V$21,0,C3997+1)</f>
        <v>12</v>
      </c>
      <c r="D3998" s="1">
        <f t="shared" si="141"/>
        <v>1</v>
      </c>
      <c r="E3998" s="1" t="str">
        <f>INDEX(Protocol[Mark],MATCH(C3998,Protocol[Step],0))</f>
        <v>8Rot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198010001</v>
      </c>
      <c r="H3998" s="134">
        <f>Systematic[[#This Row],[SampleVariableLabel]]+100*Systematic[[#This Row],[State]]</f>
        <v>198011201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198</v>
      </c>
      <c r="B3999" s="1">
        <f>IF(C3999=0,IF(B3998=Protocol!$V$20,1,B3998+1),B3998)</f>
        <v>1</v>
      </c>
      <c r="C3999" s="1">
        <f>IF(C3998+1=Protocol!$V$21,0,C3998+1)</f>
        <v>13</v>
      </c>
      <c r="D3999" s="1">
        <f t="shared" si="141"/>
        <v>2</v>
      </c>
      <c r="E3999" s="1" t="str">
        <f>INDEX(Protocol[Mark],MATCH(C3999,Protocol[Step],0))</f>
        <v>9Ama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198010002</v>
      </c>
      <c r="H3999" s="134">
        <f>Systematic[[#This Row],[SampleVariableLabel]]+100*Systematic[[#This Row],[State]]</f>
        <v>198011302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198</v>
      </c>
      <c r="B4000" s="1">
        <f>IF(C4000=0,IF(B3999=Protocol!$V$20,1,B3999+1),B3999)</f>
        <v>1</v>
      </c>
      <c r="C4000" s="1">
        <f>IF(C3999+1=Protocol!$V$21,0,C3999+1)</f>
        <v>14</v>
      </c>
      <c r="D4000" s="1">
        <f t="shared" si="141"/>
        <v>3</v>
      </c>
      <c r="E4000" s="1" t="str">
        <f>INDEX(Protocol[Mark],MATCH(C4000,Protocol[Step],0))</f>
        <v>10AsTm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198010003</v>
      </c>
      <c r="H4000" s="134">
        <f>Systematic[[#This Row],[SampleVariableLabel]]+100*Systematic[[#This Row],[State]]</f>
        <v>198011403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198</v>
      </c>
      <c r="B4001" s="1">
        <f>IF(C4001=0,IF(B4000=Protocol!$V$20,1,B4000+1),B4000)</f>
        <v>1</v>
      </c>
      <c r="C4001" s="1">
        <f>IF(C4000+1=Protocol!$V$21,0,C4000+1)</f>
        <v>15</v>
      </c>
      <c r="D4001" s="1">
        <f t="shared" si="141"/>
        <v>4</v>
      </c>
      <c r="E4001" s="1" t="str">
        <f>INDEX(Protocol[Mark],MATCH(C4001,Protocol[Step],0))</f>
        <v>11Azd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198010004</v>
      </c>
      <c r="H4001" s="134">
        <f>Systematic[[#This Row],[SampleVariableLabel]]+100*Systematic[[#This Row],[State]]</f>
        <v>198011504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199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ce1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199010005</v>
      </c>
      <c r="H4002" s="134">
        <f>Systematic[[#This Row],[SampleVariableLabel]]+100*Systematic[[#This Row],[State]]</f>
        <v>199010005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199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1Dig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199010006</v>
      </c>
      <c r="H4003" s="134">
        <f>Systematic[[#This Row],[SampleVariableLabel]]+100*Systematic[[#This Row],[State]]</f>
        <v>199010106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199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1D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199010001</v>
      </c>
      <c r="H4004" s="134">
        <f>Systematic[[#This Row],[SampleVariableLabel]]+100*Systematic[[#This Row],[State]]</f>
        <v>199010201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199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1M.1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199010002</v>
      </c>
      <c r="H4005" s="134">
        <f>Systematic[[#This Row],[SampleVariableLabel]]+100*Systematic[[#This Row],[State]]</f>
        <v>199010302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199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2Oct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199010003</v>
      </c>
      <c r="H4006" s="134">
        <f>Systematic[[#This Row],[SampleVariableLabel]]+100*Systematic[[#This Row],[State]]</f>
        <v>199010403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199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2c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199010004</v>
      </c>
      <c r="H4007" s="134">
        <f>Systematic[[#This Row],[SampleVariableLabel]]+100*Systematic[[#This Row],[State]]</f>
        <v>199010504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199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2M2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199010005</v>
      </c>
      <c r="H4008" s="134">
        <f>Systematic[[#This Row],[SampleVariableLabel]]+100*Systematic[[#This Row],[State]]</f>
        <v>199010605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199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3P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199010006</v>
      </c>
      <c r="H4009" s="134">
        <f>Systematic[[#This Row],[SampleVariableLabel]]+100*Systematic[[#This Row],[State]]</f>
        <v>199010706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199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4G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199010001</v>
      </c>
      <c r="H4010" s="134">
        <f>Systematic[[#This Row],[SampleVariableLabel]]+100*Systematic[[#This Row],[State]]</f>
        <v>199010801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199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5S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199010002</v>
      </c>
      <c r="H4011" s="134">
        <f>Systematic[[#This Row],[SampleVariableLabel]]+100*Systematic[[#This Row],[State]]</f>
        <v>199010902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199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6Gp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199010003</v>
      </c>
      <c r="H4012" s="134">
        <f>Systematic[[#This Row],[SampleVariableLabel]]+100*Systematic[[#This Row],[State]]</f>
        <v>199011003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199</v>
      </c>
      <c r="B4013" s="1">
        <f>IF(C4013=0,IF(B4012=Protocol!$V$20,1,B4012+1),B4012)</f>
        <v>1</v>
      </c>
      <c r="C4013" s="1">
        <f>IF(C4012+1=Protocol!$V$21,0,C4012+1)</f>
        <v>11</v>
      </c>
      <c r="D4013" s="1">
        <f t="shared" si="141"/>
        <v>4</v>
      </c>
      <c r="E4013" s="1" t="str">
        <f>INDEX(Protocol[Mark],MATCH(C4013,Protocol[Step],0))</f>
        <v>7U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199010004</v>
      </c>
      <c r="H4013" s="134">
        <f>Systematic[[#This Row],[SampleVariableLabel]]+100*Systematic[[#This Row],[State]]</f>
        <v>199011104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199</v>
      </c>
      <c r="B4014" s="1">
        <f>IF(C4014=0,IF(B4013=Protocol!$V$20,1,B4013+1),B4013)</f>
        <v>1</v>
      </c>
      <c r="C4014" s="1">
        <f>IF(C4013+1=Protocol!$V$21,0,C4013+1)</f>
        <v>12</v>
      </c>
      <c r="D4014" s="1">
        <f t="shared" si="141"/>
        <v>5</v>
      </c>
      <c r="E4014" s="1" t="str">
        <f>INDEX(Protocol[Mark],MATCH(C4014,Protocol[Step],0))</f>
        <v>8Rot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199010005</v>
      </c>
      <c r="H4014" s="134">
        <f>Systematic[[#This Row],[SampleVariableLabel]]+100*Systematic[[#This Row],[State]]</f>
        <v>199011205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199</v>
      </c>
      <c r="B4015" s="1">
        <f>IF(C4015=0,IF(B4014=Protocol!$V$20,1,B4014+1),B4014)</f>
        <v>1</v>
      </c>
      <c r="C4015" s="1">
        <f>IF(C4014+1=Protocol!$V$21,0,C4014+1)</f>
        <v>13</v>
      </c>
      <c r="D4015" s="1">
        <f t="shared" si="141"/>
        <v>6</v>
      </c>
      <c r="E4015" s="1" t="str">
        <f>INDEX(Protocol[Mark],MATCH(C4015,Protocol[Step],0))</f>
        <v>9Ama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199010006</v>
      </c>
      <c r="H4015" s="134">
        <f>Systematic[[#This Row],[SampleVariableLabel]]+100*Systematic[[#This Row],[State]]</f>
        <v>199011306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199</v>
      </c>
      <c r="B4016" s="1">
        <f>IF(C4016=0,IF(B4015=Protocol!$V$20,1,B4015+1),B4015)</f>
        <v>1</v>
      </c>
      <c r="C4016" s="1">
        <f>IF(C4015+1=Protocol!$V$21,0,C4015+1)</f>
        <v>14</v>
      </c>
      <c r="D4016" s="1">
        <f t="shared" si="141"/>
        <v>1</v>
      </c>
      <c r="E4016" s="1" t="str">
        <f>INDEX(Protocol[Mark],MATCH(C4016,Protocol[Step],0))</f>
        <v>10AsTm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199010001</v>
      </c>
      <c r="H4016" s="134">
        <f>Systematic[[#This Row],[SampleVariableLabel]]+100*Systematic[[#This Row],[State]]</f>
        <v>199011401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199</v>
      </c>
      <c r="B4017" s="1">
        <f>IF(C4017=0,IF(B4016=Protocol!$V$20,1,B4016+1),B4016)</f>
        <v>1</v>
      </c>
      <c r="C4017" s="1">
        <f>IF(C4016+1=Protocol!$V$21,0,C4016+1)</f>
        <v>15</v>
      </c>
      <c r="D4017" s="1">
        <f t="shared" si="141"/>
        <v>2</v>
      </c>
      <c r="E4017" s="1" t="str">
        <f>INDEX(Protocol[Mark],MATCH(C4017,Protocol[Step],0))</f>
        <v>11Azd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199010002</v>
      </c>
      <c r="H4017" s="134">
        <f>Systematic[[#This Row],[SampleVariableLabel]]+100*Systematic[[#This Row],[State]]</f>
        <v>199011502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200</v>
      </c>
      <c r="B4018" s="1">
        <f>IF(C4018=0,IF(B4017=Protocol!$V$20,1,B4017+1),B4017)</f>
        <v>1</v>
      </c>
      <c r="C4018" s="1">
        <f>IF(C4017+1=Protocol!$V$21,0,C4017+1)</f>
        <v>0</v>
      </c>
      <c r="D4018" s="1">
        <f t="shared" si="141"/>
        <v>3</v>
      </c>
      <c r="E4018" s="1" t="str">
        <f>INDEX(Protocol[Mark],MATCH(C4018,Protocol[Step],0))</f>
        <v>ce1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200010003</v>
      </c>
      <c r="H4018" s="134">
        <f>Systematic[[#This Row],[SampleVariableLabel]]+100*Systematic[[#This Row],[State]]</f>
        <v>200010003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200</v>
      </c>
      <c r="B4019" s="1">
        <f>IF(C4019=0,IF(B4018=Protocol!$V$20,1,B4018+1),B4018)</f>
        <v>1</v>
      </c>
      <c r="C4019" s="1">
        <f>IF(C4018+1=Protocol!$V$21,0,C4018+1)</f>
        <v>1</v>
      </c>
      <c r="D4019" s="1">
        <f t="shared" si="141"/>
        <v>4</v>
      </c>
      <c r="E4019" s="1" t="str">
        <f>INDEX(Protocol[Mark],MATCH(C4019,Protocol[Step],0))</f>
        <v>1Dig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200010004</v>
      </c>
      <c r="H4019" s="134">
        <f>Systematic[[#This Row],[SampleVariableLabel]]+100*Systematic[[#This Row],[State]]</f>
        <v>200010104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200</v>
      </c>
      <c r="B4020" s="1">
        <f>IF(C4020=0,IF(B4019=Protocol!$V$20,1,B4019+1),B4019)</f>
        <v>1</v>
      </c>
      <c r="C4020" s="1">
        <f>IF(C4019+1=Protocol!$V$21,0,C4019+1)</f>
        <v>2</v>
      </c>
      <c r="D4020" s="1">
        <f t="shared" si="141"/>
        <v>5</v>
      </c>
      <c r="E4020" s="1" t="str">
        <f>INDEX(Protocol[Mark],MATCH(C4020,Protocol[Step],0))</f>
        <v>1D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200010005</v>
      </c>
      <c r="H4020" s="134">
        <f>Systematic[[#This Row],[SampleVariableLabel]]+100*Systematic[[#This Row],[State]]</f>
        <v>200010205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200</v>
      </c>
      <c r="B4021" s="1">
        <f>IF(C4021=0,IF(B4020=Protocol!$V$20,1,B4020+1),B4020)</f>
        <v>1</v>
      </c>
      <c r="C4021" s="1">
        <f>IF(C4020+1=Protocol!$V$21,0,C4020+1)</f>
        <v>3</v>
      </c>
      <c r="D4021" s="1">
        <f t="shared" si="141"/>
        <v>6</v>
      </c>
      <c r="E4021" s="1" t="str">
        <f>INDEX(Protocol[Mark],MATCH(C4021,Protocol[Step],0))</f>
        <v>1M.1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200010006</v>
      </c>
      <c r="H4021" s="134">
        <f>Systematic[[#This Row],[SampleVariableLabel]]+100*Systematic[[#This Row],[State]]</f>
        <v>200010306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200</v>
      </c>
      <c r="B4022" s="1">
        <f>IF(C4022=0,IF(B4021=Protocol!$V$20,1,B4021+1),B4021)</f>
        <v>1</v>
      </c>
      <c r="C4022" s="1">
        <f>IF(C4021+1=Protocol!$V$21,0,C4021+1)</f>
        <v>4</v>
      </c>
      <c r="D4022" s="1">
        <f t="shared" si="141"/>
        <v>1</v>
      </c>
      <c r="E4022" s="1" t="str">
        <f>INDEX(Protocol[Mark],MATCH(C4022,Protocol[Step],0))</f>
        <v>2Oct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200010001</v>
      </c>
      <c r="H4022" s="134">
        <f>Systematic[[#This Row],[SampleVariableLabel]]+100*Systematic[[#This Row],[State]]</f>
        <v>200010401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200</v>
      </c>
      <c r="B4023" s="1">
        <f>IF(C4023=0,IF(B4022=Protocol!$V$20,1,B4022+1),B4022)</f>
        <v>1</v>
      </c>
      <c r="C4023" s="1">
        <f>IF(C4022+1=Protocol!$V$21,0,C4022+1)</f>
        <v>5</v>
      </c>
      <c r="D4023" s="1">
        <f t="shared" si="141"/>
        <v>2</v>
      </c>
      <c r="E4023" s="1" t="str">
        <f>INDEX(Protocol[Mark],MATCH(C4023,Protocol[Step],0))</f>
        <v>2c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200010002</v>
      </c>
      <c r="H4023" s="134">
        <f>Systematic[[#This Row],[SampleVariableLabel]]+100*Systematic[[#This Row],[State]]</f>
        <v>200010502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200</v>
      </c>
      <c r="B4024" s="1">
        <f>IF(C4024=0,IF(B4023=Protocol!$V$20,1,B4023+1),B4023)</f>
        <v>1</v>
      </c>
      <c r="C4024" s="1">
        <f>IF(C4023+1=Protocol!$V$21,0,C4023+1)</f>
        <v>6</v>
      </c>
      <c r="D4024" s="1">
        <f t="shared" si="141"/>
        <v>3</v>
      </c>
      <c r="E4024" s="1" t="str">
        <f>INDEX(Protocol[Mark],MATCH(C4024,Protocol[Step],0))</f>
        <v>2M2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200010003</v>
      </c>
      <c r="H4024" s="134">
        <f>Systematic[[#This Row],[SampleVariableLabel]]+100*Systematic[[#This Row],[State]]</f>
        <v>200010603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200</v>
      </c>
      <c r="B4025" s="1">
        <f>IF(C4025=0,IF(B4024=Protocol!$V$20,1,B4024+1),B4024)</f>
        <v>1</v>
      </c>
      <c r="C4025" s="1">
        <f>IF(C4024+1=Protocol!$V$21,0,C4024+1)</f>
        <v>7</v>
      </c>
      <c r="D4025" s="1">
        <f t="shared" si="141"/>
        <v>4</v>
      </c>
      <c r="E4025" s="1" t="str">
        <f>INDEX(Protocol[Mark],MATCH(C4025,Protocol[Step],0))</f>
        <v>3P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200010004</v>
      </c>
      <c r="H4025" s="134">
        <f>Systematic[[#This Row],[SampleVariableLabel]]+100*Systematic[[#This Row],[State]]</f>
        <v>200010704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200</v>
      </c>
      <c r="B4026" s="1">
        <f>IF(C4026=0,IF(B4025=Protocol!$V$20,1,B4025+1),B4025)</f>
        <v>1</v>
      </c>
      <c r="C4026" s="1">
        <f>IF(C4025+1=Protocol!$V$21,0,C4025+1)</f>
        <v>8</v>
      </c>
      <c r="D4026" s="1">
        <f t="shared" si="141"/>
        <v>5</v>
      </c>
      <c r="E4026" s="1" t="str">
        <f>INDEX(Protocol[Mark],MATCH(C4026,Protocol[Step],0))</f>
        <v>4G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200010005</v>
      </c>
      <c r="H4026" s="134">
        <f>Systematic[[#This Row],[SampleVariableLabel]]+100*Systematic[[#This Row],[State]]</f>
        <v>200010805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200</v>
      </c>
      <c r="B4027" s="1">
        <f>IF(C4027=0,IF(B4026=Protocol!$V$20,1,B4026+1),B4026)</f>
        <v>1</v>
      </c>
      <c r="C4027" s="1">
        <f>IF(C4026+1=Protocol!$V$21,0,C4026+1)</f>
        <v>9</v>
      </c>
      <c r="D4027" s="1">
        <f t="shared" si="141"/>
        <v>6</v>
      </c>
      <c r="E4027" s="1" t="str">
        <f>INDEX(Protocol[Mark],MATCH(C4027,Protocol[Step],0))</f>
        <v>5S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200010006</v>
      </c>
      <c r="H4027" s="134">
        <f>Systematic[[#This Row],[SampleVariableLabel]]+100*Systematic[[#This Row],[State]]</f>
        <v>200010906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200</v>
      </c>
      <c r="B4028" s="1">
        <f>IF(C4028=0,IF(B4027=Protocol!$V$20,1,B4027+1),B4027)</f>
        <v>1</v>
      </c>
      <c r="C4028" s="1">
        <f>IF(C4027+1=Protocol!$V$21,0,C4027+1)</f>
        <v>10</v>
      </c>
      <c r="D4028" s="1">
        <f t="shared" si="141"/>
        <v>1</v>
      </c>
      <c r="E4028" s="1" t="str">
        <f>INDEX(Protocol[Mark],MATCH(C4028,Protocol[Step],0))</f>
        <v>6Gp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200010001</v>
      </c>
      <c r="H4028" s="134">
        <f>Systematic[[#This Row],[SampleVariableLabel]]+100*Systematic[[#This Row],[State]]</f>
        <v>200011001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200</v>
      </c>
      <c r="B4029" s="1">
        <f>IF(C4029=0,IF(B4028=Protocol!$V$20,1,B4028+1),B4028)</f>
        <v>1</v>
      </c>
      <c r="C4029" s="1">
        <f>IF(C4028+1=Protocol!$V$21,0,C4028+1)</f>
        <v>11</v>
      </c>
      <c r="D4029" s="1">
        <f t="shared" si="141"/>
        <v>2</v>
      </c>
      <c r="E4029" s="1" t="str">
        <f>INDEX(Protocol[Mark],MATCH(C4029,Protocol[Step],0))</f>
        <v>7U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200010002</v>
      </c>
      <c r="H4029" s="134">
        <f>Systematic[[#This Row],[SampleVariableLabel]]+100*Systematic[[#This Row],[State]]</f>
        <v>200011102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200</v>
      </c>
      <c r="B4030" s="1">
        <f>IF(C4030=0,IF(B4029=Protocol!$V$20,1,B4029+1),B4029)</f>
        <v>1</v>
      </c>
      <c r="C4030" s="1">
        <f>IF(C4029+1=Protocol!$V$21,0,C4029+1)</f>
        <v>12</v>
      </c>
      <c r="D4030" s="1">
        <f t="shared" si="141"/>
        <v>3</v>
      </c>
      <c r="E4030" s="1" t="str">
        <f>INDEX(Protocol[Mark],MATCH(C4030,Protocol[Step],0))</f>
        <v>8Rot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200010003</v>
      </c>
      <c r="H4030" s="134">
        <f>Systematic[[#This Row],[SampleVariableLabel]]+100*Systematic[[#This Row],[State]]</f>
        <v>200011203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200</v>
      </c>
      <c r="B4031" s="1">
        <f>IF(C4031=0,IF(B4030=Protocol!$V$20,1,B4030+1),B4030)</f>
        <v>1</v>
      </c>
      <c r="C4031" s="1">
        <f>IF(C4030+1=Protocol!$V$21,0,C4030+1)</f>
        <v>13</v>
      </c>
      <c r="D4031" s="1">
        <f t="shared" si="141"/>
        <v>4</v>
      </c>
      <c r="E4031" s="1" t="str">
        <f>INDEX(Protocol[Mark],MATCH(C4031,Protocol[Step],0))</f>
        <v>9Ama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200010004</v>
      </c>
      <c r="H4031" s="134">
        <f>Systematic[[#This Row],[SampleVariableLabel]]+100*Systematic[[#This Row],[State]]</f>
        <v>200011304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200</v>
      </c>
      <c r="B4032" s="1">
        <f>IF(C4032=0,IF(B4031=Protocol!$V$20,1,B4031+1),B4031)</f>
        <v>1</v>
      </c>
      <c r="C4032" s="1">
        <f>IF(C4031+1=Protocol!$V$21,0,C4031+1)</f>
        <v>14</v>
      </c>
      <c r="D4032" s="1">
        <f t="shared" si="141"/>
        <v>5</v>
      </c>
      <c r="E4032" s="1" t="str">
        <f>INDEX(Protocol[Mark],MATCH(C4032,Protocol[Step],0))</f>
        <v>10AsTm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200010005</v>
      </c>
      <c r="H4032" s="134">
        <f>Systematic[[#This Row],[SampleVariableLabel]]+100*Systematic[[#This Row],[State]]</f>
        <v>200011405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200</v>
      </c>
      <c r="B4033" s="1">
        <f>IF(C4033=0,IF(B4032=Protocol!$V$20,1,B4032+1),B4032)</f>
        <v>1</v>
      </c>
      <c r="C4033" s="1">
        <f>IF(C4032+1=Protocol!$V$21,0,C4032+1)</f>
        <v>15</v>
      </c>
      <c r="D4033" s="1">
        <f t="shared" si="141"/>
        <v>6</v>
      </c>
      <c r="E4033" s="1" t="str">
        <f>INDEX(Protocol[Mark],MATCH(C4033,Protocol[Step],0))</f>
        <v>11Azd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200010006</v>
      </c>
      <c r="H4033" s="134">
        <f>Systematic[[#This Row],[SampleVariableLabel]]+100*Systematic[[#This Row],[State]]</f>
        <v>200011506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201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ce1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201010001</v>
      </c>
      <c r="H4034" s="134">
        <f>Systematic[[#This Row],[SampleVariableLabel]]+100*Systematic[[#This Row],[State]]</f>
        <v>201010001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201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1Dig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201010002</v>
      </c>
      <c r="H4035" s="134">
        <f>Systematic[[#This Row],[SampleVariableLabel]]+100*Systematic[[#This Row],[State]]</f>
        <v>201010102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201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1D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201010003</v>
      </c>
      <c r="H4036" s="134">
        <f>Systematic[[#This Row],[SampleVariableLabel]]+100*Systematic[[#This Row],[State]]</f>
        <v>201010203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201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1M.1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201010004</v>
      </c>
      <c r="H4037" s="134">
        <f>Systematic[[#This Row],[SampleVariableLabel]]+100*Systematic[[#This Row],[State]]</f>
        <v>201010304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201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2Oct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201010005</v>
      </c>
      <c r="H4038" s="134">
        <f>Systematic[[#This Row],[SampleVariableLabel]]+100*Systematic[[#This Row],[State]]</f>
        <v>201010405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201</v>
      </c>
      <c r="B4039" s="1">
        <f>IF(C4039=0,IF(B4038=Protocol!$V$20,1,B4038+1),B4038)</f>
        <v>1</v>
      </c>
      <c r="C4039" s="1">
        <f>IF(C4038+1=Protocol!$V$21,0,C4038+1)</f>
        <v>5</v>
      </c>
      <c r="D4039" s="1">
        <f t="shared" si="143"/>
        <v>6</v>
      </c>
      <c r="E4039" s="1" t="str">
        <f>INDEX(Protocol[Mark],MATCH(C4039,Protocol[Step],0))</f>
        <v>2c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201010006</v>
      </c>
      <c r="H4039" s="134">
        <f>Systematic[[#This Row],[SampleVariableLabel]]+100*Systematic[[#This Row],[State]]</f>
        <v>201010506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201</v>
      </c>
      <c r="B4040" s="1">
        <f>IF(C4040=0,IF(B4039=Protocol!$V$20,1,B4039+1),B4039)</f>
        <v>1</v>
      </c>
      <c r="C4040" s="1">
        <f>IF(C4039+1=Protocol!$V$21,0,C4039+1)</f>
        <v>6</v>
      </c>
      <c r="D4040" s="1">
        <f t="shared" si="143"/>
        <v>1</v>
      </c>
      <c r="E4040" s="1" t="str">
        <f>INDEX(Protocol[Mark],MATCH(C4040,Protocol[Step],0))</f>
        <v>2M2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201010001</v>
      </c>
      <c r="H4040" s="134">
        <f>Systematic[[#This Row],[SampleVariableLabel]]+100*Systematic[[#This Row],[State]]</f>
        <v>201010601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201</v>
      </c>
      <c r="B4041" s="1">
        <f>IF(C4041=0,IF(B4040=Protocol!$V$20,1,B4040+1),B4040)</f>
        <v>1</v>
      </c>
      <c r="C4041" s="1">
        <f>IF(C4040+1=Protocol!$V$21,0,C4040+1)</f>
        <v>7</v>
      </c>
      <c r="D4041" s="1">
        <f t="shared" si="143"/>
        <v>2</v>
      </c>
      <c r="E4041" s="1" t="str">
        <f>INDEX(Protocol[Mark],MATCH(C4041,Protocol[Step],0))</f>
        <v>3P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201010002</v>
      </c>
      <c r="H4041" s="134">
        <f>Systematic[[#This Row],[SampleVariableLabel]]+100*Systematic[[#This Row],[State]]</f>
        <v>201010702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201</v>
      </c>
      <c r="B4042" s="1">
        <f>IF(C4042=0,IF(B4041=Protocol!$V$20,1,B4041+1),B4041)</f>
        <v>1</v>
      </c>
      <c r="C4042" s="1">
        <f>IF(C4041+1=Protocol!$V$21,0,C4041+1)</f>
        <v>8</v>
      </c>
      <c r="D4042" s="1">
        <f t="shared" si="143"/>
        <v>3</v>
      </c>
      <c r="E4042" s="1" t="str">
        <f>INDEX(Protocol[Mark],MATCH(C4042,Protocol[Step],0))</f>
        <v>4G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201010003</v>
      </c>
      <c r="H4042" s="134">
        <f>Systematic[[#This Row],[SampleVariableLabel]]+100*Systematic[[#This Row],[State]]</f>
        <v>201010803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201</v>
      </c>
      <c r="B4043" s="1">
        <f>IF(C4043=0,IF(B4042=Protocol!$V$20,1,B4042+1),B4042)</f>
        <v>1</v>
      </c>
      <c r="C4043" s="1">
        <f>IF(C4042+1=Protocol!$V$21,0,C4042+1)</f>
        <v>9</v>
      </c>
      <c r="D4043" s="1">
        <f t="shared" si="143"/>
        <v>4</v>
      </c>
      <c r="E4043" s="1" t="str">
        <f>INDEX(Protocol[Mark],MATCH(C4043,Protocol[Step],0))</f>
        <v>5S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201010004</v>
      </c>
      <c r="H4043" s="134">
        <f>Systematic[[#This Row],[SampleVariableLabel]]+100*Systematic[[#This Row],[State]]</f>
        <v>201010904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201</v>
      </c>
      <c r="B4044" s="1">
        <f>IF(C4044=0,IF(B4043=Protocol!$V$20,1,B4043+1),B4043)</f>
        <v>1</v>
      </c>
      <c r="C4044" s="1">
        <f>IF(C4043+1=Protocol!$V$21,0,C4043+1)</f>
        <v>10</v>
      </c>
      <c r="D4044" s="1">
        <f t="shared" si="143"/>
        <v>5</v>
      </c>
      <c r="E4044" s="1" t="str">
        <f>INDEX(Protocol[Mark],MATCH(C4044,Protocol[Step],0))</f>
        <v>6Gp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201010005</v>
      </c>
      <c r="H4044" s="134">
        <f>Systematic[[#This Row],[SampleVariableLabel]]+100*Systematic[[#This Row],[State]]</f>
        <v>201011005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201</v>
      </c>
      <c r="B4045" s="1">
        <f>IF(C4045=0,IF(B4044=Protocol!$V$20,1,B4044+1),B4044)</f>
        <v>1</v>
      </c>
      <c r="C4045" s="1">
        <f>IF(C4044+1=Protocol!$V$21,0,C4044+1)</f>
        <v>11</v>
      </c>
      <c r="D4045" s="1">
        <f t="shared" si="143"/>
        <v>6</v>
      </c>
      <c r="E4045" s="1" t="str">
        <f>INDEX(Protocol[Mark],MATCH(C4045,Protocol[Step],0))</f>
        <v>7U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201010006</v>
      </c>
      <c r="H4045" s="134">
        <f>Systematic[[#This Row],[SampleVariableLabel]]+100*Systematic[[#This Row],[State]]</f>
        <v>201011106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201</v>
      </c>
      <c r="B4046" s="1">
        <f>IF(C4046=0,IF(B4045=Protocol!$V$20,1,B4045+1),B4045)</f>
        <v>1</v>
      </c>
      <c r="C4046" s="1">
        <f>IF(C4045+1=Protocol!$V$21,0,C4045+1)</f>
        <v>12</v>
      </c>
      <c r="D4046" s="1">
        <f t="shared" si="143"/>
        <v>1</v>
      </c>
      <c r="E4046" s="1" t="str">
        <f>INDEX(Protocol[Mark],MATCH(C4046,Protocol[Step],0))</f>
        <v>8Rot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201010001</v>
      </c>
      <c r="H4046" s="134">
        <f>Systematic[[#This Row],[SampleVariableLabel]]+100*Systematic[[#This Row],[State]]</f>
        <v>201011201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201</v>
      </c>
      <c r="B4047" s="1">
        <f>IF(C4047=0,IF(B4046=Protocol!$V$20,1,B4046+1),B4046)</f>
        <v>1</v>
      </c>
      <c r="C4047" s="1">
        <f>IF(C4046+1=Protocol!$V$21,0,C4046+1)</f>
        <v>13</v>
      </c>
      <c r="D4047" s="1">
        <f t="shared" si="143"/>
        <v>2</v>
      </c>
      <c r="E4047" s="1" t="str">
        <f>INDEX(Protocol[Mark],MATCH(C4047,Protocol[Step],0))</f>
        <v>9Ama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201010002</v>
      </c>
      <c r="H4047" s="134">
        <f>Systematic[[#This Row],[SampleVariableLabel]]+100*Systematic[[#This Row],[State]]</f>
        <v>201011302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201</v>
      </c>
      <c r="B4048" s="1">
        <f>IF(C4048=0,IF(B4047=Protocol!$V$20,1,B4047+1),B4047)</f>
        <v>1</v>
      </c>
      <c r="C4048" s="1">
        <f>IF(C4047+1=Protocol!$V$21,0,C4047+1)</f>
        <v>14</v>
      </c>
      <c r="D4048" s="1">
        <f t="shared" si="143"/>
        <v>3</v>
      </c>
      <c r="E4048" s="1" t="str">
        <f>INDEX(Protocol[Mark],MATCH(C4048,Protocol[Step],0))</f>
        <v>10AsTm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201010003</v>
      </c>
      <c r="H4048" s="134">
        <f>Systematic[[#This Row],[SampleVariableLabel]]+100*Systematic[[#This Row],[State]]</f>
        <v>201011403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201</v>
      </c>
      <c r="B4049" s="1">
        <f>IF(C4049=0,IF(B4048=Protocol!$V$20,1,B4048+1),B4048)</f>
        <v>1</v>
      </c>
      <c r="C4049" s="1">
        <f>IF(C4048+1=Protocol!$V$21,0,C4048+1)</f>
        <v>15</v>
      </c>
      <c r="D4049" s="1">
        <f t="shared" si="143"/>
        <v>4</v>
      </c>
      <c r="E4049" s="1" t="str">
        <f>INDEX(Protocol[Mark],MATCH(C4049,Protocol[Step],0))</f>
        <v>11Azd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201010004</v>
      </c>
      <c r="H4049" s="134">
        <f>Systematic[[#This Row],[SampleVariableLabel]]+100*Systematic[[#This Row],[State]]</f>
        <v>201011504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202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ce1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202010005</v>
      </c>
      <c r="H4050" s="134">
        <f>Systematic[[#This Row],[SampleVariableLabel]]+100*Systematic[[#This Row],[State]]</f>
        <v>202010005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202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1Dig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202010006</v>
      </c>
      <c r="H4051" s="134">
        <f>Systematic[[#This Row],[SampleVariableLabel]]+100*Systematic[[#This Row],[State]]</f>
        <v>202010106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202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1D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202010001</v>
      </c>
      <c r="H4052" s="134">
        <f>Systematic[[#This Row],[SampleVariableLabel]]+100*Systematic[[#This Row],[State]]</f>
        <v>202010201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202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1M.1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202010002</v>
      </c>
      <c r="H4053" s="134">
        <f>Systematic[[#This Row],[SampleVariableLabel]]+100*Systematic[[#This Row],[State]]</f>
        <v>202010302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202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2Oct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202010003</v>
      </c>
      <c r="H4054" s="134">
        <f>Systematic[[#This Row],[SampleVariableLabel]]+100*Systematic[[#This Row],[State]]</f>
        <v>202010403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202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2c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202010004</v>
      </c>
      <c r="H4055" s="134">
        <f>Systematic[[#This Row],[SampleVariableLabel]]+100*Systematic[[#This Row],[State]]</f>
        <v>202010504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202</v>
      </c>
      <c r="B4056" s="1">
        <f>IF(C4056=0,IF(B4055=Protocol!$V$20,1,B4055+1),B4055)</f>
        <v>1</v>
      </c>
      <c r="C4056" s="1">
        <f>IF(C4055+1=Protocol!$V$21,0,C4055+1)</f>
        <v>6</v>
      </c>
      <c r="D4056" s="1">
        <f t="shared" si="143"/>
        <v>5</v>
      </c>
      <c r="E4056" s="1" t="str">
        <f>INDEX(Protocol[Mark],MATCH(C4056,Protocol[Step],0))</f>
        <v>2M2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202010005</v>
      </c>
      <c r="H4056" s="134">
        <f>Systematic[[#This Row],[SampleVariableLabel]]+100*Systematic[[#This Row],[State]]</f>
        <v>202010605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202</v>
      </c>
      <c r="B4057" s="1">
        <f>IF(C4057=0,IF(B4056=Protocol!$V$20,1,B4056+1),B4056)</f>
        <v>1</v>
      </c>
      <c r="C4057" s="1">
        <f>IF(C4056+1=Protocol!$V$21,0,C4056+1)</f>
        <v>7</v>
      </c>
      <c r="D4057" s="1">
        <f t="shared" si="143"/>
        <v>6</v>
      </c>
      <c r="E4057" s="1" t="str">
        <f>INDEX(Protocol[Mark],MATCH(C4057,Protocol[Step],0))</f>
        <v>3P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202010006</v>
      </c>
      <c r="H4057" s="134">
        <f>Systematic[[#This Row],[SampleVariableLabel]]+100*Systematic[[#This Row],[State]]</f>
        <v>202010706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202</v>
      </c>
      <c r="B4058" s="1">
        <f>IF(C4058=0,IF(B4057=Protocol!$V$20,1,B4057+1),B4057)</f>
        <v>1</v>
      </c>
      <c r="C4058" s="1">
        <f>IF(C4057+1=Protocol!$V$21,0,C4057+1)</f>
        <v>8</v>
      </c>
      <c r="D4058" s="1">
        <f t="shared" si="143"/>
        <v>1</v>
      </c>
      <c r="E4058" s="1" t="str">
        <f>INDEX(Protocol[Mark],MATCH(C4058,Protocol[Step],0))</f>
        <v>4G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202010001</v>
      </c>
      <c r="H4058" s="134">
        <f>Systematic[[#This Row],[SampleVariableLabel]]+100*Systematic[[#This Row],[State]]</f>
        <v>202010801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202</v>
      </c>
      <c r="B4059" s="1">
        <f>IF(C4059=0,IF(B4058=Protocol!$V$20,1,B4058+1),B4058)</f>
        <v>1</v>
      </c>
      <c r="C4059" s="1">
        <f>IF(C4058+1=Protocol!$V$21,0,C4058+1)</f>
        <v>9</v>
      </c>
      <c r="D4059" s="1">
        <f t="shared" si="143"/>
        <v>2</v>
      </c>
      <c r="E4059" s="1" t="str">
        <f>INDEX(Protocol[Mark],MATCH(C4059,Protocol[Step],0))</f>
        <v>5S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202010002</v>
      </c>
      <c r="H4059" s="134">
        <f>Systematic[[#This Row],[SampleVariableLabel]]+100*Systematic[[#This Row],[State]]</f>
        <v>202010902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202</v>
      </c>
      <c r="B4060" s="1">
        <f>IF(C4060=0,IF(B4059=Protocol!$V$20,1,B4059+1),B4059)</f>
        <v>1</v>
      </c>
      <c r="C4060" s="1">
        <f>IF(C4059+1=Protocol!$V$21,0,C4059+1)</f>
        <v>10</v>
      </c>
      <c r="D4060" s="1">
        <f t="shared" si="143"/>
        <v>3</v>
      </c>
      <c r="E4060" s="1" t="str">
        <f>INDEX(Protocol[Mark],MATCH(C4060,Protocol[Step],0))</f>
        <v>6Gp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202010003</v>
      </c>
      <c r="H4060" s="134">
        <f>Systematic[[#This Row],[SampleVariableLabel]]+100*Systematic[[#This Row],[State]]</f>
        <v>202011003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202</v>
      </c>
      <c r="B4061" s="1">
        <f>IF(C4061=0,IF(B4060=Protocol!$V$20,1,B4060+1),B4060)</f>
        <v>1</v>
      </c>
      <c r="C4061" s="1">
        <f>IF(C4060+1=Protocol!$V$21,0,C4060+1)</f>
        <v>11</v>
      </c>
      <c r="D4061" s="1">
        <f t="shared" si="143"/>
        <v>4</v>
      </c>
      <c r="E4061" s="1" t="str">
        <f>INDEX(Protocol[Mark],MATCH(C4061,Protocol[Step],0))</f>
        <v>7U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202010004</v>
      </c>
      <c r="H4061" s="134">
        <f>Systematic[[#This Row],[SampleVariableLabel]]+100*Systematic[[#This Row],[State]]</f>
        <v>202011104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202</v>
      </c>
      <c r="B4062" s="1">
        <f>IF(C4062=0,IF(B4061=Protocol!$V$20,1,B4061+1),B4061)</f>
        <v>1</v>
      </c>
      <c r="C4062" s="1">
        <f>IF(C4061+1=Protocol!$V$21,0,C4061+1)</f>
        <v>12</v>
      </c>
      <c r="D4062" s="1">
        <f t="shared" si="143"/>
        <v>5</v>
      </c>
      <c r="E4062" s="1" t="str">
        <f>INDEX(Protocol[Mark],MATCH(C4062,Protocol[Step],0))</f>
        <v>8Rot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202010005</v>
      </c>
      <c r="H4062" s="134">
        <f>Systematic[[#This Row],[SampleVariableLabel]]+100*Systematic[[#This Row],[State]]</f>
        <v>202011205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202</v>
      </c>
      <c r="B4063" s="1">
        <f>IF(C4063=0,IF(B4062=Protocol!$V$20,1,B4062+1),B4062)</f>
        <v>1</v>
      </c>
      <c r="C4063" s="1">
        <f>IF(C4062+1=Protocol!$V$21,0,C4062+1)</f>
        <v>13</v>
      </c>
      <c r="D4063" s="1">
        <f t="shared" si="143"/>
        <v>6</v>
      </c>
      <c r="E4063" s="1" t="str">
        <f>INDEX(Protocol[Mark],MATCH(C4063,Protocol[Step],0))</f>
        <v>9Ama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202010006</v>
      </c>
      <c r="H4063" s="134">
        <f>Systematic[[#This Row],[SampleVariableLabel]]+100*Systematic[[#This Row],[State]]</f>
        <v>202011306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202</v>
      </c>
      <c r="B4064" s="1">
        <f>IF(C4064=0,IF(B4063=Protocol!$V$20,1,B4063+1),B4063)</f>
        <v>1</v>
      </c>
      <c r="C4064" s="1">
        <f>IF(C4063+1=Protocol!$V$21,0,C4063+1)</f>
        <v>14</v>
      </c>
      <c r="D4064" s="1">
        <f t="shared" si="143"/>
        <v>1</v>
      </c>
      <c r="E4064" s="1" t="str">
        <f>INDEX(Protocol[Mark],MATCH(C4064,Protocol[Step],0))</f>
        <v>10AsTm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202010001</v>
      </c>
      <c r="H4064" s="134">
        <f>Systematic[[#This Row],[SampleVariableLabel]]+100*Systematic[[#This Row],[State]]</f>
        <v>202011401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202</v>
      </c>
      <c r="B4065" s="1">
        <f>IF(C4065=0,IF(B4064=Protocol!$V$20,1,B4064+1),B4064)</f>
        <v>1</v>
      </c>
      <c r="C4065" s="1">
        <f>IF(C4064+1=Protocol!$V$21,0,C4064+1)</f>
        <v>15</v>
      </c>
      <c r="D4065" s="1">
        <f t="shared" si="143"/>
        <v>2</v>
      </c>
      <c r="E4065" s="1" t="str">
        <f>INDEX(Protocol[Mark],MATCH(C4065,Protocol[Step],0))</f>
        <v>11Azd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202010002</v>
      </c>
      <c r="H4065" s="134">
        <f>Systematic[[#This Row],[SampleVariableLabel]]+100*Systematic[[#This Row],[State]]</f>
        <v>202011502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203</v>
      </c>
      <c r="B4066" s="1">
        <f>IF(C4066=0,IF(B4065=Protocol!$V$20,1,B4065+1),B4065)</f>
        <v>1</v>
      </c>
      <c r="C4066" s="1">
        <f>IF(C4065+1=Protocol!$V$21,0,C4065+1)</f>
        <v>0</v>
      </c>
      <c r="D4066" s="1">
        <f t="shared" si="143"/>
        <v>3</v>
      </c>
      <c r="E4066" s="1" t="str">
        <f>INDEX(Protocol[Mark],MATCH(C4066,Protocol[Step],0))</f>
        <v>ce1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203010003</v>
      </c>
      <c r="H4066" s="134">
        <f>Systematic[[#This Row],[SampleVariableLabel]]+100*Systematic[[#This Row],[State]]</f>
        <v>203010003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203</v>
      </c>
      <c r="B4067" s="1">
        <f>IF(C4067=0,IF(B4066=Protocol!$V$20,1,B4066+1),B4066)</f>
        <v>1</v>
      </c>
      <c r="C4067" s="1">
        <f>IF(C4066+1=Protocol!$V$21,0,C4066+1)</f>
        <v>1</v>
      </c>
      <c r="D4067" s="1">
        <f t="shared" si="143"/>
        <v>4</v>
      </c>
      <c r="E4067" s="1" t="str">
        <f>INDEX(Protocol[Mark],MATCH(C4067,Protocol[Step],0))</f>
        <v>1Dig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203010004</v>
      </c>
      <c r="H4067" s="134">
        <f>Systematic[[#This Row],[SampleVariableLabel]]+100*Systematic[[#This Row],[State]]</f>
        <v>203010104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203</v>
      </c>
      <c r="B4068" s="1">
        <f>IF(C4068=0,IF(B4067=Protocol!$V$20,1,B4067+1),B4067)</f>
        <v>1</v>
      </c>
      <c r="C4068" s="1">
        <f>IF(C4067+1=Protocol!$V$21,0,C4067+1)</f>
        <v>2</v>
      </c>
      <c r="D4068" s="1">
        <f t="shared" si="143"/>
        <v>5</v>
      </c>
      <c r="E4068" s="1" t="str">
        <f>INDEX(Protocol[Mark],MATCH(C4068,Protocol[Step],0))</f>
        <v>1D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203010005</v>
      </c>
      <c r="H4068" s="134">
        <f>Systematic[[#This Row],[SampleVariableLabel]]+100*Systematic[[#This Row],[State]]</f>
        <v>203010205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203</v>
      </c>
      <c r="B4069" s="1">
        <f>IF(C4069=0,IF(B4068=Protocol!$V$20,1,B4068+1),B4068)</f>
        <v>1</v>
      </c>
      <c r="C4069" s="1">
        <f>IF(C4068+1=Protocol!$V$21,0,C4068+1)</f>
        <v>3</v>
      </c>
      <c r="D4069" s="1">
        <f t="shared" si="143"/>
        <v>6</v>
      </c>
      <c r="E4069" s="1" t="str">
        <f>INDEX(Protocol[Mark],MATCH(C4069,Protocol[Step],0))</f>
        <v>1M.1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203010006</v>
      </c>
      <c r="H4069" s="134">
        <f>Systematic[[#This Row],[SampleVariableLabel]]+100*Systematic[[#This Row],[State]]</f>
        <v>203010306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203</v>
      </c>
      <c r="B4070" s="1">
        <f>IF(C4070=0,IF(B4069=Protocol!$V$20,1,B4069+1),B4069)</f>
        <v>1</v>
      </c>
      <c r="C4070" s="1">
        <f>IF(C4069+1=Protocol!$V$21,0,C4069+1)</f>
        <v>4</v>
      </c>
      <c r="D4070" s="1">
        <f t="shared" si="143"/>
        <v>1</v>
      </c>
      <c r="E4070" s="1" t="str">
        <f>INDEX(Protocol[Mark],MATCH(C4070,Protocol[Step],0))</f>
        <v>2Oct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203010001</v>
      </c>
      <c r="H4070" s="134">
        <f>Systematic[[#This Row],[SampleVariableLabel]]+100*Systematic[[#This Row],[State]]</f>
        <v>203010401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203</v>
      </c>
      <c r="B4071" s="1">
        <f>IF(C4071=0,IF(B4070=Protocol!$V$20,1,B4070+1),B4070)</f>
        <v>1</v>
      </c>
      <c r="C4071" s="1">
        <f>IF(C4070+1=Protocol!$V$21,0,C4070+1)</f>
        <v>5</v>
      </c>
      <c r="D4071" s="1">
        <f t="shared" si="143"/>
        <v>2</v>
      </c>
      <c r="E4071" s="1" t="str">
        <f>INDEX(Protocol[Mark],MATCH(C4071,Protocol[Step],0))</f>
        <v>2c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203010002</v>
      </c>
      <c r="H4071" s="134">
        <f>Systematic[[#This Row],[SampleVariableLabel]]+100*Systematic[[#This Row],[State]]</f>
        <v>203010502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203</v>
      </c>
      <c r="B4072" s="1">
        <f>IF(C4072=0,IF(B4071=Protocol!$V$20,1,B4071+1),B4071)</f>
        <v>1</v>
      </c>
      <c r="C4072" s="1">
        <f>IF(C4071+1=Protocol!$V$21,0,C4071+1)</f>
        <v>6</v>
      </c>
      <c r="D4072" s="1">
        <f t="shared" si="143"/>
        <v>3</v>
      </c>
      <c r="E4072" s="1" t="str">
        <f>INDEX(Protocol[Mark],MATCH(C4072,Protocol[Step],0))</f>
        <v>2M2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203010003</v>
      </c>
      <c r="H4072" s="134">
        <f>Systematic[[#This Row],[SampleVariableLabel]]+100*Systematic[[#This Row],[State]]</f>
        <v>203010603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203</v>
      </c>
      <c r="B4073" s="1">
        <f>IF(C4073=0,IF(B4072=Protocol!$V$20,1,B4072+1),B4072)</f>
        <v>1</v>
      </c>
      <c r="C4073" s="1">
        <f>IF(C4072+1=Protocol!$V$21,0,C4072+1)</f>
        <v>7</v>
      </c>
      <c r="D4073" s="1">
        <f t="shared" si="143"/>
        <v>4</v>
      </c>
      <c r="E4073" s="1" t="str">
        <f>INDEX(Protocol[Mark],MATCH(C4073,Protocol[Step],0))</f>
        <v>3P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203010004</v>
      </c>
      <c r="H4073" s="134">
        <f>Systematic[[#This Row],[SampleVariableLabel]]+100*Systematic[[#This Row],[State]]</f>
        <v>203010704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203</v>
      </c>
      <c r="B4074" s="1">
        <f>IF(C4074=0,IF(B4073=Protocol!$V$20,1,B4073+1),B4073)</f>
        <v>1</v>
      </c>
      <c r="C4074" s="1">
        <f>IF(C4073+1=Protocol!$V$21,0,C4073+1)</f>
        <v>8</v>
      </c>
      <c r="D4074" s="1">
        <f t="shared" si="143"/>
        <v>5</v>
      </c>
      <c r="E4074" s="1" t="str">
        <f>INDEX(Protocol[Mark],MATCH(C4074,Protocol[Step],0))</f>
        <v>4G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203010005</v>
      </c>
      <c r="H4074" s="134">
        <f>Systematic[[#This Row],[SampleVariableLabel]]+100*Systematic[[#This Row],[State]]</f>
        <v>203010805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203</v>
      </c>
      <c r="B4075" s="1">
        <f>IF(C4075=0,IF(B4074=Protocol!$V$20,1,B4074+1),B4074)</f>
        <v>1</v>
      </c>
      <c r="C4075" s="1">
        <f>IF(C4074+1=Protocol!$V$21,0,C4074+1)</f>
        <v>9</v>
      </c>
      <c r="D4075" s="1">
        <f t="shared" si="143"/>
        <v>6</v>
      </c>
      <c r="E4075" s="1" t="str">
        <f>INDEX(Protocol[Mark],MATCH(C4075,Protocol[Step],0))</f>
        <v>5S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203010006</v>
      </c>
      <c r="H4075" s="134">
        <f>Systematic[[#This Row],[SampleVariableLabel]]+100*Systematic[[#This Row],[State]]</f>
        <v>203010906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203</v>
      </c>
      <c r="B4076" s="1">
        <f>IF(C4076=0,IF(B4075=Protocol!$V$20,1,B4075+1),B4075)</f>
        <v>1</v>
      </c>
      <c r="C4076" s="1">
        <f>IF(C4075+1=Protocol!$V$21,0,C4075+1)</f>
        <v>10</v>
      </c>
      <c r="D4076" s="1">
        <f t="shared" si="143"/>
        <v>1</v>
      </c>
      <c r="E4076" s="1" t="str">
        <f>INDEX(Protocol[Mark],MATCH(C4076,Protocol[Step],0))</f>
        <v>6Gp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203010001</v>
      </c>
      <c r="H4076" s="134">
        <f>Systematic[[#This Row],[SampleVariableLabel]]+100*Systematic[[#This Row],[State]]</f>
        <v>203011001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203</v>
      </c>
      <c r="B4077" s="1">
        <f>IF(C4077=0,IF(B4076=Protocol!$V$20,1,B4076+1),B4076)</f>
        <v>1</v>
      </c>
      <c r="C4077" s="1">
        <f>IF(C4076+1=Protocol!$V$21,0,C4076+1)</f>
        <v>11</v>
      </c>
      <c r="D4077" s="1">
        <f t="shared" si="143"/>
        <v>2</v>
      </c>
      <c r="E4077" s="1" t="str">
        <f>INDEX(Protocol[Mark],MATCH(C4077,Protocol[Step],0))</f>
        <v>7U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203010002</v>
      </c>
      <c r="H4077" s="134">
        <f>Systematic[[#This Row],[SampleVariableLabel]]+100*Systematic[[#This Row],[State]]</f>
        <v>203011102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203</v>
      </c>
      <c r="B4078" s="1">
        <f>IF(C4078=0,IF(B4077=Protocol!$V$20,1,B4077+1),B4077)</f>
        <v>1</v>
      </c>
      <c r="C4078" s="1">
        <f>IF(C4077+1=Protocol!$V$21,0,C4077+1)</f>
        <v>12</v>
      </c>
      <c r="D4078" s="1">
        <f t="shared" si="143"/>
        <v>3</v>
      </c>
      <c r="E4078" s="1" t="str">
        <f>INDEX(Protocol[Mark],MATCH(C4078,Protocol[Step],0))</f>
        <v>8Rot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203010003</v>
      </c>
      <c r="H4078" s="134">
        <f>Systematic[[#This Row],[SampleVariableLabel]]+100*Systematic[[#This Row],[State]]</f>
        <v>203011203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203</v>
      </c>
      <c r="B4079" s="1">
        <f>IF(C4079=0,IF(B4078=Protocol!$V$20,1,B4078+1),B4078)</f>
        <v>1</v>
      </c>
      <c r="C4079" s="1">
        <f>IF(C4078+1=Protocol!$V$21,0,C4078+1)</f>
        <v>13</v>
      </c>
      <c r="D4079" s="1">
        <f t="shared" si="143"/>
        <v>4</v>
      </c>
      <c r="E4079" s="1" t="str">
        <f>INDEX(Protocol[Mark],MATCH(C4079,Protocol[Step],0))</f>
        <v>9Ama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203010004</v>
      </c>
      <c r="H4079" s="134">
        <f>Systematic[[#This Row],[SampleVariableLabel]]+100*Systematic[[#This Row],[State]]</f>
        <v>203011304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203</v>
      </c>
      <c r="B4080" s="1">
        <f>IF(C4080=0,IF(B4079=Protocol!$V$20,1,B4079+1),B4079)</f>
        <v>1</v>
      </c>
      <c r="C4080" s="1">
        <f>IF(C4079+1=Protocol!$V$21,0,C4079+1)</f>
        <v>14</v>
      </c>
      <c r="D4080" s="1">
        <f t="shared" si="143"/>
        <v>5</v>
      </c>
      <c r="E4080" s="1" t="str">
        <f>INDEX(Protocol[Mark],MATCH(C4080,Protocol[Step],0))</f>
        <v>10AsTm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203010005</v>
      </c>
      <c r="H4080" s="134">
        <f>Systematic[[#This Row],[SampleVariableLabel]]+100*Systematic[[#This Row],[State]]</f>
        <v>203011405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203</v>
      </c>
      <c r="B4081" s="1">
        <f>IF(C4081=0,IF(B4080=Protocol!$V$20,1,B4080+1),B4080)</f>
        <v>1</v>
      </c>
      <c r="C4081" s="1">
        <f>IF(C4080+1=Protocol!$V$21,0,C4080+1)</f>
        <v>15</v>
      </c>
      <c r="D4081" s="1">
        <f t="shared" si="143"/>
        <v>6</v>
      </c>
      <c r="E4081" s="1" t="str">
        <f>INDEX(Protocol[Mark],MATCH(C4081,Protocol[Step],0))</f>
        <v>11Azd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203010006</v>
      </c>
      <c r="H4081" s="134">
        <f>Systematic[[#This Row],[SampleVariableLabel]]+100*Systematic[[#This Row],[State]]</f>
        <v>203011506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204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ce1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204010001</v>
      </c>
      <c r="H4082" s="134">
        <f>Systematic[[#This Row],[SampleVariableLabel]]+100*Systematic[[#This Row],[State]]</f>
        <v>204010001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204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204010002</v>
      </c>
      <c r="H4083" s="134">
        <f>Systematic[[#This Row],[SampleVariableLabel]]+100*Systematic[[#This Row],[State]]</f>
        <v>204010102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204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204010003</v>
      </c>
      <c r="H4084" s="134">
        <f>Systematic[[#This Row],[SampleVariableLabel]]+100*Systematic[[#This Row],[State]]</f>
        <v>204010203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204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1M.1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204010004</v>
      </c>
      <c r="H4085" s="134">
        <f>Systematic[[#This Row],[SampleVariableLabel]]+100*Systematic[[#This Row],[State]]</f>
        <v>204010304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204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2Oct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204010005</v>
      </c>
      <c r="H4086" s="134">
        <f>Systematic[[#This Row],[SampleVariableLabel]]+100*Systematic[[#This Row],[State]]</f>
        <v>204010405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204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204010006</v>
      </c>
      <c r="H4087" s="134">
        <f>Systematic[[#This Row],[SampleVariableLabel]]+100*Systematic[[#This Row],[State]]</f>
        <v>204010506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204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2M2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204010001</v>
      </c>
      <c r="H4088" s="134">
        <f>Systematic[[#This Row],[SampleVariableLabel]]+100*Systematic[[#This Row],[State]]</f>
        <v>204010601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204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3P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204010002</v>
      </c>
      <c r="H4089" s="134">
        <f>Systematic[[#This Row],[SampleVariableLabel]]+100*Systematic[[#This Row],[State]]</f>
        <v>204010702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204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4G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204010003</v>
      </c>
      <c r="H4090" s="134">
        <f>Systematic[[#This Row],[SampleVariableLabel]]+100*Systematic[[#This Row],[State]]</f>
        <v>204010803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204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5S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204010004</v>
      </c>
      <c r="H4091" s="134">
        <f>Systematic[[#This Row],[SampleVariableLabel]]+100*Systematic[[#This Row],[State]]</f>
        <v>204010904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204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6Gp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204010005</v>
      </c>
      <c r="H4092" s="134">
        <f>Systematic[[#This Row],[SampleVariableLabel]]+100*Systematic[[#This Row],[State]]</f>
        <v>204011005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204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7U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204010006</v>
      </c>
      <c r="H4093" s="134">
        <f>Systematic[[#This Row],[SampleVariableLabel]]+100*Systematic[[#This Row],[State]]</f>
        <v>204011106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204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8Rot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204010001</v>
      </c>
      <c r="H4094" s="134">
        <f>Systematic[[#This Row],[SampleVariableLabel]]+100*Systematic[[#This Row],[State]]</f>
        <v>204011201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204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9Ama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204010002</v>
      </c>
      <c r="H4095" s="134">
        <f>Systematic[[#This Row],[SampleVariableLabel]]+100*Systematic[[#This Row],[State]]</f>
        <v>204011302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204</v>
      </c>
      <c r="B4096" s="1">
        <f>IF(C4096=0,IF(B4095=Protocol!$V$20,1,B4095+1),B4095)</f>
        <v>1</v>
      </c>
      <c r="C4096" s="1">
        <f>IF(C4095+1=Protocol!$V$21,0,C4095+1)</f>
        <v>14</v>
      </c>
      <c r="D4096" s="1">
        <f t="shared" si="143"/>
        <v>3</v>
      </c>
      <c r="E4096" s="1" t="str">
        <f>INDEX(Protocol[Mark],MATCH(C4096,Protocol[Step],0))</f>
        <v>10AsTm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204010003</v>
      </c>
      <c r="H4096" s="134">
        <f>Systematic[[#This Row],[SampleVariableLabel]]+100*Systematic[[#This Row],[State]]</f>
        <v>204011403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204</v>
      </c>
      <c r="B4097" s="1">
        <f>IF(C4097=0,IF(B4096=Protocol!$V$20,1,B4096+1),B4096)</f>
        <v>1</v>
      </c>
      <c r="C4097" s="1">
        <f>IF(C4096+1=Protocol!$V$21,0,C4096+1)</f>
        <v>15</v>
      </c>
      <c r="D4097" s="1">
        <f t="shared" si="143"/>
        <v>4</v>
      </c>
      <c r="E4097" s="1" t="str">
        <f>INDEX(Protocol[Mark],MATCH(C4097,Protocol[Step],0))</f>
        <v>11Azd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204010004</v>
      </c>
      <c r="H4097" s="134">
        <f>Systematic[[#This Row],[SampleVariableLabel]]+100*Systematic[[#This Row],[State]]</f>
        <v>204011504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205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ce1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205010005</v>
      </c>
      <c r="H4098" s="134">
        <f>Systematic[[#This Row],[SampleVariableLabel]]+100*Systematic[[#This Row],[State]]</f>
        <v>205010005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205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1Dig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205010006</v>
      </c>
      <c r="H4099" s="134">
        <f>Systematic[[#This Row],[SampleVariableLabel]]+100*Systematic[[#This Row],[State]]</f>
        <v>205010106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205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1D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205010001</v>
      </c>
      <c r="H4100" s="134">
        <f>Systematic[[#This Row],[SampleVariableLabel]]+100*Systematic[[#This Row],[State]]</f>
        <v>205010201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205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1M.1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205010002</v>
      </c>
      <c r="H4101" s="134">
        <f>Systematic[[#This Row],[SampleVariableLabel]]+100*Systematic[[#This Row],[State]]</f>
        <v>205010302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205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2Oct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205010003</v>
      </c>
      <c r="H4102" s="134">
        <f>Systematic[[#This Row],[SampleVariableLabel]]+100*Systematic[[#This Row],[State]]</f>
        <v>205010403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205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2c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205010004</v>
      </c>
      <c r="H4103" s="134">
        <f>Systematic[[#This Row],[SampleVariableLabel]]+100*Systematic[[#This Row],[State]]</f>
        <v>205010504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205</v>
      </c>
      <c r="B4104" s="1">
        <f>IF(C4104=0,IF(B4103=Protocol!$V$20,1,B4103+1),B4103)</f>
        <v>1</v>
      </c>
      <c r="C4104" s="1">
        <f>IF(C4103+1=Protocol!$V$21,0,C4103+1)</f>
        <v>6</v>
      </c>
      <c r="D4104" s="1">
        <f t="shared" si="145"/>
        <v>5</v>
      </c>
      <c r="E4104" s="1" t="str">
        <f>INDEX(Protocol[Mark],MATCH(C4104,Protocol[Step],0))</f>
        <v>2M2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205010005</v>
      </c>
      <c r="H4104" s="134">
        <f>Systematic[[#This Row],[SampleVariableLabel]]+100*Systematic[[#This Row],[State]]</f>
        <v>205010605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205</v>
      </c>
      <c r="B4105" s="1">
        <f>IF(C4105=0,IF(B4104=Protocol!$V$20,1,B4104+1),B4104)</f>
        <v>1</v>
      </c>
      <c r="C4105" s="1">
        <f>IF(C4104+1=Protocol!$V$21,0,C4104+1)</f>
        <v>7</v>
      </c>
      <c r="D4105" s="1">
        <f t="shared" si="145"/>
        <v>6</v>
      </c>
      <c r="E4105" s="1" t="str">
        <f>INDEX(Protocol[Mark],MATCH(C4105,Protocol[Step],0))</f>
        <v>3P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205010006</v>
      </c>
      <c r="H4105" s="134">
        <f>Systematic[[#This Row],[SampleVariableLabel]]+100*Systematic[[#This Row],[State]]</f>
        <v>205010706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205</v>
      </c>
      <c r="B4106" s="1">
        <f>IF(C4106=0,IF(B4105=Protocol!$V$20,1,B4105+1),B4105)</f>
        <v>1</v>
      </c>
      <c r="C4106" s="1">
        <f>IF(C4105+1=Protocol!$V$21,0,C4105+1)</f>
        <v>8</v>
      </c>
      <c r="D4106" s="1">
        <f t="shared" si="145"/>
        <v>1</v>
      </c>
      <c r="E4106" s="1" t="str">
        <f>INDEX(Protocol[Mark],MATCH(C4106,Protocol[Step],0))</f>
        <v>4G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205010001</v>
      </c>
      <c r="H4106" s="134">
        <f>Systematic[[#This Row],[SampleVariableLabel]]+100*Systematic[[#This Row],[State]]</f>
        <v>205010801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205</v>
      </c>
      <c r="B4107" s="1">
        <f>IF(C4107=0,IF(B4106=Protocol!$V$20,1,B4106+1),B4106)</f>
        <v>1</v>
      </c>
      <c r="C4107" s="1">
        <f>IF(C4106+1=Protocol!$V$21,0,C4106+1)</f>
        <v>9</v>
      </c>
      <c r="D4107" s="1">
        <f t="shared" si="145"/>
        <v>2</v>
      </c>
      <c r="E4107" s="1" t="str">
        <f>INDEX(Protocol[Mark],MATCH(C4107,Protocol[Step],0))</f>
        <v>5S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205010002</v>
      </c>
      <c r="H4107" s="134">
        <f>Systematic[[#This Row],[SampleVariableLabel]]+100*Systematic[[#This Row],[State]]</f>
        <v>205010902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205</v>
      </c>
      <c r="B4108" s="1">
        <f>IF(C4108=0,IF(B4107=Protocol!$V$20,1,B4107+1),B4107)</f>
        <v>1</v>
      </c>
      <c r="C4108" s="1">
        <f>IF(C4107+1=Protocol!$V$21,0,C4107+1)</f>
        <v>10</v>
      </c>
      <c r="D4108" s="1">
        <f t="shared" si="145"/>
        <v>3</v>
      </c>
      <c r="E4108" s="1" t="str">
        <f>INDEX(Protocol[Mark],MATCH(C4108,Protocol[Step],0))</f>
        <v>6Gp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205010003</v>
      </c>
      <c r="H4108" s="134">
        <f>Systematic[[#This Row],[SampleVariableLabel]]+100*Systematic[[#This Row],[State]]</f>
        <v>205011003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205</v>
      </c>
      <c r="B4109" s="1">
        <f>IF(C4109=0,IF(B4108=Protocol!$V$20,1,B4108+1),B4108)</f>
        <v>1</v>
      </c>
      <c r="C4109" s="1">
        <f>IF(C4108+1=Protocol!$V$21,0,C4108+1)</f>
        <v>11</v>
      </c>
      <c r="D4109" s="1">
        <f t="shared" si="145"/>
        <v>4</v>
      </c>
      <c r="E4109" s="1" t="str">
        <f>INDEX(Protocol[Mark],MATCH(C4109,Protocol[Step],0))</f>
        <v>7U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205010004</v>
      </c>
      <c r="H4109" s="134">
        <f>Systematic[[#This Row],[SampleVariableLabel]]+100*Systematic[[#This Row],[State]]</f>
        <v>205011104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205</v>
      </c>
      <c r="B4110" s="1">
        <f>IF(C4110=0,IF(B4109=Protocol!$V$20,1,B4109+1),B4109)</f>
        <v>1</v>
      </c>
      <c r="C4110" s="1">
        <f>IF(C4109+1=Protocol!$V$21,0,C4109+1)</f>
        <v>12</v>
      </c>
      <c r="D4110" s="1">
        <f t="shared" si="145"/>
        <v>5</v>
      </c>
      <c r="E4110" s="1" t="str">
        <f>INDEX(Protocol[Mark],MATCH(C4110,Protocol[Step],0))</f>
        <v>8Rot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205010005</v>
      </c>
      <c r="H4110" s="134">
        <f>Systematic[[#This Row],[SampleVariableLabel]]+100*Systematic[[#This Row],[State]]</f>
        <v>205011205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205</v>
      </c>
      <c r="B4111" s="1">
        <f>IF(C4111=0,IF(B4110=Protocol!$V$20,1,B4110+1),B4110)</f>
        <v>1</v>
      </c>
      <c r="C4111" s="1">
        <f>IF(C4110+1=Protocol!$V$21,0,C4110+1)</f>
        <v>13</v>
      </c>
      <c r="D4111" s="1">
        <f t="shared" si="145"/>
        <v>6</v>
      </c>
      <c r="E4111" s="1" t="str">
        <f>INDEX(Protocol[Mark],MATCH(C4111,Protocol[Step],0))</f>
        <v>9Ama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205010006</v>
      </c>
      <c r="H4111" s="134">
        <f>Systematic[[#This Row],[SampleVariableLabel]]+100*Systematic[[#This Row],[State]]</f>
        <v>205011306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205</v>
      </c>
      <c r="B4112" s="1">
        <f>IF(C4112=0,IF(B4111=Protocol!$V$20,1,B4111+1),B4111)</f>
        <v>1</v>
      </c>
      <c r="C4112" s="1">
        <f>IF(C4111+1=Protocol!$V$21,0,C4111+1)</f>
        <v>14</v>
      </c>
      <c r="D4112" s="1">
        <f t="shared" si="145"/>
        <v>1</v>
      </c>
      <c r="E4112" s="1" t="str">
        <f>INDEX(Protocol[Mark],MATCH(C4112,Protocol[Step],0))</f>
        <v>10AsTm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205010001</v>
      </c>
      <c r="H4112" s="134">
        <f>Systematic[[#This Row],[SampleVariableLabel]]+100*Systematic[[#This Row],[State]]</f>
        <v>205011401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205</v>
      </c>
      <c r="B4113" s="1">
        <f>IF(C4113=0,IF(B4112=Protocol!$V$20,1,B4112+1),B4112)</f>
        <v>1</v>
      </c>
      <c r="C4113" s="1">
        <f>IF(C4112+1=Protocol!$V$21,0,C4112+1)</f>
        <v>15</v>
      </c>
      <c r="D4113" s="1">
        <f t="shared" si="145"/>
        <v>2</v>
      </c>
      <c r="E4113" s="1" t="str">
        <f>INDEX(Protocol[Mark],MATCH(C4113,Protocol[Step],0))</f>
        <v>11Azd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205010002</v>
      </c>
      <c r="H4113" s="134">
        <f>Systematic[[#This Row],[SampleVariableLabel]]+100*Systematic[[#This Row],[State]]</f>
        <v>205011502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206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ce1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206010003</v>
      </c>
      <c r="H4114" s="134">
        <f>Systematic[[#This Row],[SampleVariableLabel]]+100*Systematic[[#This Row],[State]]</f>
        <v>206010003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206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1Dig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206010004</v>
      </c>
      <c r="H4115" s="134">
        <f>Systematic[[#This Row],[SampleVariableLabel]]+100*Systematic[[#This Row],[State]]</f>
        <v>206010104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206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1D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206010005</v>
      </c>
      <c r="H4116" s="134">
        <f>Systematic[[#This Row],[SampleVariableLabel]]+100*Systematic[[#This Row],[State]]</f>
        <v>206010205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206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1M.1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206010006</v>
      </c>
      <c r="H4117" s="134">
        <f>Systematic[[#This Row],[SampleVariableLabel]]+100*Systematic[[#This Row],[State]]</f>
        <v>206010306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206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2Oct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206010001</v>
      </c>
      <c r="H4118" s="134">
        <f>Systematic[[#This Row],[SampleVariableLabel]]+100*Systematic[[#This Row],[State]]</f>
        <v>206010401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206</v>
      </c>
      <c r="B4119" s="1">
        <f>IF(C4119=0,IF(B4118=Protocol!$V$20,1,B4118+1),B4118)</f>
        <v>1</v>
      </c>
      <c r="C4119" s="1">
        <f>IF(C4118+1=Protocol!$V$21,0,C4118+1)</f>
        <v>5</v>
      </c>
      <c r="D4119" s="1">
        <f t="shared" si="145"/>
        <v>2</v>
      </c>
      <c r="E4119" s="1" t="str">
        <f>INDEX(Protocol[Mark],MATCH(C4119,Protocol[Step],0))</f>
        <v>2c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206010002</v>
      </c>
      <c r="H4119" s="134">
        <f>Systematic[[#This Row],[SampleVariableLabel]]+100*Systematic[[#This Row],[State]]</f>
        <v>206010502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206</v>
      </c>
      <c r="B4120" s="1">
        <f>IF(C4120=0,IF(B4119=Protocol!$V$20,1,B4119+1),B4119)</f>
        <v>1</v>
      </c>
      <c r="C4120" s="1">
        <f>IF(C4119+1=Protocol!$V$21,0,C4119+1)</f>
        <v>6</v>
      </c>
      <c r="D4120" s="1">
        <f t="shared" si="145"/>
        <v>3</v>
      </c>
      <c r="E4120" s="1" t="str">
        <f>INDEX(Protocol[Mark],MATCH(C4120,Protocol[Step],0))</f>
        <v>2M2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206010003</v>
      </c>
      <c r="H4120" s="134">
        <f>Systematic[[#This Row],[SampleVariableLabel]]+100*Systematic[[#This Row],[State]]</f>
        <v>206010603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206</v>
      </c>
      <c r="B4121" s="1">
        <f>IF(C4121=0,IF(B4120=Protocol!$V$20,1,B4120+1),B4120)</f>
        <v>1</v>
      </c>
      <c r="C4121" s="1">
        <f>IF(C4120+1=Protocol!$V$21,0,C4120+1)</f>
        <v>7</v>
      </c>
      <c r="D4121" s="1">
        <f t="shared" si="145"/>
        <v>4</v>
      </c>
      <c r="E4121" s="1" t="str">
        <f>INDEX(Protocol[Mark],MATCH(C4121,Protocol[Step],0))</f>
        <v>3P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206010004</v>
      </c>
      <c r="H4121" s="134">
        <f>Systematic[[#This Row],[SampleVariableLabel]]+100*Systematic[[#This Row],[State]]</f>
        <v>206010704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206</v>
      </c>
      <c r="B4122" s="1">
        <f>IF(C4122=0,IF(B4121=Protocol!$V$20,1,B4121+1),B4121)</f>
        <v>1</v>
      </c>
      <c r="C4122" s="1">
        <f>IF(C4121+1=Protocol!$V$21,0,C4121+1)</f>
        <v>8</v>
      </c>
      <c r="D4122" s="1">
        <f t="shared" si="145"/>
        <v>5</v>
      </c>
      <c r="E4122" s="1" t="str">
        <f>INDEX(Protocol[Mark],MATCH(C4122,Protocol[Step],0))</f>
        <v>4G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206010005</v>
      </c>
      <c r="H4122" s="134">
        <f>Systematic[[#This Row],[SampleVariableLabel]]+100*Systematic[[#This Row],[State]]</f>
        <v>206010805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206</v>
      </c>
      <c r="B4123" s="1">
        <f>IF(C4123=0,IF(B4122=Protocol!$V$20,1,B4122+1),B4122)</f>
        <v>1</v>
      </c>
      <c r="C4123" s="1">
        <f>IF(C4122+1=Protocol!$V$21,0,C4122+1)</f>
        <v>9</v>
      </c>
      <c r="D4123" s="1">
        <f t="shared" si="145"/>
        <v>6</v>
      </c>
      <c r="E4123" s="1" t="str">
        <f>INDEX(Protocol[Mark],MATCH(C4123,Protocol[Step],0))</f>
        <v>5S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206010006</v>
      </c>
      <c r="H4123" s="134">
        <f>Systematic[[#This Row],[SampleVariableLabel]]+100*Systematic[[#This Row],[State]]</f>
        <v>206010906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206</v>
      </c>
      <c r="B4124" s="1">
        <f>IF(C4124=0,IF(B4123=Protocol!$V$20,1,B4123+1),B4123)</f>
        <v>1</v>
      </c>
      <c r="C4124" s="1">
        <f>IF(C4123+1=Protocol!$V$21,0,C4123+1)</f>
        <v>10</v>
      </c>
      <c r="D4124" s="1">
        <f t="shared" si="145"/>
        <v>1</v>
      </c>
      <c r="E4124" s="1" t="str">
        <f>INDEX(Protocol[Mark],MATCH(C4124,Protocol[Step],0))</f>
        <v>6Gp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206010001</v>
      </c>
      <c r="H4124" s="134">
        <f>Systematic[[#This Row],[SampleVariableLabel]]+100*Systematic[[#This Row],[State]]</f>
        <v>206011001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206</v>
      </c>
      <c r="B4125" s="1">
        <f>IF(C4125=0,IF(B4124=Protocol!$V$20,1,B4124+1),B4124)</f>
        <v>1</v>
      </c>
      <c r="C4125" s="1">
        <f>IF(C4124+1=Protocol!$V$21,0,C4124+1)</f>
        <v>11</v>
      </c>
      <c r="D4125" s="1">
        <f t="shared" si="145"/>
        <v>2</v>
      </c>
      <c r="E4125" s="1" t="str">
        <f>INDEX(Protocol[Mark],MATCH(C4125,Protocol[Step],0))</f>
        <v>7U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206010002</v>
      </c>
      <c r="H4125" s="134">
        <f>Systematic[[#This Row],[SampleVariableLabel]]+100*Systematic[[#This Row],[State]]</f>
        <v>206011102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206</v>
      </c>
      <c r="B4126" s="1">
        <f>IF(C4126=0,IF(B4125=Protocol!$V$20,1,B4125+1),B4125)</f>
        <v>1</v>
      </c>
      <c r="C4126" s="1">
        <f>IF(C4125+1=Protocol!$V$21,0,C4125+1)</f>
        <v>12</v>
      </c>
      <c r="D4126" s="1">
        <f t="shared" si="145"/>
        <v>3</v>
      </c>
      <c r="E4126" s="1" t="str">
        <f>INDEX(Protocol[Mark],MATCH(C4126,Protocol[Step],0))</f>
        <v>8Rot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206010003</v>
      </c>
      <c r="H4126" s="134">
        <f>Systematic[[#This Row],[SampleVariableLabel]]+100*Systematic[[#This Row],[State]]</f>
        <v>206011203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206</v>
      </c>
      <c r="B4127" s="1">
        <f>IF(C4127=0,IF(B4126=Protocol!$V$20,1,B4126+1),B4126)</f>
        <v>1</v>
      </c>
      <c r="C4127" s="1">
        <f>IF(C4126+1=Protocol!$V$21,0,C4126+1)</f>
        <v>13</v>
      </c>
      <c r="D4127" s="1">
        <f t="shared" si="145"/>
        <v>4</v>
      </c>
      <c r="E4127" s="1" t="str">
        <f>INDEX(Protocol[Mark],MATCH(C4127,Protocol[Step],0))</f>
        <v>9Ama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206010004</v>
      </c>
      <c r="H4127" s="134">
        <f>Systematic[[#This Row],[SampleVariableLabel]]+100*Systematic[[#This Row],[State]]</f>
        <v>206011304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206</v>
      </c>
      <c r="B4128" s="1">
        <f>IF(C4128=0,IF(B4127=Protocol!$V$20,1,B4127+1),B4127)</f>
        <v>1</v>
      </c>
      <c r="C4128" s="1">
        <f>IF(C4127+1=Protocol!$V$21,0,C4127+1)</f>
        <v>14</v>
      </c>
      <c r="D4128" s="1">
        <f t="shared" si="145"/>
        <v>5</v>
      </c>
      <c r="E4128" s="1" t="str">
        <f>INDEX(Protocol[Mark],MATCH(C4128,Protocol[Step],0))</f>
        <v>10AsTm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206010005</v>
      </c>
      <c r="H4128" s="134">
        <f>Systematic[[#This Row],[SampleVariableLabel]]+100*Systematic[[#This Row],[State]]</f>
        <v>206011405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206</v>
      </c>
      <c r="B4129" s="1">
        <f>IF(C4129=0,IF(B4128=Protocol!$V$20,1,B4128+1),B4128)</f>
        <v>1</v>
      </c>
      <c r="C4129" s="1">
        <f>IF(C4128+1=Protocol!$V$21,0,C4128+1)</f>
        <v>15</v>
      </c>
      <c r="D4129" s="1">
        <f t="shared" si="145"/>
        <v>6</v>
      </c>
      <c r="E4129" s="1" t="str">
        <f>INDEX(Protocol[Mark],MATCH(C4129,Protocol[Step],0))</f>
        <v>11Azd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206010006</v>
      </c>
      <c r="H4129" s="134">
        <f>Systematic[[#This Row],[SampleVariableLabel]]+100*Systematic[[#This Row],[State]]</f>
        <v>206011506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207</v>
      </c>
      <c r="B4130" s="1">
        <f>IF(C4130=0,IF(B4129=Protocol!$V$20,1,B4129+1),B4129)</f>
        <v>1</v>
      </c>
      <c r="C4130" s="1">
        <f>IF(C4129+1=Protocol!$V$21,0,C4129+1)</f>
        <v>0</v>
      </c>
      <c r="D4130" s="1">
        <f t="shared" si="145"/>
        <v>1</v>
      </c>
      <c r="E4130" s="1" t="str">
        <f>INDEX(Protocol[Mark],MATCH(C4130,Protocol[Step],0))</f>
        <v>ce1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207010001</v>
      </c>
      <c r="H4130" s="134">
        <f>Systematic[[#This Row],[SampleVariableLabel]]+100*Systematic[[#This Row],[State]]</f>
        <v>207010001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207</v>
      </c>
      <c r="B4131" s="1">
        <f>IF(C4131=0,IF(B4130=Protocol!$V$20,1,B4130+1),B4130)</f>
        <v>1</v>
      </c>
      <c r="C4131" s="1">
        <f>IF(C4130+1=Protocol!$V$21,0,C4130+1)</f>
        <v>1</v>
      </c>
      <c r="D4131" s="1">
        <f t="shared" si="145"/>
        <v>2</v>
      </c>
      <c r="E4131" s="1" t="str">
        <f>INDEX(Protocol[Mark],MATCH(C4131,Protocol[Step],0))</f>
        <v>1Dig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207010002</v>
      </c>
      <c r="H4131" s="134">
        <f>Systematic[[#This Row],[SampleVariableLabel]]+100*Systematic[[#This Row],[State]]</f>
        <v>207010102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207</v>
      </c>
      <c r="B4132" s="1">
        <f>IF(C4132=0,IF(B4131=Protocol!$V$20,1,B4131+1),B4131)</f>
        <v>1</v>
      </c>
      <c r="C4132" s="1">
        <f>IF(C4131+1=Protocol!$V$21,0,C4131+1)</f>
        <v>2</v>
      </c>
      <c r="D4132" s="1">
        <f t="shared" si="145"/>
        <v>3</v>
      </c>
      <c r="E4132" s="1" t="str">
        <f>INDEX(Protocol[Mark],MATCH(C4132,Protocol[Step],0))</f>
        <v>1D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207010003</v>
      </c>
      <c r="H4132" s="134">
        <f>Systematic[[#This Row],[SampleVariableLabel]]+100*Systematic[[#This Row],[State]]</f>
        <v>207010203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207</v>
      </c>
      <c r="B4133" s="1">
        <f>IF(C4133=0,IF(B4132=Protocol!$V$20,1,B4132+1),B4132)</f>
        <v>1</v>
      </c>
      <c r="C4133" s="1">
        <f>IF(C4132+1=Protocol!$V$21,0,C4132+1)</f>
        <v>3</v>
      </c>
      <c r="D4133" s="1">
        <f t="shared" si="145"/>
        <v>4</v>
      </c>
      <c r="E4133" s="1" t="str">
        <f>INDEX(Protocol[Mark],MATCH(C4133,Protocol[Step],0))</f>
        <v>1M.1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207010004</v>
      </c>
      <c r="H4133" s="134">
        <f>Systematic[[#This Row],[SampleVariableLabel]]+100*Systematic[[#This Row],[State]]</f>
        <v>207010304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207</v>
      </c>
      <c r="B4134" s="1">
        <f>IF(C4134=0,IF(B4133=Protocol!$V$20,1,B4133+1),B4133)</f>
        <v>1</v>
      </c>
      <c r="C4134" s="1">
        <f>IF(C4133+1=Protocol!$V$21,0,C4133+1)</f>
        <v>4</v>
      </c>
      <c r="D4134" s="1">
        <f t="shared" si="145"/>
        <v>5</v>
      </c>
      <c r="E4134" s="1" t="str">
        <f>INDEX(Protocol[Mark],MATCH(C4134,Protocol[Step],0))</f>
        <v>2Oct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207010005</v>
      </c>
      <c r="H4134" s="134">
        <f>Systematic[[#This Row],[SampleVariableLabel]]+100*Systematic[[#This Row],[State]]</f>
        <v>207010405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207</v>
      </c>
      <c r="B4135" s="1">
        <f>IF(C4135=0,IF(B4134=Protocol!$V$20,1,B4134+1),B4134)</f>
        <v>1</v>
      </c>
      <c r="C4135" s="1">
        <f>IF(C4134+1=Protocol!$V$21,0,C4134+1)</f>
        <v>5</v>
      </c>
      <c r="D4135" s="1">
        <f t="shared" si="145"/>
        <v>6</v>
      </c>
      <c r="E4135" s="1" t="str">
        <f>INDEX(Protocol[Mark],MATCH(C4135,Protocol[Step],0))</f>
        <v>2c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207010006</v>
      </c>
      <c r="H4135" s="134">
        <f>Systematic[[#This Row],[SampleVariableLabel]]+100*Systematic[[#This Row],[State]]</f>
        <v>207010506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207</v>
      </c>
      <c r="B4136" s="1">
        <f>IF(C4136=0,IF(B4135=Protocol!$V$20,1,B4135+1),B4135)</f>
        <v>1</v>
      </c>
      <c r="C4136" s="1">
        <f>IF(C4135+1=Protocol!$V$21,0,C4135+1)</f>
        <v>6</v>
      </c>
      <c r="D4136" s="1">
        <f t="shared" si="145"/>
        <v>1</v>
      </c>
      <c r="E4136" s="1" t="str">
        <f>INDEX(Protocol[Mark],MATCH(C4136,Protocol[Step],0))</f>
        <v>2M2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207010001</v>
      </c>
      <c r="H4136" s="134">
        <f>Systematic[[#This Row],[SampleVariableLabel]]+100*Systematic[[#This Row],[State]]</f>
        <v>207010601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207</v>
      </c>
      <c r="B4137" s="1">
        <f>IF(C4137=0,IF(B4136=Protocol!$V$20,1,B4136+1),B4136)</f>
        <v>1</v>
      </c>
      <c r="C4137" s="1">
        <f>IF(C4136+1=Protocol!$V$21,0,C4136+1)</f>
        <v>7</v>
      </c>
      <c r="D4137" s="1">
        <f t="shared" si="145"/>
        <v>2</v>
      </c>
      <c r="E4137" s="1" t="str">
        <f>INDEX(Protocol[Mark],MATCH(C4137,Protocol[Step],0))</f>
        <v>3P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207010002</v>
      </c>
      <c r="H4137" s="134">
        <f>Systematic[[#This Row],[SampleVariableLabel]]+100*Systematic[[#This Row],[State]]</f>
        <v>207010702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207</v>
      </c>
      <c r="B4138" s="1">
        <f>IF(C4138=0,IF(B4137=Protocol!$V$20,1,B4137+1),B4137)</f>
        <v>1</v>
      </c>
      <c r="C4138" s="1">
        <f>IF(C4137+1=Protocol!$V$21,0,C4137+1)</f>
        <v>8</v>
      </c>
      <c r="D4138" s="1">
        <f t="shared" si="145"/>
        <v>3</v>
      </c>
      <c r="E4138" s="1" t="str">
        <f>INDEX(Protocol[Mark],MATCH(C4138,Protocol[Step],0))</f>
        <v>4G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207010003</v>
      </c>
      <c r="H4138" s="134">
        <f>Systematic[[#This Row],[SampleVariableLabel]]+100*Systematic[[#This Row],[State]]</f>
        <v>207010803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207</v>
      </c>
      <c r="B4139" s="1">
        <f>IF(C4139=0,IF(B4138=Protocol!$V$20,1,B4138+1),B4138)</f>
        <v>1</v>
      </c>
      <c r="C4139" s="1">
        <f>IF(C4138+1=Protocol!$V$21,0,C4138+1)</f>
        <v>9</v>
      </c>
      <c r="D4139" s="1">
        <f t="shared" si="145"/>
        <v>4</v>
      </c>
      <c r="E4139" s="1" t="str">
        <f>INDEX(Protocol[Mark],MATCH(C4139,Protocol[Step],0))</f>
        <v>5S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207010004</v>
      </c>
      <c r="H4139" s="134">
        <f>Systematic[[#This Row],[SampleVariableLabel]]+100*Systematic[[#This Row],[State]]</f>
        <v>207010904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207</v>
      </c>
      <c r="B4140" s="1">
        <f>IF(C4140=0,IF(B4139=Protocol!$V$20,1,B4139+1),B4139)</f>
        <v>1</v>
      </c>
      <c r="C4140" s="1">
        <f>IF(C4139+1=Protocol!$V$21,0,C4139+1)</f>
        <v>10</v>
      </c>
      <c r="D4140" s="1">
        <f t="shared" si="145"/>
        <v>5</v>
      </c>
      <c r="E4140" s="1" t="str">
        <f>INDEX(Protocol[Mark],MATCH(C4140,Protocol[Step],0))</f>
        <v>6Gp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207010005</v>
      </c>
      <c r="H4140" s="134">
        <f>Systematic[[#This Row],[SampleVariableLabel]]+100*Systematic[[#This Row],[State]]</f>
        <v>207011005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207</v>
      </c>
      <c r="B4141" s="1">
        <f>IF(C4141=0,IF(B4140=Protocol!$V$20,1,B4140+1),B4140)</f>
        <v>1</v>
      </c>
      <c r="C4141" s="1">
        <f>IF(C4140+1=Protocol!$V$21,0,C4140+1)</f>
        <v>11</v>
      </c>
      <c r="D4141" s="1">
        <f t="shared" si="145"/>
        <v>6</v>
      </c>
      <c r="E4141" s="1" t="str">
        <f>INDEX(Protocol[Mark],MATCH(C4141,Protocol[Step],0))</f>
        <v>7U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207010006</v>
      </c>
      <c r="H4141" s="134">
        <f>Systematic[[#This Row],[SampleVariableLabel]]+100*Systematic[[#This Row],[State]]</f>
        <v>207011106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207</v>
      </c>
      <c r="B4142" s="1">
        <f>IF(C4142=0,IF(B4141=Protocol!$V$20,1,B4141+1),B4141)</f>
        <v>1</v>
      </c>
      <c r="C4142" s="1">
        <f>IF(C4141+1=Protocol!$V$21,0,C4141+1)</f>
        <v>12</v>
      </c>
      <c r="D4142" s="1">
        <f t="shared" si="145"/>
        <v>1</v>
      </c>
      <c r="E4142" s="1" t="str">
        <f>INDEX(Protocol[Mark],MATCH(C4142,Protocol[Step],0))</f>
        <v>8Rot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207010001</v>
      </c>
      <c r="H4142" s="134">
        <f>Systematic[[#This Row],[SampleVariableLabel]]+100*Systematic[[#This Row],[State]]</f>
        <v>207011201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207</v>
      </c>
      <c r="B4143" s="1">
        <f>IF(C4143=0,IF(B4142=Protocol!$V$20,1,B4142+1),B4142)</f>
        <v>1</v>
      </c>
      <c r="C4143" s="1">
        <f>IF(C4142+1=Protocol!$V$21,0,C4142+1)</f>
        <v>13</v>
      </c>
      <c r="D4143" s="1">
        <f t="shared" si="145"/>
        <v>2</v>
      </c>
      <c r="E4143" s="1" t="str">
        <f>INDEX(Protocol[Mark],MATCH(C4143,Protocol[Step],0))</f>
        <v>9Ama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207010002</v>
      </c>
      <c r="H4143" s="134">
        <f>Systematic[[#This Row],[SampleVariableLabel]]+100*Systematic[[#This Row],[State]]</f>
        <v>207011302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207</v>
      </c>
      <c r="B4144" s="1">
        <f>IF(C4144=0,IF(B4143=Protocol!$V$20,1,B4143+1),B4143)</f>
        <v>1</v>
      </c>
      <c r="C4144" s="1">
        <f>IF(C4143+1=Protocol!$V$21,0,C4143+1)</f>
        <v>14</v>
      </c>
      <c r="D4144" s="1">
        <f t="shared" si="145"/>
        <v>3</v>
      </c>
      <c r="E4144" s="1" t="str">
        <f>INDEX(Protocol[Mark],MATCH(C4144,Protocol[Step],0))</f>
        <v>10AsTm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207010003</v>
      </c>
      <c r="H4144" s="134">
        <f>Systematic[[#This Row],[SampleVariableLabel]]+100*Systematic[[#This Row],[State]]</f>
        <v>207011403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207</v>
      </c>
      <c r="B4145" s="1">
        <f>IF(C4145=0,IF(B4144=Protocol!$V$20,1,B4144+1),B4144)</f>
        <v>1</v>
      </c>
      <c r="C4145" s="1">
        <f>IF(C4144+1=Protocol!$V$21,0,C4144+1)</f>
        <v>15</v>
      </c>
      <c r="D4145" s="1">
        <f t="shared" si="145"/>
        <v>4</v>
      </c>
      <c r="E4145" s="1" t="str">
        <f>INDEX(Protocol[Mark],MATCH(C4145,Protocol[Step],0))</f>
        <v>11Azd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207010004</v>
      </c>
      <c r="H4145" s="134">
        <f>Systematic[[#This Row],[SampleVariableLabel]]+100*Systematic[[#This Row],[State]]</f>
        <v>207011504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208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ce1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208010005</v>
      </c>
      <c r="H4146" s="134">
        <f>Systematic[[#This Row],[SampleVariableLabel]]+100*Systematic[[#This Row],[State]]</f>
        <v>208010005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208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1Dig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208010006</v>
      </c>
      <c r="H4147" s="134">
        <f>Systematic[[#This Row],[SampleVariableLabel]]+100*Systematic[[#This Row],[State]]</f>
        <v>208010106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208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1D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208010001</v>
      </c>
      <c r="H4148" s="134">
        <f>Systematic[[#This Row],[SampleVariableLabel]]+100*Systematic[[#This Row],[State]]</f>
        <v>208010201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208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1M.1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208010002</v>
      </c>
      <c r="H4149" s="134">
        <f>Systematic[[#This Row],[SampleVariableLabel]]+100*Systematic[[#This Row],[State]]</f>
        <v>208010302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208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2Oct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208010003</v>
      </c>
      <c r="H4150" s="134">
        <f>Systematic[[#This Row],[SampleVariableLabel]]+100*Systematic[[#This Row],[State]]</f>
        <v>208010403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208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2c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208010004</v>
      </c>
      <c r="H4151" s="134">
        <f>Systematic[[#This Row],[SampleVariableLabel]]+100*Systematic[[#This Row],[State]]</f>
        <v>208010504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208</v>
      </c>
      <c r="B4152" s="1">
        <f>IF(C4152=0,IF(B4151=Protocol!$V$20,1,B4151+1),B4151)</f>
        <v>1</v>
      </c>
      <c r="C4152" s="1">
        <f>IF(C4151+1=Protocol!$V$21,0,C4151+1)</f>
        <v>6</v>
      </c>
      <c r="D4152" s="1">
        <f t="shared" si="145"/>
        <v>5</v>
      </c>
      <c r="E4152" s="1" t="str">
        <f>INDEX(Protocol[Mark],MATCH(C4152,Protocol[Step],0))</f>
        <v>2M2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208010005</v>
      </c>
      <c r="H4152" s="134">
        <f>Systematic[[#This Row],[SampleVariableLabel]]+100*Systematic[[#This Row],[State]]</f>
        <v>208010605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208</v>
      </c>
      <c r="B4153" s="1">
        <f>IF(C4153=0,IF(B4152=Protocol!$V$20,1,B4152+1),B4152)</f>
        <v>1</v>
      </c>
      <c r="C4153" s="1">
        <f>IF(C4152+1=Protocol!$V$21,0,C4152+1)</f>
        <v>7</v>
      </c>
      <c r="D4153" s="1">
        <f t="shared" si="145"/>
        <v>6</v>
      </c>
      <c r="E4153" s="1" t="str">
        <f>INDEX(Protocol[Mark],MATCH(C4153,Protocol[Step],0))</f>
        <v>3P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208010006</v>
      </c>
      <c r="H4153" s="134">
        <f>Systematic[[#This Row],[SampleVariableLabel]]+100*Systematic[[#This Row],[State]]</f>
        <v>208010706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208</v>
      </c>
      <c r="B4154" s="1">
        <f>IF(C4154=0,IF(B4153=Protocol!$V$20,1,B4153+1),B4153)</f>
        <v>1</v>
      </c>
      <c r="C4154" s="1">
        <f>IF(C4153+1=Protocol!$V$21,0,C4153+1)</f>
        <v>8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208010001</v>
      </c>
      <c r="H4154" s="134">
        <f>Systematic[[#This Row],[SampleVariableLabel]]+100*Systematic[[#This Row],[State]]</f>
        <v>208010801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208</v>
      </c>
      <c r="B4155" s="1">
        <f>IF(C4155=0,IF(B4154=Protocol!$V$20,1,B4154+1),B4154)</f>
        <v>1</v>
      </c>
      <c r="C4155" s="1">
        <f>IF(C4154+1=Protocol!$V$21,0,C4154+1)</f>
        <v>9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208010002</v>
      </c>
      <c r="H4155" s="134">
        <f>Systematic[[#This Row],[SampleVariableLabel]]+100*Systematic[[#This Row],[State]]</f>
        <v>208010902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208</v>
      </c>
      <c r="B4156" s="1">
        <f>IF(C4156=0,IF(B4155=Protocol!$V$20,1,B4155+1),B4155)</f>
        <v>1</v>
      </c>
      <c r="C4156" s="1">
        <f>IF(C4155+1=Protocol!$V$21,0,C4155+1)</f>
        <v>10</v>
      </c>
      <c r="D4156" s="1">
        <f t="shared" si="145"/>
        <v>3</v>
      </c>
      <c r="E4156" s="1" t="str">
        <f>INDEX(Protocol[Mark],MATCH(C4156,Protocol[Step],0))</f>
        <v>6Gp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208010003</v>
      </c>
      <c r="H4156" s="134">
        <f>Systematic[[#This Row],[SampleVariableLabel]]+100*Systematic[[#This Row],[State]]</f>
        <v>208011003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208</v>
      </c>
      <c r="B4157" s="1">
        <f>IF(C4157=0,IF(B4156=Protocol!$V$20,1,B4156+1),B4156)</f>
        <v>1</v>
      </c>
      <c r="C4157" s="1">
        <f>IF(C4156+1=Protocol!$V$21,0,C4156+1)</f>
        <v>11</v>
      </c>
      <c r="D4157" s="1">
        <f t="shared" si="145"/>
        <v>4</v>
      </c>
      <c r="E4157" s="1" t="str">
        <f>INDEX(Protocol[Mark],MATCH(C4157,Protocol[Step],0))</f>
        <v>7U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208010004</v>
      </c>
      <c r="H4157" s="134">
        <f>Systematic[[#This Row],[SampleVariableLabel]]+100*Systematic[[#This Row],[State]]</f>
        <v>208011104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208</v>
      </c>
      <c r="B4158" s="1">
        <f>IF(C4158=0,IF(B4157=Protocol!$V$20,1,B4157+1),B4157)</f>
        <v>1</v>
      </c>
      <c r="C4158" s="1">
        <f>IF(C4157+1=Protocol!$V$21,0,C4157+1)</f>
        <v>12</v>
      </c>
      <c r="D4158" s="1">
        <f t="shared" si="145"/>
        <v>5</v>
      </c>
      <c r="E4158" s="1" t="str">
        <f>INDEX(Protocol[Mark],MATCH(C4158,Protocol[Step],0))</f>
        <v>8Rot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208010005</v>
      </c>
      <c r="H4158" s="134">
        <f>Systematic[[#This Row],[SampleVariableLabel]]+100*Systematic[[#This Row],[State]]</f>
        <v>208011205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208</v>
      </c>
      <c r="B4159" s="1">
        <f>IF(C4159=0,IF(B4158=Protocol!$V$20,1,B4158+1),B4158)</f>
        <v>1</v>
      </c>
      <c r="C4159" s="1">
        <f>IF(C4158+1=Protocol!$V$21,0,C4158+1)</f>
        <v>13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208010006</v>
      </c>
      <c r="H4159" s="134">
        <f>Systematic[[#This Row],[SampleVariableLabel]]+100*Systematic[[#This Row],[State]]</f>
        <v>208011306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208</v>
      </c>
      <c r="B4160" s="1">
        <f>IF(C4160=0,IF(B4159=Protocol!$V$20,1,B4159+1),B4159)</f>
        <v>1</v>
      </c>
      <c r="C4160" s="1">
        <f>IF(C4159+1=Protocol!$V$21,0,C4159+1)</f>
        <v>14</v>
      </c>
      <c r="D4160" s="1">
        <f t="shared" si="145"/>
        <v>1</v>
      </c>
      <c r="E4160" s="1" t="str">
        <f>INDEX(Protocol[Mark],MATCH(C4160,Protocol[Step],0))</f>
        <v>10AsTm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208010001</v>
      </c>
      <c r="H4160" s="134">
        <f>Systematic[[#This Row],[SampleVariableLabel]]+100*Systematic[[#This Row],[State]]</f>
        <v>208011401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208</v>
      </c>
      <c r="B4161" s="1">
        <f>IF(C4161=0,IF(B4160=Protocol!$V$20,1,B4160+1),B4160)</f>
        <v>1</v>
      </c>
      <c r="C4161" s="1">
        <f>IF(C4160+1=Protocol!$V$21,0,C4160+1)</f>
        <v>15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208010002</v>
      </c>
      <c r="H4161" s="134">
        <f>Systematic[[#This Row],[SampleVariableLabel]]+100*Systematic[[#This Row],[State]]</f>
        <v>208011502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209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ce1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209010003</v>
      </c>
      <c r="H4162" s="134">
        <f>Systematic[[#This Row],[SampleVariableLabel]]+100*Systematic[[#This Row],[State]]</f>
        <v>209010003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209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1Dig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209010004</v>
      </c>
      <c r="H4163" s="134">
        <f>Systematic[[#This Row],[SampleVariableLabel]]+100*Systematic[[#This Row],[State]]</f>
        <v>209010104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209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1D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209010005</v>
      </c>
      <c r="H4164" s="134">
        <f>Systematic[[#This Row],[SampleVariableLabel]]+100*Systematic[[#This Row],[State]]</f>
        <v>209010205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209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1M.1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209010006</v>
      </c>
      <c r="H4165" s="134">
        <f>Systematic[[#This Row],[SampleVariableLabel]]+100*Systematic[[#This Row],[State]]</f>
        <v>209010306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209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2Oct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209010001</v>
      </c>
      <c r="H4166" s="134">
        <f>Systematic[[#This Row],[SampleVariableLabel]]+100*Systematic[[#This Row],[State]]</f>
        <v>209010401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209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2c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209010002</v>
      </c>
      <c r="H4167" s="134">
        <f>Systematic[[#This Row],[SampleVariableLabel]]+100*Systematic[[#This Row],[State]]</f>
        <v>209010502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209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2M2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209010003</v>
      </c>
      <c r="H4168" s="134">
        <f>Systematic[[#This Row],[SampleVariableLabel]]+100*Systematic[[#This Row],[State]]</f>
        <v>209010603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209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3P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209010004</v>
      </c>
      <c r="H4169" s="134">
        <f>Systematic[[#This Row],[SampleVariableLabel]]+100*Systematic[[#This Row],[State]]</f>
        <v>209010704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209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4G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209010005</v>
      </c>
      <c r="H4170" s="134">
        <f>Systematic[[#This Row],[SampleVariableLabel]]+100*Systematic[[#This Row],[State]]</f>
        <v>209010805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209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5S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209010006</v>
      </c>
      <c r="H4171" s="134">
        <f>Systematic[[#This Row],[SampleVariableLabel]]+100*Systematic[[#This Row],[State]]</f>
        <v>209010906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209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6Gp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209010001</v>
      </c>
      <c r="H4172" s="134">
        <f>Systematic[[#This Row],[SampleVariableLabel]]+100*Systematic[[#This Row],[State]]</f>
        <v>209011001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209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7U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209010002</v>
      </c>
      <c r="H4173" s="134">
        <f>Systematic[[#This Row],[SampleVariableLabel]]+100*Systematic[[#This Row],[State]]</f>
        <v>209011102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209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8Rot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209010003</v>
      </c>
      <c r="H4174" s="134">
        <f>Systematic[[#This Row],[SampleVariableLabel]]+100*Systematic[[#This Row],[State]]</f>
        <v>209011203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209</v>
      </c>
      <c r="B4175" s="1">
        <f>IF(C4175=0,IF(B4174=Protocol!$V$20,1,B4174+1),B4174)</f>
        <v>1</v>
      </c>
      <c r="C4175" s="1">
        <f>IF(C4174+1=Protocol!$V$21,0,C4174+1)</f>
        <v>13</v>
      </c>
      <c r="D4175" s="1">
        <f t="shared" si="147"/>
        <v>4</v>
      </c>
      <c r="E4175" s="1" t="str">
        <f>INDEX(Protocol[Mark],MATCH(C4175,Protocol[Step],0))</f>
        <v>9Ama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209010004</v>
      </c>
      <c r="H4175" s="134">
        <f>Systematic[[#This Row],[SampleVariableLabel]]+100*Systematic[[#This Row],[State]]</f>
        <v>209011304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209</v>
      </c>
      <c r="B4176" s="1">
        <f>IF(C4176=0,IF(B4175=Protocol!$V$20,1,B4175+1),B4175)</f>
        <v>1</v>
      </c>
      <c r="C4176" s="1">
        <f>IF(C4175+1=Protocol!$V$21,0,C4175+1)</f>
        <v>14</v>
      </c>
      <c r="D4176" s="1">
        <f t="shared" si="147"/>
        <v>5</v>
      </c>
      <c r="E4176" s="1" t="str">
        <f>INDEX(Protocol[Mark],MATCH(C4176,Protocol[Step],0))</f>
        <v>10AsTm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209010005</v>
      </c>
      <c r="H4176" s="134">
        <f>Systematic[[#This Row],[SampleVariableLabel]]+100*Systematic[[#This Row],[State]]</f>
        <v>209011405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209</v>
      </c>
      <c r="B4177" s="1">
        <f>IF(C4177=0,IF(B4176=Protocol!$V$20,1,B4176+1),B4176)</f>
        <v>1</v>
      </c>
      <c r="C4177" s="1">
        <f>IF(C4176+1=Protocol!$V$21,0,C4176+1)</f>
        <v>15</v>
      </c>
      <c r="D4177" s="1">
        <f t="shared" si="147"/>
        <v>6</v>
      </c>
      <c r="E4177" s="1" t="str">
        <f>INDEX(Protocol[Mark],MATCH(C4177,Protocol[Step],0))</f>
        <v>11Azd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209010006</v>
      </c>
      <c r="H4177" s="134">
        <f>Systematic[[#This Row],[SampleVariableLabel]]+100*Systematic[[#This Row],[State]]</f>
        <v>209011506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210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ce1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210010001</v>
      </c>
      <c r="H4178" s="134">
        <f>Systematic[[#This Row],[SampleVariableLabel]]+100*Systematic[[#This Row],[State]]</f>
        <v>210010001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210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1Dig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210010002</v>
      </c>
      <c r="H4179" s="134">
        <f>Systematic[[#This Row],[SampleVariableLabel]]+100*Systematic[[#This Row],[State]]</f>
        <v>210010102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210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210010003</v>
      </c>
      <c r="H4180" s="134">
        <f>Systematic[[#This Row],[SampleVariableLabel]]+100*Systematic[[#This Row],[State]]</f>
        <v>210010203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210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1M.1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210010004</v>
      </c>
      <c r="H4181" s="134">
        <f>Systematic[[#This Row],[SampleVariableLabel]]+100*Systematic[[#This Row],[State]]</f>
        <v>210010304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210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2Oct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210010005</v>
      </c>
      <c r="H4182" s="134">
        <f>Systematic[[#This Row],[SampleVariableLabel]]+100*Systematic[[#This Row],[State]]</f>
        <v>210010405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210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210010006</v>
      </c>
      <c r="H4183" s="134">
        <f>Systematic[[#This Row],[SampleVariableLabel]]+100*Systematic[[#This Row],[State]]</f>
        <v>210010506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210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2M2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210010001</v>
      </c>
      <c r="H4184" s="134">
        <f>Systematic[[#This Row],[SampleVariableLabel]]+100*Systematic[[#This Row],[State]]</f>
        <v>210010601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210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3P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210010002</v>
      </c>
      <c r="H4185" s="134">
        <f>Systematic[[#This Row],[SampleVariableLabel]]+100*Systematic[[#This Row],[State]]</f>
        <v>210010702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210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210010003</v>
      </c>
      <c r="H4186" s="134">
        <f>Systematic[[#This Row],[SampleVariableLabel]]+100*Systematic[[#This Row],[State]]</f>
        <v>210010803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210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210010004</v>
      </c>
      <c r="H4187" s="134">
        <f>Systematic[[#This Row],[SampleVariableLabel]]+100*Systematic[[#This Row],[State]]</f>
        <v>210010904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210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6Gp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210010005</v>
      </c>
      <c r="H4188" s="134">
        <f>Systematic[[#This Row],[SampleVariableLabel]]+100*Systematic[[#This Row],[State]]</f>
        <v>210011005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210</v>
      </c>
      <c r="B4189" s="1">
        <f>IF(C4189=0,IF(B4188=Protocol!$V$20,1,B4188+1),B4188)</f>
        <v>1</v>
      </c>
      <c r="C4189" s="1">
        <f>IF(C4188+1=Protocol!$V$21,0,C4188+1)</f>
        <v>11</v>
      </c>
      <c r="D4189" s="1">
        <f t="shared" si="147"/>
        <v>6</v>
      </c>
      <c r="E4189" s="1" t="str">
        <f>INDEX(Protocol[Mark],MATCH(C4189,Protocol[Step],0))</f>
        <v>7U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210010006</v>
      </c>
      <c r="H4189" s="134">
        <f>Systematic[[#This Row],[SampleVariableLabel]]+100*Systematic[[#This Row],[State]]</f>
        <v>210011106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210</v>
      </c>
      <c r="B4190" s="1">
        <f>IF(C4190=0,IF(B4189=Protocol!$V$20,1,B4189+1),B4189)</f>
        <v>1</v>
      </c>
      <c r="C4190" s="1">
        <f>IF(C4189+1=Protocol!$V$21,0,C4189+1)</f>
        <v>12</v>
      </c>
      <c r="D4190" s="1">
        <f t="shared" si="147"/>
        <v>1</v>
      </c>
      <c r="E4190" s="1" t="str">
        <f>INDEX(Protocol[Mark],MATCH(C4190,Protocol[Step],0))</f>
        <v>8Rot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210010001</v>
      </c>
      <c r="H4190" s="134">
        <f>Systematic[[#This Row],[SampleVariableLabel]]+100*Systematic[[#This Row],[State]]</f>
        <v>210011201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210</v>
      </c>
      <c r="B4191" s="1">
        <f>IF(C4191=0,IF(B4190=Protocol!$V$20,1,B4190+1),B4190)</f>
        <v>1</v>
      </c>
      <c r="C4191" s="1">
        <f>IF(C4190+1=Protocol!$V$21,0,C4190+1)</f>
        <v>13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210010002</v>
      </c>
      <c r="H4191" s="134">
        <f>Systematic[[#This Row],[SampleVariableLabel]]+100*Systematic[[#This Row],[State]]</f>
        <v>210011302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210</v>
      </c>
      <c r="B4192" s="1">
        <f>IF(C4192=0,IF(B4191=Protocol!$V$20,1,B4191+1),B4191)</f>
        <v>1</v>
      </c>
      <c r="C4192" s="1">
        <f>IF(C4191+1=Protocol!$V$21,0,C4191+1)</f>
        <v>14</v>
      </c>
      <c r="D4192" s="1">
        <f t="shared" si="147"/>
        <v>3</v>
      </c>
      <c r="E4192" s="1" t="str">
        <f>INDEX(Protocol[Mark],MATCH(C4192,Protocol[Step],0))</f>
        <v>10AsTm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210010003</v>
      </c>
      <c r="H4192" s="134">
        <f>Systematic[[#This Row],[SampleVariableLabel]]+100*Systematic[[#This Row],[State]]</f>
        <v>210011403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210</v>
      </c>
      <c r="B4193" s="1">
        <f>IF(C4193=0,IF(B4192=Protocol!$V$20,1,B4192+1),B4192)</f>
        <v>1</v>
      </c>
      <c r="C4193" s="1">
        <f>IF(C4192+1=Protocol!$V$21,0,C4192+1)</f>
        <v>15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210010004</v>
      </c>
      <c r="H4193" s="134">
        <f>Systematic[[#This Row],[SampleVariableLabel]]+100*Systematic[[#This Row],[State]]</f>
        <v>210011504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211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ce1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211010005</v>
      </c>
      <c r="H4194" s="134">
        <f>Systematic[[#This Row],[SampleVariableLabel]]+100*Systematic[[#This Row],[State]]</f>
        <v>211010005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211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211010006</v>
      </c>
      <c r="H4195" s="134">
        <f>Systematic[[#This Row],[SampleVariableLabel]]+100*Systematic[[#This Row],[State]]</f>
        <v>211010106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211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211010001</v>
      </c>
      <c r="H4196" s="134">
        <f>Systematic[[#This Row],[SampleVariableLabel]]+100*Systematic[[#This Row],[State]]</f>
        <v>211010201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211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1M.1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211010002</v>
      </c>
      <c r="H4197" s="134">
        <f>Systematic[[#This Row],[SampleVariableLabel]]+100*Systematic[[#This Row],[State]]</f>
        <v>211010302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211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2Oct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211010003</v>
      </c>
      <c r="H4198" s="134">
        <f>Systematic[[#This Row],[SampleVariableLabel]]+100*Systematic[[#This Row],[State]]</f>
        <v>211010403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211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2c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211010004</v>
      </c>
      <c r="H4199" s="134">
        <f>Systematic[[#This Row],[SampleVariableLabel]]+100*Systematic[[#This Row],[State]]</f>
        <v>211010504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211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2M2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211010005</v>
      </c>
      <c r="H4200" s="134">
        <f>Systematic[[#This Row],[SampleVariableLabel]]+100*Systematic[[#This Row],[State]]</f>
        <v>211010605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211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3P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211010006</v>
      </c>
      <c r="H4201" s="134">
        <f>Systematic[[#This Row],[SampleVariableLabel]]+100*Systematic[[#This Row],[State]]</f>
        <v>211010706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211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4G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211010001</v>
      </c>
      <c r="H4202" s="134">
        <f>Systematic[[#This Row],[SampleVariableLabel]]+100*Systematic[[#This Row],[State]]</f>
        <v>211010801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211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5S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211010002</v>
      </c>
      <c r="H4203" s="134">
        <f>Systematic[[#This Row],[SampleVariableLabel]]+100*Systematic[[#This Row],[State]]</f>
        <v>211010902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211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6Gp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211010003</v>
      </c>
      <c r="H4204" s="134">
        <f>Systematic[[#This Row],[SampleVariableLabel]]+100*Systematic[[#This Row],[State]]</f>
        <v>211011003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211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7U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211010004</v>
      </c>
      <c r="H4205" s="134">
        <f>Systematic[[#This Row],[SampleVariableLabel]]+100*Systematic[[#This Row],[State]]</f>
        <v>211011104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211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8Rot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211010005</v>
      </c>
      <c r="H4206" s="134">
        <f>Systematic[[#This Row],[SampleVariableLabel]]+100*Systematic[[#This Row],[State]]</f>
        <v>211011205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211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9Ama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211010006</v>
      </c>
      <c r="H4207" s="134">
        <f>Systematic[[#This Row],[SampleVariableLabel]]+100*Systematic[[#This Row],[State]]</f>
        <v>211011306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211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10AsTm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211010001</v>
      </c>
      <c r="H4208" s="134">
        <f>Systematic[[#This Row],[SampleVariableLabel]]+100*Systematic[[#This Row],[State]]</f>
        <v>211011401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211</v>
      </c>
      <c r="B4209" s="1">
        <f>IF(C4209=0,IF(B4208=Protocol!$V$20,1,B4208+1),B4208)</f>
        <v>1</v>
      </c>
      <c r="C4209" s="1">
        <f>IF(C4208+1=Protocol!$V$21,0,C4208+1)</f>
        <v>15</v>
      </c>
      <c r="D4209" s="1">
        <f t="shared" si="147"/>
        <v>2</v>
      </c>
      <c r="E4209" s="1" t="str">
        <f>INDEX(Protocol[Mark],MATCH(C4209,Protocol[Step],0))</f>
        <v>11Azd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211010002</v>
      </c>
      <c r="H4209" s="134">
        <f>Systematic[[#This Row],[SampleVariableLabel]]+100*Systematic[[#This Row],[State]]</f>
        <v>211011502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212</v>
      </c>
      <c r="B4210" s="1">
        <f>IF(C4210=0,IF(B4209=Protocol!$V$20,1,B4209+1),B4209)</f>
        <v>1</v>
      </c>
      <c r="C4210" s="1">
        <f>IF(C4209+1=Protocol!$V$21,0,C4209+1)</f>
        <v>0</v>
      </c>
      <c r="D4210" s="1">
        <f t="shared" si="147"/>
        <v>3</v>
      </c>
      <c r="E4210" s="1" t="str">
        <f>INDEX(Protocol[Mark],MATCH(C4210,Protocol[Step],0))</f>
        <v>ce1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212010003</v>
      </c>
      <c r="H4210" s="134">
        <f>Systematic[[#This Row],[SampleVariableLabel]]+100*Systematic[[#This Row],[State]]</f>
        <v>212010003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212</v>
      </c>
      <c r="B4211" s="1">
        <f>IF(C4211=0,IF(B4210=Protocol!$V$20,1,B4210+1),B4210)</f>
        <v>1</v>
      </c>
      <c r="C4211" s="1">
        <f>IF(C4210+1=Protocol!$V$21,0,C4210+1)</f>
        <v>1</v>
      </c>
      <c r="D4211" s="1">
        <f t="shared" si="147"/>
        <v>4</v>
      </c>
      <c r="E4211" s="1" t="str">
        <f>INDEX(Protocol[Mark],MATCH(C4211,Protocol[Step],0))</f>
        <v>1Dig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212010004</v>
      </c>
      <c r="H4211" s="134">
        <f>Systematic[[#This Row],[SampleVariableLabel]]+100*Systematic[[#This Row],[State]]</f>
        <v>212010104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212</v>
      </c>
      <c r="B4212" s="1">
        <f>IF(C4212=0,IF(B4211=Protocol!$V$20,1,B4211+1),B4211)</f>
        <v>1</v>
      </c>
      <c r="C4212" s="1">
        <f>IF(C4211+1=Protocol!$V$21,0,C4211+1)</f>
        <v>2</v>
      </c>
      <c r="D4212" s="1">
        <f t="shared" si="147"/>
        <v>5</v>
      </c>
      <c r="E4212" s="1" t="str">
        <f>INDEX(Protocol[Mark],MATCH(C4212,Protocol[Step],0))</f>
        <v>1D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212010005</v>
      </c>
      <c r="H4212" s="134">
        <f>Systematic[[#This Row],[SampleVariableLabel]]+100*Systematic[[#This Row],[State]]</f>
        <v>212010205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212</v>
      </c>
      <c r="B4213" s="1">
        <f>IF(C4213=0,IF(B4212=Protocol!$V$20,1,B4212+1),B4212)</f>
        <v>1</v>
      </c>
      <c r="C4213" s="1">
        <f>IF(C4212+1=Protocol!$V$21,0,C4212+1)</f>
        <v>3</v>
      </c>
      <c r="D4213" s="1">
        <f t="shared" si="147"/>
        <v>6</v>
      </c>
      <c r="E4213" s="1" t="str">
        <f>INDEX(Protocol[Mark],MATCH(C4213,Protocol[Step],0))</f>
        <v>1M.1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212010006</v>
      </c>
      <c r="H4213" s="134">
        <f>Systematic[[#This Row],[SampleVariableLabel]]+100*Systematic[[#This Row],[State]]</f>
        <v>212010306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212</v>
      </c>
      <c r="B4214" s="1">
        <f>IF(C4214=0,IF(B4213=Protocol!$V$20,1,B4213+1),B4213)</f>
        <v>1</v>
      </c>
      <c r="C4214" s="1">
        <f>IF(C4213+1=Protocol!$V$21,0,C4213+1)</f>
        <v>4</v>
      </c>
      <c r="D4214" s="1">
        <f t="shared" si="147"/>
        <v>1</v>
      </c>
      <c r="E4214" s="1" t="str">
        <f>INDEX(Protocol[Mark],MATCH(C4214,Protocol[Step],0))</f>
        <v>2Oct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212010001</v>
      </c>
      <c r="H4214" s="134">
        <f>Systematic[[#This Row],[SampleVariableLabel]]+100*Systematic[[#This Row],[State]]</f>
        <v>212010401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212</v>
      </c>
      <c r="B4215" s="1">
        <f>IF(C4215=0,IF(B4214=Protocol!$V$20,1,B4214+1),B4214)</f>
        <v>1</v>
      </c>
      <c r="C4215" s="1">
        <f>IF(C4214+1=Protocol!$V$21,0,C4214+1)</f>
        <v>5</v>
      </c>
      <c r="D4215" s="1">
        <f t="shared" si="147"/>
        <v>2</v>
      </c>
      <c r="E4215" s="1" t="str">
        <f>INDEX(Protocol[Mark],MATCH(C4215,Protocol[Step],0))</f>
        <v>2c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212010002</v>
      </c>
      <c r="H4215" s="134">
        <f>Systematic[[#This Row],[SampleVariableLabel]]+100*Systematic[[#This Row],[State]]</f>
        <v>212010502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212</v>
      </c>
      <c r="B4216" s="1">
        <f>IF(C4216=0,IF(B4215=Protocol!$V$20,1,B4215+1),B4215)</f>
        <v>1</v>
      </c>
      <c r="C4216" s="1">
        <f>IF(C4215+1=Protocol!$V$21,0,C4215+1)</f>
        <v>6</v>
      </c>
      <c r="D4216" s="1">
        <f t="shared" si="147"/>
        <v>3</v>
      </c>
      <c r="E4216" s="1" t="str">
        <f>INDEX(Protocol[Mark],MATCH(C4216,Protocol[Step],0))</f>
        <v>2M2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212010003</v>
      </c>
      <c r="H4216" s="134">
        <f>Systematic[[#This Row],[SampleVariableLabel]]+100*Systematic[[#This Row],[State]]</f>
        <v>212010603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212</v>
      </c>
      <c r="B4217" s="1">
        <f>IF(C4217=0,IF(B4216=Protocol!$V$20,1,B4216+1),B4216)</f>
        <v>1</v>
      </c>
      <c r="C4217" s="1">
        <f>IF(C4216+1=Protocol!$V$21,0,C4216+1)</f>
        <v>7</v>
      </c>
      <c r="D4217" s="1">
        <f t="shared" si="147"/>
        <v>4</v>
      </c>
      <c r="E4217" s="1" t="str">
        <f>INDEX(Protocol[Mark],MATCH(C4217,Protocol[Step],0))</f>
        <v>3P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212010004</v>
      </c>
      <c r="H4217" s="134">
        <f>Systematic[[#This Row],[SampleVariableLabel]]+100*Systematic[[#This Row],[State]]</f>
        <v>212010704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212</v>
      </c>
      <c r="B4218" s="1">
        <f>IF(C4218=0,IF(B4217=Protocol!$V$20,1,B4217+1),B4217)</f>
        <v>1</v>
      </c>
      <c r="C4218" s="1">
        <f>IF(C4217+1=Protocol!$V$21,0,C4217+1)</f>
        <v>8</v>
      </c>
      <c r="D4218" s="1">
        <f t="shared" si="147"/>
        <v>5</v>
      </c>
      <c r="E4218" s="1" t="str">
        <f>INDEX(Protocol[Mark],MATCH(C4218,Protocol[Step],0))</f>
        <v>4G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212010005</v>
      </c>
      <c r="H4218" s="134">
        <f>Systematic[[#This Row],[SampleVariableLabel]]+100*Systematic[[#This Row],[State]]</f>
        <v>212010805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212</v>
      </c>
      <c r="B4219" s="1">
        <f>IF(C4219=0,IF(B4218=Protocol!$V$20,1,B4218+1),B4218)</f>
        <v>1</v>
      </c>
      <c r="C4219" s="1">
        <f>IF(C4218+1=Protocol!$V$21,0,C4218+1)</f>
        <v>9</v>
      </c>
      <c r="D4219" s="1">
        <f t="shared" si="147"/>
        <v>6</v>
      </c>
      <c r="E4219" s="1" t="str">
        <f>INDEX(Protocol[Mark],MATCH(C4219,Protocol[Step],0))</f>
        <v>5S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212010006</v>
      </c>
      <c r="H4219" s="134">
        <f>Systematic[[#This Row],[SampleVariableLabel]]+100*Systematic[[#This Row],[State]]</f>
        <v>212010906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212</v>
      </c>
      <c r="B4220" s="1">
        <f>IF(C4220=0,IF(B4219=Protocol!$V$20,1,B4219+1),B4219)</f>
        <v>1</v>
      </c>
      <c r="C4220" s="1">
        <f>IF(C4219+1=Protocol!$V$21,0,C4219+1)</f>
        <v>10</v>
      </c>
      <c r="D4220" s="1">
        <f t="shared" si="147"/>
        <v>1</v>
      </c>
      <c r="E4220" s="1" t="str">
        <f>INDEX(Protocol[Mark],MATCH(C4220,Protocol[Step],0))</f>
        <v>6Gp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212010001</v>
      </c>
      <c r="H4220" s="134">
        <f>Systematic[[#This Row],[SampleVariableLabel]]+100*Systematic[[#This Row],[State]]</f>
        <v>212011001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212</v>
      </c>
      <c r="B4221" s="1">
        <f>IF(C4221=0,IF(B4220=Protocol!$V$20,1,B4220+1),B4220)</f>
        <v>1</v>
      </c>
      <c r="C4221" s="1">
        <f>IF(C4220+1=Protocol!$V$21,0,C4220+1)</f>
        <v>11</v>
      </c>
      <c r="D4221" s="1">
        <f t="shared" si="147"/>
        <v>2</v>
      </c>
      <c r="E4221" s="1" t="str">
        <f>INDEX(Protocol[Mark],MATCH(C4221,Protocol[Step],0))</f>
        <v>7U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212010002</v>
      </c>
      <c r="H4221" s="134">
        <f>Systematic[[#This Row],[SampleVariableLabel]]+100*Systematic[[#This Row],[State]]</f>
        <v>212011102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212</v>
      </c>
      <c r="B4222" s="1">
        <f>IF(C4222=0,IF(B4221=Protocol!$V$20,1,B4221+1),B4221)</f>
        <v>1</v>
      </c>
      <c r="C4222" s="1">
        <f>IF(C4221+1=Protocol!$V$21,0,C4221+1)</f>
        <v>12</v>
      </c>
      <c r="D4222" s="1">
        <f t="shared" si="147"/>
        <v>3</v>
      </c>
      <c r="E4222" s="1" t="str">
        <f>INDEX(Protocol[Mark],MATCH(C4222,Protocol[Step],0))</f>
        <v>8Rot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212010003</v>
      </c>
      <c r="H4222" s="134">
        <f>Systematic[[#This Row],[SampleVariableLabel]]+100*Systematic[[#This Row],[State]]</f>
        <v>212011203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212</v>
      </c>
      <c r="B4223" s="1">
        <f>IF(C4223=0,IF(B4222=Protocol!$V$20,1,B4222+1),B4222)</f>
        <v>1</v>
      </c>
      <c r="C4223" s="1">
        <f>IF(C4222+1=Protocol!$V$21,0,C4222+1)</f>
        <v>13</v>
      </c>
      <c r="D4223" s="1">
        <f t="shared" si="147"/>
        <v>4</v>
      </c>
      <c r="E4223" s="1" t="str">
        <f>INDEX(Protocol[Mark],MATCH(C4223,Protocol[Step],0))</f>
        <v>9Ama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212010004</v>
      </c>
      <c r="H4223" s="134">
        <f>Systematic[[#This Row],[SampleVariableLabel]]+100*Systematic[[#This Row],[State]]</f>
        <v>212011304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212</v>
      </c>
      <c r="B4224" s="1">
        <f>IF(C4224=0,IF(B4223=Protocol!$V$20,1,B4223+1),B4223)</f>
        <v>1</v>
      </c>
      <c r="C4224" s="1">
        <f>IF(C4223+1=Protocol!$V$21,0,C4223+1)</f>
        <v>14</v>
      </c>
      <c r="D4224" s="1">
        <f t="shared" si="147"/>
        <v>5</v>
      </c>
      <c r="E4224" s="1" t="str">
        <f>INDEX(Protocol[Mark],MATCH(C4224,Protocol[Step],0))</f>
        <v>10AsTm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212010005</v>
      </c>
      <c r="H4224" s="134">
        <f>Systematic[[#This Row],[SampleVariableLabel]]+100*Systematic[[#This Row],[State]]</f>
        <v>212011405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212</v>
      </c>
      <c r="B4225" s="1">
        <f>IF(C4225=0,IF(B4224=Protocol!$V$20,1,B4224+1),B4224)</f>
        <v>1</v>
      </c>
      <c r="C4225" s="1">
        <f>IF(C4224+1=Protocol!$V$21,0,C4224+1)</f>
        <v>15</v>
      </c>
      <c r="D4225" s="1">
        <f t="shared" si="147"/>
        <v>6</v>
      </c>
      <c r="E4225" s="1" t="str">
        <f>INDEX(Protocol[Mark],MATCH(C4225,Protocol[Step],0))</f>
        <v>11Azd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212010006</v>
      </c>
      <c r="H4225" s="134">
        <f>Systematic[[#This Row],[SampleVariableLabel]]+100*Systematic[[#This Row],[State]]</f>
        <v>212011506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213</v>
      </c>
      <c r="B4226" s="1">
        <f>IF(C4226=0,IF(B4225=Protocol!$V$20,1,B4225+1),B4225)</f>
        <v>1</v>
      </c>
      <c r="C4226" s="1">
        <f>IF(C4225+1=Protocol!$V$21,0,C4225+1)</f>
        <v>0</v>
      </c>
      <c r="D4226" s="1">
        <f t="shared" si="147"/>
        <v>1</v>
      </c>
      <c r="E4226" s="1" t="str">
        <f>INDEX(Protocol[Mark],MATCH(C4226,Protocol[Step],0))</f>
        <v>ce1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213010001</v>
      </c>
      <c r="H4226" s="134">
        <f>Systematic[[#This Row],[SampleVariableLabel]]+100*Systematic[[#This Row],[State]]</f>
        <v>213010001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213</v>
      </c>
      <c r="B4227" s="1">
        <f>IF(C4227=0,IF(B4226=Protocol!$V$20,1,B4226+1),B4226)</f>
        <v>1</v>
      </c>
      <c r="C4227" s="1">
        <f>IF(C4226+1=Protocol!$V$21,0,C4226+1)</f>
        <v>1</v>
      </c>
      <c r="D4227" s="1">
        <f t="shared" ref="D4227:D4290" si="149">IF(D4226=nVariables,1,D4226+1)</f>
        <v>2</v>
      </c>
      <c r="E4227" s="1" t="str">
        <f>INDEX(Protocol[Mark],MATCH(C4227,Protocol[Step],0))</f>
        <v>1Dig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213010002</v>
      </c>
      <c r="H4227" s="134">
        <f>Systematic[[#This Row],[SampleVariableLabel]]+100*Systematic[[#This Row],[State]]</f>
        <v>213010102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213</v>
      </c>
      <c r="B4228" s="1">
        <f>IF(C4228=0,IF(B4227=Protocol!$V$20,1,B4227+1),B4227)</f>
        <v>1</v>
      </c>
      <c r="C4228" s="1">
        <f>IF(C4227+1=Protocol!$V$21,0,C4227+1)</f>
        <v>2</v>
      </c>
      <c r="D4228" s="1">
        <f t="shared" si="149"/>
        <v>3</v>
      </c>
      <c r="E4228" s="1" t="str">
        <f>INDEX(Protocol[Mark],MATCH(C4228,Protocol[Step],0))</f>
        <v>1D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213010003</v>
      </c>
      <c r="H4228" s="134">
        <f>Systematic[[#This Row],[SampleVariableLabel]]+100*Systematic[[#This Row],[State]]</f>
        <v>213010203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213</v>
      </c>
      <c r="B4229" s="1">
        <f>IF(C4229=0,IF(B4228=Protocol!$V$20,1,B4228+1),B4228)</f>
        <v>1</v>
      </c>
      <c r="C4229" s="1">
        <f>IF(C4228+1=Protocol!$V$21,0,C4228+1)</f>
        <v>3</v>
      </c>
      <c r="D4229" s="1">
        <f t="shared" si="149"/>
        <v>4</v>
      </c>
      <c r="E4229" s="1" t="str">
        <f>INDEX(Protocol[Mark],MATCH(C4229,Protocol[Step],0))</f>
        <v>1M.1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213010004</v>
      </c>
      <c r="H4229" s="134">
        <f>Systematic[[#This Row],[SampleVariableLabel]]+100*Systematic[[#This Row],[State]]</f>
        <v>213010304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213</v>
      </c>
      <c r="B4230" s="1">
        <f>IF(C4230=0,IF(B4229=Protocol!$V$20,1,B4229+1),B4229)</f>
        <v>1</v>
      </c>
      <c r="C4230" s="1">
        <f>IF(C4229+1=Protocol!$V$21,0,C4229+1)</f>
        <v>4</v>
      </c>
      <c r="D4230" s="1">
        <f t="shared" si="149"/>
        <v>5</v>
      </c>
      <c r="E4230" s="1" t="str">
        <f>INDEX(Protocol[Mark],MATCH(C4230,Protocol[Step],0))</f>
        <v>2Oct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213010005</v>
      </c>
      <c r="H4230" s="134">
        <f>Systematic[[#This Row],[SampleVariableLabel]]+100*Systematic[[#This Row],[State]]</f>
        <v>213010405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213</v>
      </c>
      <c r="B4231" s="1">
        <f>IF(C4231=0,IF(B4230=Protocol!$V$20,1,B4230+1),B4230)</f>
        <v>1</v>
      </c>
      <c r="C4231" s="1">
        <f>IF(C4230+1=Protocol!$V$21,0,C4230+1)</f>
        <v>5</v>
      </c>
      <c r="D4231" s="1">
        <f t="shared" si="149"/>
        <v>6</v>
      </c>
      <c r="E4231" s="1" t="str">
        <f>INDEX(Protocol[Mark],MATCH(C4231,Protocol[Step],0))</f>
        <v>2c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213010006</v>
      </c>
      <c r="H4231" s="134">
        <f>Systematic[[#This Row],[SampleVariableLabel]]+100*Systematic[[#This Row],[State]]</f>
        <v>213010506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213</v>
      </c>
      <c r="B4232" s="1">
        <f>IF(C4232=0,IF(B4231=Protocol!$V$20,1,B4231+1),B4231)</f>
        <v>1</v>
      </c>
      <c r="C4232" s="1">
        <f>IF(C4231+1=Protocol!$V$21,0,C4231+1)</f>
        <v>6</v>
      </c>
      <c r="D4232" s="1">
        <f t="shared" si="149"/>
        <v>1</v>
      </c>
      <c r="E4232" s="1" t="str">
        <f>INDEX(Protocol[Mark],MATCH(C4232,Protocol[Step],0))</f>
        <v>2M2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213010001</v>
      </c>
      <c r="H4232" s="134">
        <f>Systematic[[#This Row],[SampleVariableLabel]]+100*Systematic[[#This Row],[State]]</f>
        <v>213010601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213</v>
      </c>
      <c r="B4233" s="1">
        <f>IF(C4233=0,IF(B4232=Protocol!$V$20,1,B4232+1),B4232)</f>
        <v>1</v>
      </c>
      <c r="C4233" s="1">
        <f>IF(C4232+1=Protocol!$V$21,0,C4232+1)</f>
        <v>7</v>
      </c>
      <c r="D4233" s="1">
        <f t="shared" si="149"/>
        <v>2</v>
      </c>
      <c r="E4233" s="1" t="str">
        <f>INDEX(Protocol[Mark],MATCH(C4233,Protocol[Step],0))</f>
        <v>3P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213010002</v>
      </c>
      <c r="H4233" s="134">
        <f>Systematic[[#This Row],[SampleVariableLabel]]+100*Systematic[[#This Row],[State]]</f>
        <v>213010702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213</v>
      </c>
      <c r="B4234" s="1">
        <f>IF(C4234=0,IF(B4233=Protocol!$V$20,1,B4233+1),B4233)</f>
        <v>1</v>
      </c>
      <c r="C4234" s="1">
        <f>IF(C4233+1=Protocol!$V$21,0,C4233+1)</f>
        <v>8</v>
      </c>
      <c r="D4234" s="1">
        <f t="shared" si="149"/>
        <v>3</v>
      </c>
      <c r="E4234" s="1" t="str">
        <f>INDEX(Protocol[Mark],MATCH(C4234,Protocol[Step],0))</f>
        <v>4G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213010003</v>
      </c>
      <c r="H4234" s="134">
        <f>Systematic[[#This Row],[SampleVariableLabel]]+100*Systematic[[#This Row],[State]]</f>
        <v>213010803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213</v>
      </c>
      <c r="B4235" s="1">
        <f>IF(C4235=0,IF(B4234=Protocol!$V$20,1,B4234+1),B4234)</f>
        <v>1</v>
      </c>
      <c r="C4235" s="1">
        <f>IF(C4234+1=Protocol!$V$21,0,C4234+1)</f>
        <v>9</v>
      </c>
      <c r="D4235" s="1">
        <f t="shared" si="149"/>
        <v>4</v>
      </c>
      <c r="E4235" s="1" t="str">
        <f>INDEX(Protocol[Mark],MATCH(C4235,Protocol[Step],0))</f>
        <v>5S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213010004</v>
      </c>
      <c r="H4235" s="134">
        <f>Systematic[[#This Row],[SampleVariableLabel]]+100*Systematic[[#This Row],[State]]</f>
        <v>213010904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213</v>
      </c>
      <c r="B4236" s="1">
        <f>IF(C4236=0,IF(B4235=Protocol!$V$20,1,B4235+1),B4235)</f>
        <v>1</v>
      </c>
      <c r="C4236" s="1">
        <f>IF(C4235+1=Protocol!$V$21,0,C4235+1)</f>
        <v>10</v>
      </c>
      <c r="D4236" s="1">
        <f t="shared" si="149"/>
        <v>5</v>
      </c>
      <c r="E4236" s="1" t="str">
        <f>INDEX(Protocol[Mark],MATCH(C4236,Protocol[Step],0))</f>
        <v>6Gp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213010005</v>
      </c>
      <c r="H4236" s="134">
        <f>Systematic[[#This Row],[SampleVariableLabel]]+100*Systematic[[#This Row],[State]]</f>
        <v>213011005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213</v>
      </c>
      <c r="B4237" s="1">
        <f>IF(C4237=0,IF(B4236=Protocol!$V$20,1,B4236+1),B4236)</f>
        <v>1</v>
      </c>
      <c r="C4237" s="1">
        <f>IF(C4236+1=Protocol!$V$21,0,C4236+1)</f>
        <v>11</v>
      </c>
      <c r="D4237" s="1">
        <f t="shared" si="149"/>
        <v>6</v>
      </c>
      <c r="E4237" s="1" t="str">
        <f>INDEX(Protocol[Mark],MATCH(C4237,Protocol[Step],0))</f>
        <v>7U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213010006</v>
      </c>
      <c r="H4237" s="134">
        <f>Systematic[[#This Row],[SampleVariableLabel]]+100*Systematic[[#This Row],[State]]</f>
        <v>213011106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213</v>
      </c>
      <c r="B4238" s="1">
        <f>IF(C4238=0,IF(B4237=Protocol!$V$20,1,B4237+1),B4237)</f>
        <v>1</v>
      </c>
      <c r="C4238" s="1">
        <f>IF(C4237+1=Protocol!$V$21,0,C4237+1)</f>
        <v>12</v>
      </c>
      <c r="D4238" s="1">
        <f t="shared" si="149"/>
        <v>1</v>
      </c>
      <c r="E4238" s="1" t="str">
        <f>INDEX(Protocol[Mark],MATCH(C4238,Protocol[Step],0))</f>
        <v>8Rot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213010001</v>
      </c>
      <c r="H4238" s="134">
        <f>Systematic[[#This Row],[SampleVariableLabel]]+100*Systematic[[#This Row],[State]]</f>
        <v>213011201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213</v>
      </c>
      <c r="B4239" s="1">
        <f>IF(C4239=0,IF(B4238=Protocol!$V$20,1,B4238+1),B4238)</f>
        <v>1</v>
      </c>
      <c r="C4239" s="1">
        <f>IF(C4238+1=Protocol!$V$21,0,C4238+1)</f>
        <v>13</v>
      </c>
      <c r="D4239" s="1">
        <f t="shared" si="149"/>
        <v>2</v>
      </c>
      <c r="E4239" s="1" t="str">
        <f>INDEX(Protocol[Mark],MATCH(C4239,Protocol[Step],0))</f>
        <v>9Ama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213010002</v>
      </c>
      <c r="H4239" s="134">
        <f>Systematic[[#This Row],[SampleVariableLabel]]+100*Systematic[[#This Row],[State]]</f>
        <v>213011302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213</v>
      </c>
      <c r="B4240" s="1">
        <f>IF(C4240=0,IF(B4239=Protocol!$V$20,1,B4239+1),B4239)</f>
        <v>1</v>
      </c>
      <c r="C4240" s="1">
        <f>IF(C4239+1=Protocol!$V$21,0,C4239+1)</f>
        <v>14</v>
      </c>
      <c r="D4240" s="1">
        <f t="shared" si="149"/>
        <v>3</v>
      </c>
      <c r="E4240" s="1" t="str">
        <f>INDEX(Protocol[Mark],MATCH(C4240,Protocol[Step],0))</f>
        <v>10AsTm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213010003</v>
      </c>
      <c r="H4240" s="134">
        <f>Systematic[[#This Row],[SampleVariableLabel]]+100*Systematic[[#This Row],[State]]</f>
        <v>213011403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213</v>
      </c>
      <c r="B4241" s="1">
        <f>IF(C4241=0,IF(B4240=Protocol!$V$20,1,B4240+1),B4240)</f>
        <v>1</v>
      </c>
      <c r="C4241" s="1">
        <f>IF(C4240+1=Protocol!$V$21,0,C4240+1)</f>
        <v>15</v>
      </c>
      <c r="D4241" s="1">
        <f t="shared" si="149"/>
        <v>4</v>
      </c>
      <c r="E4241" s="1" t="str">
        <f>INDEX(Protocol[Mark],MATCH(C4241,Protocol[Step],0))</f>
        <v>11Azd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213010004</v>
      </c>
      <c r="H4241" s="134">
        <f>Systematic[[#This Row],[SampleVariableLabel]]+100*Systematic[[#This Row],[State]]</f>
        <v>213011504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214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ce1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214010005</v>
      </c>
      <c r="H4242" s="134">
        <f>Systematic[[#This Row],[SampleVariableLabel]]+100*Systematic[[#This Row],[State]]</f>
        <v>214010005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214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1Dig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214010006</v>
      </c>
      <c r="H4243" s="134">
        <f>Systematic[[#This Row],[SampleVariableLabel]]+100*Systematic[[#This Row],[State]]</f>
        <v>214010106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214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1D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214010001</v>
      </c>
      <c r="H4244" s="134">
        <f>Systematic[[#This Row],[SampleVariableLabel]]+100*Systematic[[#This Row],[State]]</f>
        <v>214010201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214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1M.1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214010002</v>
      </c>
      <c r="H4245" s="134">
        <f>Systematic[[#This Row],[SampleVariableLabel]]+100*Systematic[[#This Row],[State]]</f>
        <v>214010302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214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2Oct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214010003</v>
      </c>
      <c r="H4246" s="134">
        <f>Systematic[[#This Row],[SampleVariableLabel]]+100*Systematic[[#This Row],[State]]</f>
        <v>214010403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214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2c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214010004</v>
      </c>
      <c r="H4247" s="134">
        <f>Systematic[[#This Row],[SampleVariableLabel]]+100*Systematic[[#This Row],[State]]</f>
        <v>214010504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214</v>
      </c>
      <c r="B4248" s="1">
        <f>IF(C4248=0,IF(B4247=Protocol!$V$20,1,B4247+1),B4247)</f>
        <v>1</v>
      </c>
      <c r="C4248" s="1">
        <f>IF(C4247+1=Protocol!$V$21,0,C4247+1)</f>
        <v>6</v>
      </c>
      <c r="D4248" s="1">
        <f t="shared" si="149"/>
        <v>5</v>
      </c>
      <c r="E4248" s="1" t="str">
        <f>INDEX(Protocol[Mark],MATCH(C4248,Protocol[Step],0))</f>
        <v>2M2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214010005</v>
      </c>
      <c r="H4248" s="134">
        <f>Systematic[[#This Row],[SampleVariableLabel]]+100*Systematic[[#This Row],[State]]</f>
        <v>214010605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214</v>
      </c>
      <c r="B4249" s="1">
        <f>IF(C4249=0,IF(B4248=Protocol!$V$20,1,B4248+1),B4248)</f>
        <v>1</v>
      </c>
      <c r="C4249" s="1">
        <f>IF(C4248+1=Protocol!$V$21,0,C4248+1)</f>
        <v>7</v>
      </c>
      <c r="D4249" s="1">
        <f t="shared" si="149"/>
        <v>6</v>
      </c>
      <c r="E4249" s="1" t="str">
        <f>INDEX(Protocol[Mark],MATCH(C4249,Protocol[Step],0))</f>
        <v>3P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214010006</v>
      </c>
      <c r="H4249" s="134">
        <f>Systematic[[#This Row],[SampleVariableLabel]]+100*Systematic[[#This Row],[State]]</f>
        <v>214010706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214</v>
      </c>
      <c r="B4250" s="1">
        <f>IF(C4250=0,IF(B4249=Protocol!$V$20,1,B4249+1),B4249)</f>
        <v>1</v>
      </c>
      <c r="C4250" s="1">
        <f>IF(C4249+1=Protocol!$V$21,0,C4249+1)</f>
        <v>8</v>
      </c>
      <c r="D4250" s="1">
        <f t="shared" si="149"/>
        <v>1</v>
      </c>
      <c r="E4250" s="1" t="str">
        <f>INDEX(Protocol[Mark],MATCH(C4250,Protocol[Step],0))</f>
        <v>4G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214010001</v>
      </c>
      <c r="H4250" s="134">
        <f>Systematic[[#This Row],[SampleVariableLabel]]+100*Systematic[[#This Row],[State]]</f>
        <v>214010801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214</v>
      </c>
      <c r="B4251" s="1">
        <f>IF(C4251=0,IF(B4250=Protocol!$V$20,1,B4250+1),B4250)</f>
        <v>1</v>
      </c>
      <c r="C4251" s="1">
        <f>IF(C4250+1=Protocol!$V$21,0,C4250+1)</f>
        <v>9</v>
      </c>
      <c r="D4251" s="1">
        <f t="shared" si="149"/>
        <v>2</v>
      </c>
      <c r="E4251" s="1" t="str">
        <f>INDEX(Protocol[Mark],MATCH(C4251,Protocol[Step],0))</f>
        <v>5S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214010002</v>
      </c>
      <c r="H4251" s="134">
        <f>Systematic[[#This Row],[SampleVariableLabel]]+100*Systematic[[#This Row],[State]]</f>
        <v>214010902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214</v>
      </c>
      <c r="B4252" s="1">
        <f>IF(C4252=0,IF(B4251=Protocol!$V$20,1,B4251+1),B4251)</f>
        <v>1</v>
      </c>
      <c r="C4252" s="1">
        <f>IF(C4251+1=Protocol!$V$21,0,C4251+1)</f>
        <v>10</v>
      </c>
      <c r="D4252" s="1">
        <f t="shared" si="149"/>
        <v>3</v>
      </c>
      <c r="E4252" s="1" t="str">
        <f>INDEX(Protocol[Mark],MATCH(C4252,Protocol[Step],0))</f>
        <v>6Gp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214010003</v>
      </c>
      <c r="H4252" s="134">
        <f>Systematic[[#This Row],[SampleVariableLabel]]+100*Systematic[[#This Row],[State]]</f>
        <v>214011003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214</v>
      </c>
      <c r="B4253" s="1">
        <f>IF(C4253=0,IF(B4252=Protocol!$V$20,1,B4252+1),B4252)</f>
        <v>1</v>
      </c>
      <c r="C4253" s="1">
        <f>IF(C4252+1=Protocol!$V$21,0,C4252+1)</f>
        <v>11</v>
      </c>
      <c r="D4253" s="1">
        <f t="shared" si="149"/>
        <v>4</v>
      </c>
      <c r="E4253" s="1" t="str">
        <f>INDEX(Protocol[Mark],MATCH(C4253,Protocol[Step],0))</f>
        <v>7U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214010004</v>
      </c>
      <c r="H4253" s="134">
        <f>Systematic[[#This Row],[SampleVariableLabel]]+100*Systematic[[#This Row],[State]]</f>
        <v>214011104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214</v>
      </c>
      <c r="B4254" s="1">
        <f>IF(C4254=0,IF(B4253=Protocol!$V$20,1,B4253+1),B4253)</f>
        <v>1</v>
      </c>
      <c r="C4254" s="1">
        <f>IF(C4253+1=Protocol!$V$21,0,C4253+1)</f>
        <v>12</v>
      </c>
      <c r="D4254" s="1">
        <f t="shared" si="149"/>
        <v>5</v>
      </c>
      <c r="E4254" s="1" t="str">
        <f>INDEX(Protocol[Mark],MATCH(C4254,Protocol[Step],0))</f>
        <v>8Rot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214010005</v>
      </c>
      <c r="H4254" s="134">
        <f>Systematic[[#This Row],[SampleVariableLabel]]+100*Systematic[[#This Row],[State]]</f>
        <v>214011205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214</v>
      </c>
      <c r="B4255" s="1">
        <f>IF(C4255=0,IF(B4254=Protocol!$V$20,1,B4254+1),B4254)</f>
        <v>1</v>
      </c>
      <c r="C4255" s="1">
        <f>IF(C4254+1=Protocol!$V$21,0,C4254+1)</f>
        <v>13</v>
      </c>
      <c r="D4255" s="1">
        <f t="shared" si="149"/>
        <v>6</v>
      </c>
      <c r="E4255" s="1" t="str">
        <f>INDEX(Protocol[Mark],MATCH(C4255,Protocol[Step],0))</f>
        <v>9Ama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214010006</v>
      </c>
      <c r="H4255" s="134">
        <f>Systematic[[#This Row],[SampleVariableLabel]]+100*Systematic[[#This Row],[State]]</f>
        <v>214011306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214</v>
      </c>
      <c r="B4256" s="1">
        <f>IF(C4256=0,IF(B4255=Protocol!$V$20,1,B4255+1),B4255)</f>
        <v>1</v>
      </c>
      <c r="C4256" s="1">
        <f>IF(C4255+1=Protocol!$V$21,0,C4255+1)</f>
        <v>14</v>
      </c>
      <c r="D4256" s="1">
        <f t="shared" si="149"/>
        <v>1</v>
      </c>
      <c r="E4256" s="1" t="str">
        <f>INDEX(Protocol[Mark],MATCH(C4256,Protocol[Step],0))</f>
        <v>10AsTm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214010001</v>
      </c>
      <c r="H4256" s="134">
        <f>Systematic[[#This Row],[SampleVariableLabel]]+100*Systematic[[#This Row],[State]]</f>
        <v>214011401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214</v>
      </c>
      <c r="B4257" s="1">
        <f>IF(C4257=0,IF(B4256=Protocol!$V$20,1,B4256+1),B4256)</f>
        <v>1</v>
      </c>
      <c r="C4257" s="1">
        <f>IF(C4256+1=Protocol!$V$21,0,C4256+1)</f>
        <v>15</v>
      </c>
      <c r="D4257" s="1">
        <f t="shared" si="149"/>
        <v>2</v>
      </c>
      <c r="E4257" s="1" t="str">
        <f>INDEX(Protocol[Mark],MATCH(C4257,Protocol[Step],0))</f>
        <v>11Azd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214010002</v>
      </c>
      <c r="H4257" s="134">
        <f>Systematic[[#This Row],[SampleVariableLabel]]+100*Systematic[[#This Row],[State]]</f>
        <v>214011502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215</v>
      </c>
      <c r="B4258" s="1">
        <f>IF(C4258=0,IF(B4257=Protocol!$V$20,1,B4257+1),B4257)</f>
        <v>1</v>
      </c>
      <c r="C4258" s="1">
        <f>IF(C4257+1=Protocol!$V$21,0,C4257+1)</f>
        <v>0</v>
      </c>
      <c r="D4258" s="1">
        <f t="shared" si="149"/>
        <v>3</v>
      </c>
      <c r="E4258" s="1" t="str">
        <f>INDEX(Protocol[Mark],MATCH(C4258,Protocol[Step],0))</f>
        <v>ce1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215010003</v>
      </c>
      <c r="H4258" s="134">
        <f>Systematic[[#This Row],[SampleVariableLabel]]+100*Systematic[[#This Row],[State]]</f>
        <v>215010003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215</v>
      </c>
      <c r="B4259" s="1">
        <f>IF(C4259=0,IF(B4258=Protocol!$V$20,1,B4258+1),B4258)</f>
        <v>1</v>
      </c>
      <c r="C4259" s="1">
        <f>IF(C4258+1=Protocol!$V$21,0,C4258+1)</f>
        <v>1</v>
      </c>
      <c r="D4259" s="1">
        <f t="shared" si="149"/>
        <v>4</v>
      </c>
      <c r="E4259" s="1" t="str">
        <f>INDEX(Protocol[Mark],MATCH(C4259,Protocol[Step],0))</f>
        <v>1Dig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215010004</v>
      </c>
      <c r="H4259" s="134">
        <f>Systematic[[#This Row],[SampleVariableLabel]]+100*Systematic[[#This Row],[State]]</f>
        <v>215010104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215</v>
      </c>
      <c r="B4260" s="1">
        <f>IF(C4260=0,IF(B4259=Protocol!$V$20,1,B4259+1),B4259)</f>
        <v>1</v>
      </c>
      <c r="C4260" s="1">
        <f>IF(C4259+1=Protocol!$V$21,0,C4259+1)</f>
        <v>2</v>
      </c>
      <c r="D4260" s="1">
        <f t="shared" si="149"/>
        <v>5</v>
      </c>
      <c r="E4260" s="1" t="str">
        <f>INDEX(Protocol[Mark],MATCH(C4260,Protocol[Step],0))</f>
        <v>1D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215010005</v>
      </c>
      <c r="H4260" s="134">
        <f>Systematic[[#This Row],[SampleVariableLabel]]+100*Systematic[[#This Row],[State]]</f>
        <v>215010205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215</v>
      </c>
      <c r="B4261" s="1">
        <f>IF(C4261=0,IF(B4260=Protocol!$V$20,1,B4260+1),B4260)</f>
        <v>1</v>
      </c>
      <c r="C4261" s="1">
        <f>IF(C4260+1=Protocol!$V$21,0,C4260+1)</f>
        <v>3</v>
      </c>
      <c r="D4261" s="1">
        <f t="shared" si="149"/>
        <v>6</v>
      </c>
      <c r="E4261" s="1" t="str">
        <f>INDEX(Protocol[Mark],MATCH(C4261,Protocol[Step],0))</f>
        <v>1M.1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215010006</v>
      </c>
      <c r="H4261" s="134">
        <f>Systematic[[#This Row],[SampleVariableLabel]]+100*Systematic[[#This Row],[State]]</f>
        <v>215010306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215</v>
      </c>
      <c r="B4262" s="1">
        <f>IF(C4262=0,IF(B4261=Protocol!$V$20,1,B4261+1),B4261)</f>
        <v>1</v>
      </c>
      <c r="C4262" s="1">
        <f>IF(C4261+1=Protocol!$V$21,0,C4261+1)</f>
        <v>4</v>
      </c>
      <c r="D4262" s="1">
        <f t="shared" si="149"/>
        <v>1</v>
      </c>
      <c r="E4262" s="1" t="str">
        <f>INDEX(Protocol[Mark],MATCH(C4262,Protocol[Step],0))</f>
        <v>2Oct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215010001</v>
      </c>
      <c r="H4262" s="134">
        <f>Systematic[[#This Row],[SampleVariableLabel]]+100*Systematic[[#This Row],[State]]</f>
        <v>215010401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215</v>
      </c>
      <c r="B4263" s="1">
        <f>IF(C4263=0,IF(B4262=Protocol!$V$20,1,B4262+1),B4262)</f>
        <v>1</v>
      </c>
      <c r="C4263" s="1">
        <f>IF(C4262+1=Protocol!$V$21,0,C4262+1)</f>
        <v>5</v>
      </c>
      <c r="D4263" s="1">
        <f t="shared" si="149"/>
        <v>2</v>
      </c>
      <c r="E4263" s="1" t="str">
        <f>INDEX(Protocol[Mark],MATCH(C4263,Protocol[Step],0))</f>
        <v>2c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215010002</v>
      </c>
      <c r="H4263" s="134">
        <f>Systematic[[#This Row],[SampleVariableLabel]]+100*Systematic[[#This Row],[State]]</f>
        <v>215010502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215</v>
      </c>
      <c r="B4264" s="1">
        <f>IF(C4264=0,IF(B4263=Protocol!$V$20,1,B4263+1),B4263)</f>
        <v>1</v>
      </c>
      <c r="C4264" s="1">
        <f>IF(C4263+1=Protocol!$V$21,0,C4263+1)</f>
        <v>6</v>
      </c>
      <c r="D4264" s="1">
        <f t="shared" si="149"/>
        <v>3</v>
      </c>
      <c r="E4264" s="1" t="str">
        <f>INDEX(Protocol[Mark],MATCH(C4264,Protocol[Step],0))</f>
        <v>2M2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215010003</v>
      </c>
      <c r="H4264" s="134">
        <f>Systematic[[#This Row],[SampleVariableLabel]]+100*Systematic[[#This Row],[State]]</f>
        <v>215010603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215</v>
      </c>
      <c r="B4265" s="1">
        <f>IF(C4265=0,IF(B4264=Protocol!$V$20,1,B4264+1),B4264)</f>
        <v>1</v>
      </c>
      <c r="C4265" s="1">
        <f>IF(C4264+1=Protocol!$V$21,0,C4264+1)</f>
        <v>7</v>
      </c>
      <c r="D4265" s="1">
        <f t="shared" si="149"/>
        <v>4</v>
      </c>
      <c r="E4265" s="1" t="str">
        <f>INDEX(Protocol[Mark],MATCH(C4265,Protocol[Step],0))</f>
        <v>3P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215010004</v>
      </c>
      <c r="H4265" s="134">
        <f>Systematic[[#This Row],[SampleVariableLabel]]+100*Systematic[[#This Row],[State]]</f>
        <v>215010704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215</v>
      </c>
      <c r="B4266" s="1">
        <f>IF(C4266=0,IF(B4265=Protocol!$V$20,1,B4265+1),B4265)</f>
        <v>1</v>
      </c>
      <c r="C4266" s="1">
        <f>IF(C4265+1=Protocol!$V$21,0,C4265+1)</f>
        <v>8</v>
      </c>
      <c r="D4266" s="1">
        <f t="shared" si="149"/>
        <v>5</v>
      </c>
      <c r="E4266" s="1" t="str">
        <f>INDEX(Protocol[Mark],MATCH(C4266,Protocol[Step],0))</f>
        <v>4G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215010005</v>
      </c>
      <c r="H4266" s="134">
        <f>Systematic[[#This Row],[SampleVariableLabel]]+100*Systematic[[#This Row],[State]]</f>
        <v>215010805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215</v>
      </c>
      <c r="B4267" s="1">
        <f>IF(C4267=0,IF(B4266=Protocol!$V$20,1,B4266+1),B4266)</f>
        <v>1</v>
      </c>
      <c r="C4267" s="1">
        <f>IF(C4266+1=Protocol!$V$21,0,C4266+1)</f>
        <v>9</v>
      </c>
      <c r="D4267" s="1">
        <f t="shared" si="149"/>
        <v>6</v>
      </c>
      <c r="E4267" s="1" t="str">
        <f>INDEX(Protocol[Mark],MATCH(C4267,Protocol[Step],0))</f>
        <v>5S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215010006</v>
      </c>
      <c r="H4267" s="134">
        <f>Systematic[[#This Row],[SampleVariableLabel]]+100*Systematic[[#This Row],[State]]</f>
        <v>215010906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215</v>
      </c>
      <c r="B4268" s="1">
        <f>IF(C4268=0,IF(B4267=Protocol!$V$20,1,B4267+1),B4267)</f>
        <v>1</v>
      </c>
      <c r="C4268" s="1">
        <f>IF(C4267+1=Protocol!$V$21,0,C4267+1)</f>
        <v>10</v>
      </c>
      <c r="D4268" s="1">
        <f t="shared" si="149"/>
        <v>1</v>
      </c>
      <c r="E4268" s="1" t="str">
        <f>INDEX(Protocol[Mark],MATCH(C4268,Protocol[Step],0))</f>
        <v>6Gp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215010001</v>
      </c>
      <c r="H4268" s="134">
        <f>Systematic[[#This Row],[SampleVariableLabel]]+100*Systematic[[#This Row],[State]]</f>
        <v>215011001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215</v>
      </c>
      <c r="B4269" s="1">
        <f>IF(C4269=0,IF(B4268=Protocol!$V$20,1,B4268+1),B4268)</f>
        <v>1</v>
      </c>
      <c r="C4269" s="1">
        <f>IF(C4268+1=Protocol!$V$21,0,C4268+1)</f>
        <v>11</v>
      </c>
      <c r="D4269" s="1">
        <f t="shared" si="149"/>
        <v>2</v>
      </c>
      <c r="E4269" s="1" t="str">
        <f>INDEX(Protocol[Mark],MATCH(C4269,Protocol[Step],0))</f>
        <v>7U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215010002</v>
      </c>
      <c r="H4269" s="134">
        <f>Systematic[[#This Row],[SampleVariableLabel]]+100*Systematic[[#This Row],[State]]</f>
        <v>215011102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215</v>
      </c>
      <c r="B4270" s="1">
        <f>IF(C4270=0,IF(B4269=Protocol!$V$20,1,B4269+1),B4269)</f>
        <v>1</v>
      </c>
      <c r="C4270" s="1">
        <f>IF(C4269+1=Protocol!$V$21,0,C4269+1)</f>
        <v>12</v>
      </c>
      <c r="D4270" s="1">
        <f t="shared" si="149"/>
        <v>3</v>
      </c>
      <c r="E4270" s="1" t="str">
        <f>INDEX(Protocol[Mark],MATCH(C4270,Protocol[Step],0))</f>
        <v>8Rot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215010003</v>
      </c>
      <c r="H4270" s="134">
        <f>Systematic[[#This Row],[SampleVariableLabel]]+100*Systematic[[#This Row],[State]]</f>
        <v>215011203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215</v>
      </c>
      <c r="B4271" s="1">
        <f>IF(C4271=0,IF(B4270=Protocol!$V$20,1,B4270+1),B4270)</f>
        <v>1</v>
      </c>
      <c r="C4271" s="1">
        <f>IF(C4270+1=Protocol!$V$21,0,C4270+1)</f>
        <v>13</v>
      </c>
      <c r="D4271" s="1">
        <f t="shared" si="149"/>
        <v>4</v>
      </c>
      <c r="E4271" s="1" t="str">
        <f>INDEX(Protocol[Mark],MATCH(C4271,Protocol[Step],0))</f>
        <v>9Ama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215010004</v>
      </c>
      <c r="H4271" s="134">
        <f>Systematic[[#This Row],[SampleVariableLabel]]+100*Systematic[[#This Row],[State]]</f>
        <v>215011304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215</v>
      </c>
      <c r="B4272" s="1">
        <f>IF(C4272=0,IF(B4271=Protocol!$V$20,1,B4271+1),B4271)</f>
        <v>1</v>
      </c>
      <c r="C4272" s="1">
        <f>IF(C4271+1=Protocol!$V$21,0,C4271+1)</f>
        <v>14</v>
      </c>
      <c r="D4272" s="1">
        <f t="shared" si="149"/>
        <v>5</v>
      </c>
      <c r="E4272" s="1" t="str">
        <f>INDEX(Protocol[Mark],MATCH(C4272,Protocol[Step],0))</f>
        <v>10AsTm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215010005</v>
      </c>
      <c r="H4272" s="134">
        <f>Systematic[[#This Row],[SampleVariableLabel]]+100*Systematic[[#This Row],[State]]</f>
        <v>215011405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215</v>
      </c>
      <c r="B4273" s="1">
        <f>IF(C4273=0,IF(B4272=Protocol!$V$20,1,B4272+1),B4272)</f>
        <v>1</v>
      </c>
      <c r="C4273" s="1">
        <f>IF(C4272+1=Protocol!$V$21,0,C4272+1)</f>
        <v>15</v>
      </c>
      <c r="D4273" s="1">
        <f t="shared" si="149"/>
        <v>6</v>
      </c>
      <c r="E4273" s="1" t="str">
        <f>INDEX(Protocol[Mark],MATCH(C4273,Protocol[Step],0))</f>
        <v>11Azd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215010006</v>
      </c>
      <c r="H4273" s="134">
        <f>Systematic[[#This Row],[SampleVariableLabel]]+100*Systematic[[#This Row],[State]]</f>
        <v>215011506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216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ce1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216010001</v>
      </c>
      <c r="H4274" s="134">
        <f>Systematic[[#This Row],[SampleVariableLabel]]+100*Systematic[[#This Row],[State]]</f>
        <v>216010001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216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1Dig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216010002</v>
      </c>
      <c r="H4275" s="134">
        <f>Systematic[[#This Row],[SampleVariableLabel]]+100*Systematic[[#This Row],[State]]</f>
        <v>216010102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216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1D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216010003</v>
      </c>
      <c r="H4276" s="134">
        <f>Systematic[[#This Row],[SampleVariableLabel]]+100*Systematic[[#This Row],[State]]</f>
        <v>216010203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216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1M.1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216010004</v>
      </c>
      <c r="H4277" s="134">
        <f>Systematic[[#This Row],[SampleVariableLabel]]+100*Systematic[[#This Row],[State]]</f>
        <v>216010304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216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2Oct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216010005</v>
      </c>
      <c r="H4278" s="134">
        <f>Systematic[[#This Row],[SampleVariableLabel]]+100*Systematic[[#This Row],[State]]</f>
        <v>216010405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216</v>
      </c>
      <c r="B4279" s="1">
        <f>IF(C4279=0,IF(B4278=Protocol!$V$20,1,B4278+1),B4278)</f>
        <v>1</v>
      </c>
      <c r="C4279" s="1">
        <f>IF(C4278+1=Protocol!$V$21,0,C4278+1)</f>
        <v>5</v>
      </c>
      <c r="D4279" s="1">
        <f t="shared" si="149"/>
        <v>6</v>
      </c>
      <c r="E4279" s="1" t="str">
        <f>INDEX(Protocol[Mark],MATCH(C4279,Protocol[Step],0))</f>
        <v>2c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216010006</v>
      </c>
      <c r="H4279" s="134">
        <f>Systematic[[#This Row],[SampleVariableLabel]]+100*Systematic[[#This Row],[State]]</f>
        <v>216010506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216</v>
      </c>
      <c r="B4280" s="1">
        <f>IF(C4280=0,IF(B4279=Protocol!$V$20,1,B4279+1),B4279)</f>
        <v>1</v>
      </c>
      <c r="C4280" s="1">
        <f>IF(C4279+1=Protocol!$V$21,0,C4279+1)</f>
        <v>6</v>
      </c>
      <c r="D4280" s="1">
        <f t="shared" si="149"/>
        <v>1</v>
      </c>
      <c r="E4280" s="1" t="str">
        <f>INDEX(Protocol[Mark],MATCH(C4280,Protocol[Step],0))</f>
        <v>2M2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216010001</v>
      </c>
      <c r="H4280" s="134">
        <f>Systematic[[#This Row],[SampleVariableLabel]]+100*Systematic[[#This Row],[State]]</f>
        <v>216010601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216</v>
      </c>
      <c r="B4281" s="1">
        <f>IF(C4281=0,IF(B4280=Protocol!$V$20,1,B4280+1),B4280)</f>
        <v>1</v>
      </c>
      <c r="C4281" s="1">
        <f>IF(C4280+1=Protocol!$V$21,0,C4280+1)</f>
        <v>7</v>
      </c>
      <c r="D4281" s="1">
        <f t="shared" si="149"/>
        <v>2</v>
      </c>
      <c r="E4281" s="1" t="str">
        <f>INDEX(Protocol[Mark],MATCH(C4281,Protocol[Step],0))</f>
        <v>3P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216010002</v>
      </c>
      <c r="H4281" s="134">
        <f>Systematic[[#This Row],[SampleVariableLabel]]+100*Systematic[[#This Row],[State]]</f>
        <v>216010702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216</v>
      </c>
      <c r="B4282" s="1">
        <f>IF(C4282=0,IF(B4281=Protocol!$V$20,1,B4281+1),B4281)</f>
        <v>1</v>
      </c>
      <c r="C4282" s="1">
        <f>IF(C4281+1=Protocol!$V$21,0,C4281+1)</f>
        <v>8</v>
      </c>
      <c r="D4282" s="1">
        <f t="shared" si="149"/>
        <v>3</v>
      </c>
      <c r="E4282" s="1" t="str">
        <f>INDEX(Protocol[Mark],MATCH(C4282,Protocol[Step],0))</f>
        <v>4G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216010003</v>
      </c>
      <c r="H4282" s="134">
        <f>Systematic[[#This Row],[SampleVariableLabel]]+100*Systematic[[#This Row],[State]]</f>
        <v>216010803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216</v>
      </c>
      <c r="B4283" s="1">
        <f>IF(C4283=0,IF(B4282=Protocol!$V$20,1,B4282+1),B4282)</f>
        <v>1</v>
      </c>
      <c r="C4283" s="1">
        <f>IF(C4282+1=Protocol!$V$21,0,C4282+1)</f>
        <v>9</v>
      </c>
      <c r="D4283" s="1">
        <f t="shared" si="149"/>
        <v>4</v>
      </c>
      <c r="E4283" s="1" t="str">
        <f>INDEX(Protocol[Mark],MATCH(C4283,Protocol[Step],0))</f>
        <v>5S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216010004</v>
      </c>
      <c r="H4283" s="134">
        <f>Systematic[[#This Row],[SampleVariableLabel]]+100*Systematic[[#This Row],[State]]</f>
        <v>216010904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216</v>
      </c>
      <c r="B4284" s="1">
        <f>IF(C4284=0,IF(B4283=Protocol!$V$20,1,B4283+1),B4283)</f>
        <v>1</v>
      </c>
      <c r="C4284" s="1">
        <f>IF(C4283+1=Protocol!$V$21,0,C4283+1)</f>
        <v>10</v>
      </c>
      <c r="D4284" s="1">
        <f t="shared" si="149"/>
        <v>5</v>
      </c>
      <c r="E4284" s="1" t="str">
        <f>INDEX(Protocol[Mark],MATCH(C4284,Protocol[Step],0))</f>
        <v>6Gp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216010005</v>
      </c>
      <c r="H4284" s="134">
        <f>Systematic[[#This Row],[SampleVariableLabel]]+100*Systematic[[#This Row],[State]]</f>
        <v>216011005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216</v>
      </c>
      <c r="B4285" s="1">
        <f>IF(C4285=0,IF(B4284=Protocol!$V$20,1,B4284+1),B4284)</f>
        <v>1</v>
      </c>
      <c r="C4285" s="1">
        <f>IF(C4284+1=Protocol!$V$21,0,C4284+1)</f>
        <v>11</v>
      </c>
      <c r="D4285" s="1">
        <f t="shared" si="149"/>
        <v>6</v>
      </c>
      <c r="E4285" s="1" t="str">
        <f>INDEX(Protocol[Mark],MATCH(C4285,Protocol[Step],0))</f>
        <v>7U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216010006</v>
      </c>
      <c r="H4285" s="134">
        <f>Systematic[[#This Row],[SampleVariableLabel]]+100*Systematic[[#This Row],[State]]</f>
        <v>216011106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216</v>
      </c>
      <c r="B4286" s="1">
        <f>IF(C4286=0,IF(B4285=Protocol!$V$20,1,B4285+1),B4285)</f>
        <v>1</v>
      </c>
      <c r="C4286" s="1">
        <f>IF(C4285+1=Protocol!$V$21,0,C4285+1)</f>
        <v>12</v>
      </c>
      <c r="D4286" s="1">
        <f t="shared" si="149"/>
        <v>1</v>
      </c>
      <c r="E4286" s="1" t="str">
        <f>INDEX(Protocol[Mark],MATCH(C4286,Protocol[Step],0))</f>
        <v>8Rot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216010001</v>
      </c>
      <c r="H4286" s="134">
        <f>Systematic[[#This Row],[SampleVariableLabel]]+100*Systematic[[#This Row],[State]]</f>
        <v>216011201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216</v>
      </c>
      <c r="B4287" s="1">
        <f>IF(C4287=0,IF(B4286=Protocol!$V$20,1,B4286+1),B4286)</f>
        <v>1</v>
      </c>
      <c r="C4287" s="1">
        <f>IF(C4286+1=Protocol!$V$21,0,C4286+1)</f>
        <v>13</v>
      </c>
      <c r="D4287" s="1">
        <f t="shared" si="149"/>
        <v>2</v>
      </c>
      <c r="E4287" s="1" t="str">
        <f>INDEX(Protocol[Mark],MATCH(C4287,Protocol[Step],0))</f>
        <v>9Ama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216010002</v>
      </c>
      <c r="H4287" s="134">
        <f>Systematic[[#This Row],[SampleVariableLabel]]+100*Systematic[[#This Row],[State]]</f>
        <v>216011302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216</v>
      </c>
      <c r="B4288" s="1">
        <f>IF(C4288=0,IF(B4287=Protocol!$V$20,1,B4287+1),B4287)</f>
        <v>1</v>
      </c>
      <c r="C4288" s="1">
        <f>IF(C4287+1=Protocol!$V$21,0,C4287+1)</f>
        <v>14</v>
      </c>
      <c r="D4288" s="1">
        <f t="shared" si="149"/>
        <v>3</v>
      </c>
      <c r="E4288" s="1" t="str">
        <f>INDEX(Protocol[Mark],MATCH(C4288,Protocol[Step],0))</f>
        <v>10AsTm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216010003</v>
      </c>
      <c r="H4288" s="134">
        <f>Systematic[[#This Row],[SampleVariableLabel]]+100*Systematic[[#This Row],[State]]</f>
        <v>216011403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216</v>
      </c>
      <c r="B4289" s="1">
        <f>IF(C4289=0,IF(B4288=Protocol!$V$20,1,B4288+1),B4288)</f>
        <v>1</v>
      </c>
      <c r="C4289" s="1">
        <f>IF(C4288+1=Protocol!$V$21,0,C4288+1)</f>
        <v>15</v>
      </c>
      <c r="D4289" s="1">
        <f t="shared" si="149"/>
        <v>4</v>
      </c>
      <c r="E4289" s="1" t="str">
        <f>INDEX(Protocol[Mark],MATCH(C4289,Protocol[Step],0))</f>
        <v>11Azd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216010004</v>
      </c>
      <c r="H4289" s="134">
        <f>Systematic[[#This Row],[SampleVariableLabel]]+100*Systematic[[#This Row],[State]]</f>
        <v>216011504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217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ce1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217010005</v>
      </c>
      <c r="H4290" s="134">
        <f>Systematic[[#This Row],[SampleVariableLabel]]+100*Systematic[[#This Row],[State]]</f>
        <v>217010005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217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1Dig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217010006</v>
      </c>
      <c r="H4291" s="134">
        <f>Systematic[[#This Row],[SampleVariableLabel]]+100*Systematic[[#This Row],[State]]</f>
        <v>217010106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217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1D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217010001</v>
      </c>
      <c r="H4292" s="134">
        <f>Systematic[[#This Row],[SampleVariableLabel]]+100*Systematic[[#This Row],[State]]</f>
        <v>217010201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217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1M.1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217010002</v>
      </c>
      <c r="H4293" s="134">
        <f>Systematic[[#This Row],[SampleVariableLabel]]+100*Systematic[[#This Row],[State]]</f>
        <v>217010302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217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2Oct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217010003</v>
      </c>
      <c r="H4294" s="134">
        <f>Systematic[[#This Row],[SampleVariableLabel]]+100*Systematic[[#This Row],[State]]</f>
        <v>217010403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217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217010004</v>
      </c>
      <c r="H4295" s="134">
        <f>Systematic[[#This Row],[SampleVariableLabel]]+100*Systematic[[#This Row],[State]]</f>
        <v>217010504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217</v>
      </c>
      <c r="B4296" s="1">
        <f>IF(C4296=0,IF(B4295=Protocol!$V$20,1,B4295+1),B4295)</f>
        <v>1</v>
      </c>
      <c r="C4296" s="1">
        <f>IF(C4295+1=Protocol!$V$21,0,C4295+1)</f>
        <v>6</v>
      </c>
      <c r="D4296" s="1">
        <f t="shared" si="151"/>
        <v>5</v>
      </c>
      <c r="E4296" s="1" t="str">
        <f>INDEX(Protocol[Mark],MATCH(C4296,Protocol[Step],0))</f>
        <v>2M2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217010005</v>
      </c>
      <c r="H4296" s="134">
        <f>Systematic[[#This Row],[SampleVariableLabel]]+100*Systematic[[#This Row],[State]]</f>
        <v>217010605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217</v>
      </c>
      <c r="B4297" s="1">
        <f>IF(C4297=0,IF(B4296=Protocol!$V$20,1,B4296+1),B4296)</f>
        <v>1</v>
      </c>
      <c r="C4297" s="1">
        <f>IF(C4296+1=Protocol!$V$21,0,C4296+1)</f>
        <v>7</v>
      </c>
      <c r="D4297" s="1">
        <f t="shared" si="151"/>
        <v>6</v>
      </c>
      <c r="E4297" s="1" t="str">
        <f>INDEX(Protocol[Mark],MATCH(C4297,Protocol[Step],0))</f>
        <v>3P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217010006</v>
      </c>
      <c r="H4297" s="134">
        <f>Systematic[[#This Row],[SampleVariableLabel]]+100*Systematic[[#This Row],[State]]</f>
        <v>217010706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217</v>
      </c>
      <c r="B4298" s="1">
        <f>IF(C4298=0,IF(B4297=Protocol!$V$20,1,B4297+1),B4297)</f>
        <v>1</v>
      </c>
      <c r="C4298" s="1">
        <f>IF(C4297+1=Protocol!$V$21,0,C4297+1)</f>
        <v>8</v>
      </c>
      <c r="D4298" s="1">
        <f t="shared" si="151"/>
        <v>1</v>
      </c>
      <c r="E4298" s="1" t="str">
        <f>INDEX(Protocol[Mark],MATCH(C4298,Protocol[Step],0))</f>
        <v>4G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217010001</v>
      </c>
      <c r="H4298" s="134">
        <f>Systematic[[#This Row],[SampleVariableLabel]]+100*Systematic[[#This Row],[State]]</f>
        <v>217010801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217</v>
      </c>
      <c r="B4299" s="1">
        <f>IF(C4299=0,IF(B4298=Protocol!$V$20,1,B4298+1),B4298)</f>
        <v>1</v>
      </c>
      <c r="C4299" s="1">
        <f>IF(C4298+1=Protocol!$V$21,0,C4298+1)</f>
        <v>9</v>
      </c>
      <c r="D4299" s="1">
        <f t="shared" si="151"/>
        <v>2</v>
      </c>
      <c r="E4299" s="1" t="str">
        <f>INDEX(Protocol[Mark],MATCH(C4299,Protocol[Step],0))</f>
        <v>5S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217010002</v>
      </c>
      <c r="H4299" s="134">
        <f>Systematic[[#This Row],[SampleVariableLabel]]+100*Systematic[[#This Row],[State]]</f>
        <v>217010902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217</v>
      </c>
      <c r="B4300" s="1">
        <f>IF(C4300=0,IF(B4299=Protocol!$V$20,1,B4299+1),B4299)</f>
        <v>1</v>
      </c>
      <c r="C4300" s="1">
        <f>IF(C4299+1=Protocol!$V$21,0,C4299+1)</f>
        <v>10</v>
      </c>
      <c r="D4300" s="1">
        <f t="shared" si="151"/>
        <v>3</v>
      </c>
      <c r="E4300" s="1" t="str">
        <f>INDEX(Protocol[Mark],MATCH(C4300,Protocol[Step],0))</f>
        <v>6Gp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217010003</v>
      </c>
      <c r="H4300" s="134">
        <f>Systematic[[#This Row],[SampleVariableLabel]]+100*Systematic[[#This Row],[State]]</f>
        <v>217011003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217</v>
      </c>
      <c r="B4301" s="1">
        <f>IF(C4301=0,IF(B4300=Protocol!$V$20,1,B4300+1),B4300)</f>
        <v>1</v>
      </c>
      <c r="C4301" s="1">
        <f>IF(C4300+1=Protocol!$V$21,0,C4300+1)</f>
        <v>11</v>
      </c>
      <c r="D4301" s="1">
        <f t="shared" si="151"/>
        <v>4</v>
      </c>
      <c r="E4301" s="1" t="str">
        <f>INDEX(Protocol[Mark],MATCH(C4301,Protocol[Step],0))</f>
        <v>7U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217010004</v>
      </c>
      <c r="H4301" s="134">
        <f>Systematic[[#This Row],[SampleVariableLabel]]+100*Systematic[[#This Row],[State]]</f>
        <v>217011104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217</v>
      </c>
      <c r="B4302" s="1">
        <f>IF(C4302=0,IF(B4301=Protocol!$V$20,1,B4301+1),B4301)</f>
        <v>1</v>
      </c>
      <c r="C4302" s="1">
        <f>IF(C4301+1=Protocol!$V$21,0,C4301+1)</f>
        <v>12</v>
      </c>
      <c r="D4302" s="1">
        <f t="shared" si="151"/>
        <v>5</v>
      </c>
      <c r="E4302" s="1" t="str">
        <f>INDEX(Protocol[Mark],MATCH(C4302,Protocol[Step],0))</f>
        <v>8Rot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217010005</v>
      </c>
      <c r="H4302" s="134">
        <f>Systematic[[#This Row],[SampleVariableLabel]]+100*Systematic[[#This Row],[State]]</f>
        <v>217011205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217</v>
      </c>
      <c r="B4303" s="1">
        <f>IF(C4303=0,IF(B4302=Protocol!$V$20,1,B4302+1),B4302)</f>
        <v>1</v>
      </c>
      <c r="C4303" s="1">
        <f>IF(C4302+1=Protocol!$V$21,0,C4302+1)</f>
        <v>13</v>
      </c>
      <c r="D4303" s="1">
        <f t="shared" si="151"/>
        <v>6</v>
      </c>
      <c r="E4303" s="1" t="str">
        <f>INDEX(Protocol[Mark],MATCH(C4303,Protocol[Step],0))</f>
        <v>9Ama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217010006</v>
      </c>
      <c r="H4303" s="134">
        <f>Systematic[[#This Row],[SampleVariableLabel]]+100*Systematic[[#This Row],[State]]</f>
        <v>217011306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217</v>
      </c>
      <c r="B4304" s="1">
        <f>IF(C4304=0,IF(B4303=Protocol!$V$20,1,B4303+1),B4303)</f>
        <v>1</v>
      </c>
      <c r="C4304" s="1">
        <f>IF(C4303+1=Protocol!$V$21,0,C4303+1)</f>
        <v>14</v>
      </c>
      <c r="D4304" s="1">
        <f t="shared" si="151"/>
        <v>1</v>
      </c>
      <c r="E4304" s="1" t="str">
        <f>INDEX(Protocol[Mark],MATCH(C4304,Protocol[Step],0))</f>
        <v>10AsTm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217010001</v>
      </c>
      <c r="H4304" s="134">
        <f>Systematic[[#This Row],[SampleVariableLabel]]+100*Systematic[[#This Row],[State]]</f>
        <v>217011401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217</v>
      </c>
      <c r="B4305" s="1">
        <f>IF(C4305=0,IF(B4304=Protocol!$V$20,1,B4304+1),B4304)</f>
        <v>1</v>
      </c>
      <c r="C4305" s="1">
        <f>IF(C4304+1=Protocol!$V$21,0,C4304+1)</f>
        <v>15</v>
      </c>
      <c r="D4305" s="1">
        <f t="shared" si="151"/>
        <v>2</v>
      </c>
      <c r="E4305" s="1" t="str">
        <f>INDEX(Protocol[Mark],MATCH(C4305,Protocol[Step],0))</f>
        <v>11Azd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217010002</v>
      </c>
      <c r="H4305" s="134">
        <f>Systematic[[#This Row],[SampleVariableLabel]]+100*Systematic[[#This Row],[State]]</f>
        <v>217011502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218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ce1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218010003</v>
      </c>
      <c r="H4306" s="134">
        <f>Systematic[[#This Row],[SampleVariableLabel]]+100*Systematic[[#This Row],[State]]</f>
        <v>218010003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218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218010004</v>
      </c>
      <c r="H4307" s="134">
        <f>Systematic[[#This Row],[SampleVariableLabel]]+100*Systematic[[#This Row],[State]]</f>
        <v>218010104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218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1D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218010005</v>
      </c>
      <c r="H4308" s="134">
        <f>Systematic[[#This Row],[SampleVariableLabel]]+100*Systematic[[#This Row],[State]]</f>
        <v>218010205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218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1M.1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218010006</v>
      </c>
      <c r="H4309" s="134">
        <f>Systematic[[#This Row],[SampleVariableLabel]]+100*Systematic[[#This Row],[State]]</f>
        <v>218010306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218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2Oct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218010001</v>
      </c>
      <c r="H4310" s="134">
        <f>Systematic[[#This Row],[SampleVariableLabel]]+100*Systematic[[#This Row],[State]]</f>
        <v>218010401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218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2c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218010002</v>
      </c>
      <c r="H4311" s="134">
        <f>Systematic[[#This Row],[SampleVariableLabel]]+100*Systematic[[#This Row],[State]]</f>
        <v>218010502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218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2M2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218010003</v>
      </c>
      <c r="H4312" s="134">
        <f>Systematic[[#This Row],[SampleVariableLabel]]+100*Systematic[[#This Row],[State]]</f>
        <v>218010603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218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3P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218010004</v>
      </c>
      <c r="H4313" s="134">
        <f>Systematic[[#This Row],[SampleVariableLabel]]+100*Systematic[[#This Row],[State]]</f>
        <v>218010704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218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4G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218010005</v>
      </c>
      <c r="H4314" s="134">
        <f>Systematic[[#This Row],[SampleVariableLabel]]+100*Systematic[[#This Row],[State]]</f>
        <v>218010805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218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5S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218010006</v>
      </c>
      <c r="H4315" s="134">
        <f>Systematic[[#This Row],[SampleVariableLabel]]+100*Systematic[[#This Row],[State]]</f>
        <v>218010906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218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6Gp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218010001</v>
      </c>
      <c r="H4316" s="134">
        <f>Systematic[[#This Row],[SampleVariableLabel]]+100*Systematic[[#This Row],[State]]</f>
        <v>218011001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218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7U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218010002</v>
      </c>
      <c r="H4317" s="134">
        <f>Systematic[[#This Row],[SampleVariableLabel]]+100*Systematic[[#This Row],[State]]</f>
        <v>218011102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218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8Rot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218010003</v>
      </c>
      <c r="H4318" s="134">
        <f>Systematic[[#This Row],[SampleVariableLabel]]+100*Systematic[[#This Row],[State]]</f>
        <v>218011203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218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9Ama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218010004</v>
      </c>
      <c r="H4319" s="134">
        <f>Systematic[[#This Row],[SampleVariableLabel]]+100*Systematic[[#This Row],[State]]</f>
        <v>218011304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218</v>
      </c>
      <c r="B4320" s="1">
        <f>IF(C4320=0,IF(B4319=Protocol!$V$20,1,B4319+1),B4319)</f>
        <v>1</v>
      </c>
      <c r="C4320" s="1">
        <f>IF(C4319+1=Protocol!$V$21,0,C4319+1)</f>
        <v>14</v>
      </c>
      <c r="D4320" s="1">
        <f t="shared" si="151"/>
        <v>5</v>
      </c>
      <c r="E4320" s="1" t="str">
        <f>INDEX(Protocol[Mark],MATCH(C4320,Protocol[Step],0))</f>
        <v>10AsTm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218010005</v>
      </c>
      <c r="H4320" s="134">
        <f>Systematic[[#This Row],[SampleVariableLabel]]+100*Systematic[[#This Row],[State]]</f>
        <v>218011405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218</v>
      </c>
      <c r="B4321" s="1">
        <f>IF(C4321=0,IF(B4320=Protocol!$V$20,1,B4320+1),B4320)</f>
        <v>1</v>
      </c>
      <c r="C4321" s="1">
        <f>IF(C4320+1=Protocol!$V$21,0,C4320+1)</f>
        <v>15</v>
      </c>
      <c r="D4321" s="1">
        <f t="shared" si="151"/>
        <v>6</v>
      </c>
      <c r="E4321" s="1" t="str">
        <f>INDEX(Protocol[Mark],MATCH(C4321,Protocol[Step],0))</f>
        <v>11Azd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218010006</v>
      </c>
      <c r="H4321" s="134">
        <f>Systematic[[#This Row],[SampleVariableLabel]]+100*Systematic[[#This Row],[State]]</f>
        <v>218011506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219</v>
      </c>
      <c r="B4322" s="1">
        <f>IF(C4322=0,IF(B4321=Protocol!$V$20,1,B4321+1),B4321)</f>
        <v>1</v>
      </c>
      <c r="C4322" s="1">
        <f>IF(C4321+1=Protocol!$V$21,0,C4321+1)</f>
        <v>0</v>
      </c>
      <c r="D4322" s="1">
        <f t="shared" si="151"/>
        <v>1</v>
      </c>
      <c r="E4322" s="1" t="str">
        <f>INDEX(Protocol[Mark],MATCH(C4322,Protocol[Step],0))</f>
        <v>ce1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219010001</v>
      </c>
      <c r="H4322" s="134">
        <f>Systematic[[#This Row],[SampleVariableLabel]]+100*Systematic[[#This Row],[State]]</f>
        <v>219010001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219</v>
      </c>
      <c r="B4323" s="1">
        <f>IF(C4323=0,IF(B4322=Protocol!$V$20,1,B4322+1),B4322)</f>
        <v>1</v>
      </c>
      <c r="C4323" s="1">
        <f>IF(C4322+1=Protocol!$V$21,0,C4322+1)</f>
        <v>1</v>
      </c>
      <c r="D4323" s="1">
        <f t="shared" si="151"/>
        <v>2</v>
      </c>
      <c r="E4323" s="1" t="str">
        <f>INDEX(Protocol[Mark],MATCH(C4323,Protocol[Step],0))</f>
        <v>1Dig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219010002</v>
      </c>
      <c r="H4323" s="134">
        <f>Systematic[[#This Row],[SampleVariableLabel]]+100*Systematic[[#This Row],[State]]</f>
        <v>219010102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219</v>
      </c>
      <c r="B4324" s="1">
        <f>IF(C4324=0,IF(B4323=Protocol!$V$20,1,B4323+1),B4323)</f>
        <v>1</v>
      </c>
      <c r="C4324" s="1">
        <f>IF(C4323+1=Protocol!$V$21,0,C4323+1)</f>
        <v>2</v>
      </c>
      <c r="D4324" s="1">
        <f t="shared" si="151"/>
        <v>3</v>
      </c>
      <c r="E4324" s="1" t="str">
        <f>INDEX(Protocol[Mark],MATCH(C4324,Protocol[Step],0))</f>
        <v>1D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219010003</v>
      </c>
      <c r="H4324" s="134">
        <f>Systematic[[#This Row],[SampleVariableLabel]]+100*Systematic[[#This Row],[State]]</f>
        <v>219010203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219</v>
      </c>
      <c r="B4325" s="1">
        <f>IF(C4325=0,IF(B4324=Protocol!$V$20,1,B4324+1),B4324)</f>
        <v>1</v>
      </c>
      <c r="C4325" s="1">
        <f>IF(C4324+1=Protocol!$V$21,0,C4324+1)</f>
        <v>3</v>
      </c>
      <c r="D4325" s="1">
        <f t="shared" si="151"/>
        <v>4</v>
      </c>
      <c r="E4325" s="1" t="str">
        <f>INDEX(Protocol[Mark],MATCH(C4325,Protocol[Step],0))</f>
        <v>1M.1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219010004</v>
      </c>
      <c r="H4325" s="134">
        <f>Systematic[[#This Row],[SampleVariableLabel]]+100*Systematic[[#This Row],[State]]</f>
        <v>219010304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219</v>
      </c>
      <c r="B4326" s="1">
        <f>IF(C4326=0,IF(B4325=Protocol!$V$20,1,B4325+1),B4325)</f>
        <v>1</v>
      </c>
      <c r="C4326" s="1">
        <f>IF(C4325+1=Protocol!$V$21,0,C4325+1)</f>
        <v>4</v>
      </c>
      <c r="D4326" s="1">
        <f t="shared" si="151"/>
        <v>5</v>
      </c>
      <c r="E4326" s="1" t="str">
        <f>INDEX(Protocol[Mark],MATCH(C4326,Protocol[Step],0))</f>
        <v>2Oct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219010005</v>
      </c>
      <c r="H4326" s="134">
        <f>Systematic[[#This Row],[SampleVariableLabel]]+100*Systematic[[#This Row],[State]]</f>
        <v>219010405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219</v>
      </c>
      <c r="B4327" s="1">
        <f>IF(C4327=0,IF(B4326=Protocol!$V$20,1,B4326+1),B4326)</f>
        <v>1</v>
      </c>
      <c r="C4327" s="1">
        <f>IF(C4326+1=Protocol!$V$21,0,C4326+1)</f>
        <v>5</v>
      </c>
      <c r="D4327" s="1">
        <f t="shared" si="151"/>
        <v>6</v>
      </c>
      <c r="E4327" s="1" t="str">
        <f>INDEX(Protocol[Mark],MATCH(C4327,Protocol[Step],0))</f>
        <v>2c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219010006</v>
      </c>
      <c r="H4327" s="134">
        <f>Systematic[[#This Row],[SampleVariableLabel]]+100*Systematic[[#This Row],[State]]</f>
        <v>219010506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219</v>
      </c>
      <c r="B4328" s="1">
        <f>IF(C4328=0,IF(B4327=Protocol!$V$20,1,B4327+1),B4327)</f>
        <v>1</v>
      </c>
      <c r="C4328" s="1">
        <f>IF(C4327+1=Protocol!$V$21,0,C4327+1)</f>
        <v>6</v>
      </c>
      <c r="D4328" s="1">
        <f t="shared" si="151"/>
        <v>1</v>
      </c>
      <c r="E4328" s="1" t="str">
        <f>INDEX(Protocol[Mark],MATCH(C4328,Protocol[Step],0))</f>
        <v>2M2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219010001</v>
      </c>
      <c r="H4328" s="134">
        <f>Systematic[[#This Row],[SampleVariableLabel]]+100*Systematic[[#This Row],[State]]</f>
        <v>219010601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219</v>
      </c>
      <c r="B4329" s="1">
        <f>IF(C4329=0,IF(B4328=Protocol!$V$20,1,B4328+1),B4328)</f>
        <v>1</v>
      </c>
      <c r="C4329" s="1">
        <f>IF(C4328+1=Protocol!$V$21,0,C4328+1)</f>
        <v>7</v>
      </c>
      <c r="D4329" s="1">
        <f t="shared" si="151"/>
        <v>2</v>
      </c>
      <c r="E4329" s="1" t="str">
        <f>INDEX(Protocol[Mark],MATCH(C4329,Protocol[Step],0))</f>
        <v>3P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219010002</v>
      </c>
      <c r="H4329" s="134">
        <f>Systematic[[#This Row],[SampleVariableLabel]]+100*Systematic[[#This Row],[State]]</f>
        <v>219010702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219</v>
      </c>
      <c r="B4330" s="1">
        <f>IF(C4330=0,IF(B4329=Protocol!$V$20,1,B4329+1),B4329)</f>
        <v>1</v>
      </c>
      <c r="C4330" s="1">
        <f>IF(C4329+1=Protocol!$V$21,0,C4329+1)</f>
        <v>8</v>
      </c>
      <c r="D4330" s="1">
        <f t="shared" si="151"/>
        <v>3</v>
      </c>
      <c r="E4330" s="1" t="str">
        <f>INDEX(Protocol[Mark],MATCH(C4330,Protocol[Step],0))</f>
        <v>4G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219010003</v>
      </c>
      <c r="H4330" s="134">
        <f>Systematic[[#This Row],[SampleVariableLabel]]+100*Systematic[[#This Row],[State]]</f>
        <v>219010803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219</v>
      </c>
      <c r="B4331" s="1">
        <f>IF(C4331=0,IF(B4330=Protocol!$V$20,1,B4330+1),B4330)</f>
        <v>1</v>
      </c>
      <c r="C4331" s="1">
        <f>IF(C4330+1=Protocol!$V$21,0,C4330+1)</f>
        <v>9</v>
      </c>
      <c r="D4331" s="1">
        <f t="shared" si="151"/>
        <v>4</v>
      </c>
      <c r="E4331" s="1" t="str">
        <f>INDEX(Protocol[Mark],MATCH(C4331,Protocol[Step],0))</f>
        <v>5S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219010004</v>
      </c>
      <c r="H4331" s="134">
        <f>Systematic[[#This Row],[SampleVariableLabel]]+100*Systematic[[#This Row],[State]]</f>
        <v>219010904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219</v>
      </c>
      <c r="B4332" s="1">
        <f>IF(C4332=0,IF(B4331=Protocol!$V$20,1,B4331+1),B4331)</f>
        <v>1</v>
      </c>
      <c r="C4332" s="1">
        <f>IF(C4331+1=Protocol!$V$21,0,C4331+1)</f>
        <v>10</v>
      </c>
      <c r="D4332" s="1">
        <f t="shared" si="151"/>
        <v>5</v>
      </c>
      <c r="E4332" s="1" t="str">
        <f>INDEX(Protocol[Mark],MATCH(C4332,Protocol[Step],0))</f>
        <v>6Gp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219010005</v>
      </c>
      <c r="H4332" s="134">
        <f>Systematic[[#This Row],[SampleVariableLabel]]+100*Systematic[[#This Row],[State]]</f>
        <v>219011005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219</v>
      </c>
      <c r="B4333" s="1">
        <f>IF(C4333=0,IF(B4332=Protocol!$V$20,1,B4332+1),B4332)</f>
        <v>1</v>
      </c>
      <c r="C4333" s="1">
        <f>IF(C4332+1=Protocol!$V$21,0,C4332+1)</f>
        <v>11</v>
      </c>
      <c r="D4333" s="1">
        <f t="shared" si="151"/>
        <v>6</v>
      </c>
      <c r="E4333" s="1" t="str">
        <f>INDEX(Protocol[Mark],MATCH(C4333,Protocol[Step],0))</f>
        <v>7U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219010006</v>
      </c>
      <c r="H4333" s="134">
        <f>Systematic[[#This Row],[SampleVariableLabel]]+100*Systematic[[#This Row],[State]]</f>
        <v>219011106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219</v>
      </c>
      <c r="B4334" s="1">
        <f>IF(C4334=0,IF(B4333=Protocol!$V$20,1,B4333+1),B4333)</f>
        <v>1</v>
      </c>
      <c r="C4334" s="1">
        <f>IF(C4333+1=Protocol!$V$21,0,C4333+1)</f>
        <v>12</v>
      </c>
      <c r="D4334" s="1">
        <f t="shared" si="151"/>
        <v>1</v>
      </c>
      <c r="E4334" s="1" t="str">
        <f>INDEX(Protocol[Mark],MATCH(C4334,Protocol[Step],0))</f>
        <v>8Rot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219010001</v>
      </c>
      <c r="H4334" s="134">
        <f>Systematic[[#This Row],[SampleVariableLabel]]+100*Systematic[[#This Row],[State]]</f>
        <v>219011201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219</v>
      </c>
      <c r="B4335" s="1">
        <f>IF(C4335=0,IF(B4334=Protocol!$V$20,1,B4334+1),B4334)</f>
        <v>1</v>
      </c>
      <c r="C4335" s="1">
        <f>IF(C4334+1=Protocol!$V$21,0,C4334+1)</f>
        <v>13</v>
      </c>
      <c r="D4335" s="1">
        <f t="shared" si="151"/>
        <v>2</v>
      </c>
      <c r="E4335" s="1" t="str">
        <f>INDEX(Protocol[Mark],MATCH(C4335,Protocol[Step],0))</f>
        <v>9Ama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219010002</v>
      </c>
      <c r="H4335" s="134">
        <f>Systematic[[#This Row],[SampleVariableLabel]]+100*Systematic[[#This Row],[State]]</f>
        <v>219011302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219</v>
      </c>
      <c r="B4336" s="1">
        <f>IF(C4336=0,IF(B4335=Protocol!$V$20,1,B4335+1),B4335)</f>
        <v>1</v>
      </c>
      <c r="C4336" s="1">
        <f>IF(C4335+1=Protocol!$V$21,0,C4335+1)</f>
        <v>14</v>
      </c>
      <c r="D4336" s="1">
        <f t="shared" si="151"/>
        <v>3</v>
      </c>
      <c r="E4336" s="1" t="str">
        <f>INDEX(Protocol[Mark],MATCH(C4336,Protocol[Step],0))</f>
        <v>10AsTm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219010003</v>
      </c>
      <c r="H4336" s="134">
        <f>Systematic[[#This Row],[SampleVariableLabel]]+100*Systematic[[#This Row],[State]]</f>
        <v>219011403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219</v>
      </c>
      <c r="B4337" s="1">
        <f>IF(C4337=0,IF(B4336=Protocol!$V$20,1,B4336+1),B4336)</f>
        <v>1</v>
      </c>
      <c r="C4337" s="1">
        <f>IF(C4336+1=Protocol!$V$21,0,C4336+1)</f>
        <v>15</v>
      </c>
      <c r="D4337" s="1">
        <f t="shared" si="151"/>
        <v>4</v>
      </c>
      <c r="E4337" s="1" t="str">
        <f>INDEX(Protocol[Mark],MATCH(C4337,Protocol[Step],0))</f>
        <v>11Azd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219010004</v>
      </c>
      <c r="H4337" s="134">
        <f>Systematic[[#This Row],[SampleVariableLabel]]+100*Systematic[[#This Row],[State]]</f>
        <v>219011504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220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ce1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220010005</v>
      </c>
      <c r="H4338" s="134">
        <f>Systematic[[#This Row],[SampleVariableLabel]]+100*Systematic[[#This Row],[State]]</f>
        <v>220010005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220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1Dig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220010006</v>
      </c>
      <c r="H4339" s="134">
        <f>Systematic[[#This Row],[SampleVariableLabel]]+100*Systematic[[#This Row],[State]]</f>
        <v>220010106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220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1D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220010001</v>
      </c>
      <c r="H4340" s="134">
        <f>Systematic[[#This Row],[SampleVariableLabel]]+100*Systematic[[#This Row],[State]]</f>
        <v>220010201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220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1M.1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220010002</v>
      </c>
      <c r="H4341" s="134">
        <f>Systematic[[#This Row],[SampleVariableLabel]]+100*Systematic[[#This Row],[State]]</f>
        <v>220010302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220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2Oct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220010003</v>
      </c>
      <c r="H4342" s="134">
        <f>Systematic[[#This Row],[SampleVariableLabel]]+100*Systematic[[#This Row],[State]]</f>
        <v>220010403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220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2c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220010004</v>
      </c>
      <c r="H4343" s="134">
        <f>Systematic[[#This Row],[SampleVariableLabel]]+100*Systematic[[#This Row],[State]]</f>
        <v>220010504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220</v>
      </c>
      <c r="B4344" s="1">
        <f>IF(C4344=0,IF(B4343=Protocol!$V$20,1,B4343+1),B4343)</f>
        <v>1</v>
      </c>
      <c r="C4344" s="1">
        <f>IF(C4343+1=Protocol!$V$21,0,C4343+1)</f>
        <v>6</v>
      </c>
      <c r="D4344" s="1">
        <f t="shared" si="151"/>
        <v>5</v>
      </c>
      <c r="E4344" s="1" t="str">
        <f>INDEX(Protocol[Mark],MATCH(C4344,Protocol[Step],0))</f>
        <v>2M2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220010005</v>
      </c>
      <c r="H4344" s="134">
        <f>Systematic[[#This Row],[SampleVariableLabel]]+100*Systematic[[#This Row],[State]]</f>
        <v>220010605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220</v>
      </c>
      <c r="B4345" s="1">
        <f>IF(C4345=0,IF(B4344=Protocol!$V$20,1,B4344+1),B4344)</f>
        <v>1</v>
      </c>
      <c r="C4345" s="1">
        <f>IF(C4344+1=Protocol!$V$21,0,C4344+1)</f>
        <v>7</v>
      </c>
      <c r="D4345" s="1">
        <f t="shared" si="151"/>
        <v>6</v>
      </c>
      <c r="E4345" s="1" t="str">
        <f>INDEX(Protocol[Mark],MATCH(C4345,Protocol[Step],0))</f>
        <v>3P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220010006</v>
      </c>
      <c r="H4345" s="134">
        <f>Systematic[[#This Row],[SampleVariableLabel]]+100*Systematic[[#This Row],[State]]</f>
        <v>220010706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220</v>
      </c>
      <c r="B4346" s="1">
        <f>IF(C4346=0,IF(B4345=Protocol!$V$20,1,B4345+1),B4345)</f>
        <v>1</v>
      </c>
      <c r="C4346" s="1">
        <f>IF(C4345+1=Protocol!$V$21,0,C4345+1)</f>
        <v>8</v>
      </c>
      <c r="D4346" s="1">
        <f t="shared" si="151"/>
        <v>1</v>
      </c>
      <c r="E4346" s="1" t="str">
        <f>INDEX(Protocol[Mark],MATCH(C4346,Protocol[Step],0))</f>
        <v>4G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220010001</v>
      </c>
      <c r="H4346" s="134">
        <f>Systematic[[#This Row],[SampleVariableLabel]]+100*Systematic[[#This Row],[State]]</f>
        <v>220010801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220</v>
      </c>
      <c r="B4347" s="1">
        <f>IF(C4347=0,IF(B4346=Protocol!$V$20,1,B4346+1),B4346)</f>
        <v>1</v>
      </c>
      <c r="C4347" s="1">
        <f>IF(C4346+1=Protocol!$V$21,0,C4346+1)</f>
        <v>9</v>
      </c>
      <c r="D4347" s="1">
        <f t="shared" si="151"/>
        <v>2</v>
      </c>
      <c r="E4347" s="1" t="str">
        <f>INDEX(Protocol[Mark],MATCH(C4347,Protocol[Step],0))</f>
        <v>5S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220010002</v>
      </c>
      <c r="H4347" s="134">
        <f>Systematic[[#This Row],[SampleVariableLabel]]+100*Systematic[[#This Row],[State]]</f>
        <v>220010902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220</v>
      </c>
      <c r="B4348" s="1">
        <f>IF(C4348=0,IF(B4347=Protocol!$V$20,1,B4347+1),B4347)</f>
        <v>1</v>
      </c>
      <c r="C4348" s="1">
        <f>IF(C4347+1=Protocol!$V$21,0,C4347+1)</f>
        <v>10</v>
      </c>
      <c r="D4348" s="1">
        <f t="shared" si="151"/>
        <v>3</v>
      </c>
      <c r="E4348" s="1" t="str">
        <f>INDEX(Protocol[Mark],MATCH(C4348,Protocol[Step],0))</f>
        <v>6Gp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220010003</v>
      </c>
      <c r="H4348" s="134">
        <f>Systematic[[#This Row],[SampleVariableLabel]]+100*Systematic[[#This Row],[State]]</f>
        <v>220011003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220</v>
      </c>
      <c r="B4349" s="1">
        <f>IF(C4349=0,IF(B4348=Protocol!$V$20,1,B4348+1),B4348)</f>
        <v>1</v>
      </c>
      <c r="C4349" s="1">
        <f>IF(C4348+1=Protocol!$V$21,0,C4348+1)</f>
        <v>11</v>
      </c>
      <c r="D4349" s="1">
        <f t="shared" si="151"/>
        <v>4</v>
      </c>
      <c r="E4349" s="1" t="str">
        <f>INDEX(Protocol[Mark],MATCH(C4349,Protocol[Step],0))</f>
        <v>7U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220010004</v>
      </c>
      <c r="H4349" s="134">
        <f>Systematic[[#This Row],[SampleVariableLabel]]+100*Systematic[[#This Row],[State]]</f>
        <v>220011104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220</v>
      </c>
      <c r="B4350" s="1">
        <f>IF(C4350=0,IF(B4349=Protocol!$V$20,1,B4349+1),B4349)</f>
        <v>1</v>
      </c>
      <c r="C4350" s="1">
        <f>IF(C4349+1=Protocol!$V$21,0,C4349+1)</f>
        <v>12</v>
      </c>
      <c r="D4350" s="1">
        <f t="shared" si="151"/>
        <v>5</v>
      </c>
      <c r="E4350" s="1" t="str">
        <f>INDEX(Protocol[Mark],MATCH(C4350,Protocol[Step],0))</f>
        <v>8Rot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220010005</v>
      </c>
      <c r="H4350" s="134">
        <f>Systematic[[#This Row],[SampleVariableLabel]]+100*Systematic[[#This Row],[State]]</f>
        <v>220011205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220</v>
      </c>
      <c r="B4351" s="1">
        <f>IF(C4351=0,IF(B4350=Protocol!$V$20,1,B4350+1),B4350)</f>
        <v>1</v>
      </c>
      <c r="C4351" s="1">
        <f>IF(C4350+1=Protocol!$V$21,0,C4350+1)</f>
        <v>13</v>
      </c>
      <c r="D4351" s="1">
        <f t="shared" si="151"/>
        <v>6</v>
      </c>
      <c r="E4351" s="1" t="str">
        <f>INDEX(Protocol[Mark],MATCH(C4351,Protocol[Step],0))</f>
        <v>9Ama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220010006</v>
      </c>
      <c r="H4351" s="134">
        <f>Systematic[[#This Row],[SampleVariableLabel]]+100*Systematic[[#This Row],[State]]</f>
        <v>220011306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220</v>
      </c>
      <c r="B4352" s="1">
        <f>IF(C4352=0,IF(B4351=Protocol!$V$20,1,B4351+1),B4351)</f>
        <v>1</v>
      </c>
      <c r="C4352" s="1">
        <f>IF(C4351+1=Protocol!$V$21,0,C4351+1)</f>
        <v>14</v>
      </c>
      <c r="D4352" s="1">
        <f t="shared" si="151"/>
        <v>1</v>
      </c>
      <c r="E4352" s="1" t="str">
        <f>INDEX(Protocol[Mark],MATCH(C4352,Protocol[Step],0))</f>
        <v>10AsTm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220010001</v>
      </c>
      <c r="H4352" s="134">
        <f>Systematic[[#This Row],[SampleVariableLabel]]+100*Systematic[[#This Row],[State]]</f>
        <v>220011401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220</v>
      </c>
      <c r="B4353" s="1">
        <f>IF(C4353=0,IF(B4352=Protocol!$V$20,1,B4352+1),B4352)</f>
        <v>1</v>
      </c>
      <c r="C4353" s="1">
        <f>IF(C4352+1=Protocol!$V$21,0,C4352+1)</f>
        <v>15</v>
      </c>
      <c r="D4353" s="1">
        <f t="shared" si="151"/>
        <v>2</v>
      </c>
      <c r="E4353" s="1" t="str">
        <f>INDEX(Protocol[Mark],MATCH(C4353,Protocol[Step],0))</f>
        <v>11Azd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220010002</v>
      </c>
      <c r="H4353" s="134">
        <f>Systematic[[#This Row],[SampleVariableLabel]]+100*Systematic[[#This Row],[State]]</f>
        <v>220011502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ce1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221010003</v>
      </c>
      <c r="H4354" s="134">
        <f>Systematic[[#This Row],[SampleVariableLabel]]+100*Systematic[[#This Row],[State]]</f>
        <v>221010003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1Dig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221010004</v>
      </c>
      <c r="H4355" s="134">
        <f>Systematic[[#This Row],[SampleVariableLabel]]+100*Systematic[[#This Row],[State]]</f>
        <v>221010104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1D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221010005</v>
      </c>
      <c r="H4356" s="134">
        <f>Systematic[[#This Row],[SampleVariableLabel]]+100*Systematic[[#This Row],[State]]</f>
        <v>221010205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1M.1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221010006</v>
      </c>
      <c r="H4357" s="134">
        <f>Systematic[[#This Row],[SampleVariableLabel]]+100*Systematic[[#This Row],[State]]</f>
        <v>221010306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2Oct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221010001</v>
      </c>
      <c r="H4358" s="134">
        <f>Systematic[[#This Row],[SampleVariableLabel]]+100*Systematic[[#This Row],[State]]</f>
        <v>221010401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2c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221010002</v>
      </c>
      <c r="H4359" s="134">
        <f>Systematic[[#This Row],[SampleVariableLabel]]+100*Systematic[[#This Row],[State]]</f>
        <v>221010502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2M2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221010003</v>
      </c>
      <c r="H4360" s="134">
        <f>Systematic[[#This Row],[SampleVariableLabel]]+100*Systematic[[#This Row],[State]]</f>
        <v>221010603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3P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221010004</v>
      </c>
      <c r="H4361" s="134">
        <f>Systematic[[#This Row],[SampleVariableLabel]]+100*Systematic[[#This Row],[State]]</f>
        <v>221010704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221010005</v>
      </c>
      <c r="H4362" s="134">
        <f>Systematic[[#This Row],[SampleVariableLabel]]+100*Systematic[[#This Row],[State]]</f>
        <v>221010805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221010006</v>
      </c>
      <c r="H4363" s="134">
        <f>Systematic[[#This Row],[SampleVariableLabel]]+100*Systematic[[#This Row],[State]]</f>
        <v>221010906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6Gp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221010001</v>
      </c>
      <c r="H4364" s="134">
        <f>Systematic[[#This Row],[SampleVariableLabel]]+100*Systematic[[#This Row],[State]]</f>
        <v>221011001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221</v>
      </c>
      <c r="B4365" s="1">
        <f>IF(C4365=0,IF(B4364=Protocol!$V$20,1,B4364+1),B4364)</f>
        <v>1</v>
      </c>
      <c r="C4365" s="1">
        <f>IF(C4364+1=Protocol!$V$21,0,C4364+1)</f>
        <v>11</v>
      </c>
      <c r="D4365" s="1">
        <f t="shared" si="153"/>
        <v>2</v>
      </c>
      <c r="E4365" s="1" t="str">
        <f>INDEX(Protocol[Mark],MATCH(C4365,Protocol[Step],0))</f>
        <v>7U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221010002</v>
      </c>
      <c r="H4365" s="134">
        <f>Systematic[[#This Row],[SampleVariableLabel]]+100*Systematic[[#This Row],[State]]</f>
        <v>221011102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221</v>
      </c>
      <c r="B4366" s="1">
        <f>IF(C4366=0,IF(B4365=Protocol!$V$20,1,B4365+1),B4365)</f>
        <v>1</v>
      </c>
      <c r="C4366" s="1">
        <f>IF(C4365+1=Protocol!$V$21,0,C4365+1)</f>
        <v>12</v>
      </c>
      <c r="D4366" s="1">
        <f t="shared" si="153"/>
        <v>3</v>
      </c>
      <c r="E4366" s="1" t="str">
        <f>INDEX(Protocol[Mark],MATCH(C4366,Protocol[Step],0))</f>
        <v>8Rot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221010003</v>
      </c>
      <c r="H4366" s="134">
        <f>Systematic[[#This Row],[SampleVariableLabel]]+100*Systematic[[#This Row],[State]]</f>
        <v>221011203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221</v>
      </c>
      <c r="B4367" s="1">
        <f>IF(C4367=0,IF(B4366=Protocol!$V$20,1,B4366+1),B4366)</f>
        <v>1</v>
      </c>
      <c r="C4367" s="1">
        <f>IF(C4366+1=Protocol!$V$21,0,C4366+1)</f>
        <v>13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221010004</v>
      </c>
      <c r="H4367" s="134">
        <f>Systematic[[#This Row],[SampleVariableLabel]]+100*Systematic[[#This Row],[State]]</f>
        <v>221011304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221</v>
      </c>
      <c r="B4368" s="1">
        <f>IF(C4368=0,IF(B4367=Protocol!$V$20,1,B4367+1),B4367)</f>
        <v>1</v>
      </c>
      <c r="C4368" s="1">
        <f>IF(C4367+1=Protocol!$V$21,0,C4367+1)</f>
        <v>14</v>
      </c>
      <c r="D4368" s="1">
        <f t="shared" si="153"/>
        <v>5</v>
      </c>
      <c r="E4368" s="1" t="str">
        <f>INDEX(Protocol[Mark],MATCH(C4368,Protocol[Step],0))</f>
        <v>10AsTm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221010005</v>
      </c>
      <c r="H4368" s="134">
        <f>Systematic[[#This Row],[SampleVariableLabel]]+100*Systematic[[#This Row],[State]]</f>
        <v>221011405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221</v>
      </c>
      <c r="B4369" s="1">
        <f>IF(C4369=0,IF(B4368=Protocol!$V$20,1,B4368+1),B4368)</f>
        <v>1</v>
      </c>
      <c r="C4369" s="1">
        <f>IF(C4368+1=Protocol!$V$21,0,C4368+1)</f>
        <v>15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221010006</v>
      </c>
      <c r="H4369" s="134">
        <f>Systematic[[#This Row],[SampleVariableLabel]]+100*Systematic[[#This Row],[State]]</f>
        <v>221011506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222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ce1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222010001</v>
      </c>
      <c r="H4370" s="134">
        <f>Systematic[[#This Row],[SampleVariableLabel]]+100*Systematic[[#This Row],[State]]</f>
        <v>222010001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222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1Dig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222010002</v>
      </c>
      <c r="H4371" s="134">
        <f>Systematic[[#This Row],[SampleVariableLabel]]+100*Systematic[[#This Row],[State]]</f>
        <v>222010102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222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1D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222010003</v>
      </c>
      <c r="H4372" s="134">
        <f>Systematic[[#This Row],[SampleVariableLabel]]+100*Systematic[[#This Row],[State]]</f>
        <v>222010203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222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1M.1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222010004</v>
      </c>
      <c r="H4373" s="134">
        <f>Systematic[[#This Row],[SampleVariableLabel]]+100*Systematic[[#This Row],[State]]</f>
        <v>222010304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222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2Oct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222010005</v>
      </c>
      <c r="H4374" s="134">
        <f>Systematic[[#This Row],[SampleVariableLabel]]+100*Systematic[[#This Row],[State]]</f>
        <v>222010405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222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2c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222010006</v>
      </c>
      <c r="H4375" s="134">
        <f>Systematic[[#This Row],[SampleVariableLabel]]+100*Systematic[[#This Row],[State]]</f>
        <v>222010506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222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2M2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222010001</v>
      </c>
      <c r="H4376" s="134">
        <f>Systematic[[#This Row],[SampleVariableLabel]]+100*Systematic[[#This Row],[State]]</f>
        <v>222010601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222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3P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222010002</v>
      </c>
      <c r="H4377" s="134">
        <f>Systematic[[#This Row],[SampleVariableLabel]]+100*Systematic[[#This Row],[State]]</f>
        <v>222010702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222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4G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222010003</v>
      </c>
      <c r="H4378" s="134">
        <f>Systematic[[#This Row],[SampleVariableLabel]]+100*Systematic[[#This Row],[State]]</f>
        <v>222010803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222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5S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222010004</v>
      </c>
      <c r="H4379" s="134">
        <f>Systematic[[#This Row],[SampleVariableLabel]]+100*Systematic[[#This Row],[State]]</f>
        <v>222010904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222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6Gp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222010005</v>
      </c>
      <c r="H4380" s="134">
        <f>Systematic[[#This Row],[SampleVariableLabel]]+100*Systematic[[#This Row],[State]]</f>
        <v>222011005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222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7U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222010006</v>
      </c>
      <c r="H4381" s="134">
        <f>Systematic[[#This Row],[SampleVariableLabel]]+100*Systematic[[#This Row],[State]]</f>
        <v>222011106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222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8Rot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222010001</v>
      </c>
      <c r="H4382" s="134">
        <f>Systematic[[#This Row],[SampleVariableLabel]]+100*Systematic[[#This Row],[State]]</f>
        <v>222011201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222</v>
      </c>
      <c r="B4383" s="1">
        <f>IF(C4383=0,IF(B4382=Protocol!$V$20,1,B4382+1),B4382)</f>
        <v>1</v>
      </c>
      <c r="C4383" s="1">
        <f>IF(C4382+1=Protocol!$V$21,0,C4382+1)</f>
        <v>13</v>
      </c>
      <c r="D4383" s="1">
        <f t="shared" si="153"/>
        <v>2</v>
      </c>
      <c r="E4383" s="1" t="str">
        <f>INDEX(Protocol[Mark],MATCH(C4383,Protocol[Step],0))</f>
        <v>9Ama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222010002</v>
      </c>
      <c r="H4383" s="134">
        <f>Systematic[[#This Row],[SampleVariableLabel]]+100*Systematic[[#This Row],[State]]</f>
        <v>222011302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222</v>
      </c>
      <c r="B4384" s="1">
        <f>IF(C4384=0,IF(B4383=Protocol!$V$20,1,B4383+1),B4383)</f>
        <v>1</v>
      </c>
      <c r="C4384" s="1">
        <f>IF(C4383+1=Protocol!$V$21,0,C4383+1)</f>
        <v>14</v>
      </c>
      <c r="D4384" s="1">
        <f t="shared" si="153"/>
        <v>3</v>
      </c>
      <c r="E4384" s="1" t="str">
        <f>INDEX(Protocol[Mark],MATCH(C4384,Protocol[Step],0))</f>
        <v>10AsTm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222010003</v>
      </c>
      <c r="H4384" s="134">
        <f>Systematic[[#This Row],[SampleVariableLabel]]+100*Systematic[[#This Row],[State]]</f>
        <v>222011403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222</v>
      </c>
      <c r="B4385" s="1">
        <f>IF(C4385=0,IF(B4384=Protocol!$V$20,1,B4384+1),B4384)</f>
        <v>1</v>
      </c>
      <c r="C4385" s="1">
        <f>IF(C4384+1=Protocol!$V$21,0,C4384+1)</f>
        <v>15</v>
      </c>
      <c r="D4385" s="1">
        <f t="shared" si="153"/>
        <v>4</v>
      </c>
      <c r="E4385" s="1" t="str">
        <f>INDEX(Protocol[Mark],MATCH(C4385,Protocol[Step],0))</f>
        <v>11Azd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222010004</v>
      </c>
      <c r="H4385" s="134">
        <f>Systematic[[#This Row],[SampleVariableLabel]]+100*Systematic[[#This Row],[State]]</f>
        <v>222011504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223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ce1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223010005</v>
      </c>
      <c r="H4386" s="134">
        <f>Systematic[[#This Row],[SampleVariableLabel]]+100*Systematic[[#This Row],[State]]</f>
        <v>223010005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223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1Dig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223010006</v>
      </c>
      <c r="H4387" s="134">
        <f>Systematic[[#This Row],[SampleVariableLabel]]+100*Systematic[[#This Row],[State]]</f>
        <v>223010106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223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1D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223010001</v>
      </c>
      <c r="H4388" s="134">
        <f>Systematic[[#This Row],[SampleVariableLabel]]+100*Systematic[[#This Row],[State]]</f>
        <v>223010201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223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1M.1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223010002</v>
      </c>
      <c r="H4389" s="134">
        <f>Systematic[[#This Row],[SampleVariableLabel]]+100*Systematic[[#This Row],[State]]</f>
        <v>223010302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223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2Oct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223010003</v>
      </c>
      <c r="H4390" s="134">
        <f>Systematic[[#This Row],[SampleVariableLabel]]+100*Systematic[[#This Row],[State]]</f>
        <v>223010403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223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2c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223010004</v>
      </c>
      <c r="H4391" s="134">
        <f>Systematic[[#This Row],[SampleVariableLabel]]+100*Systematic[[#This Row],[State]]</f>
        <v>223010504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223</v>
      </c>
      <c r="B4392" s="1">
        <f>IF(C4392=0,IF(B4391=Protocol!$V$20,1,B4391+1),B4391)</f>
        <v>1</v>
      </c>
      <c r="C4392" s="1">
        <f>IF(C4391+1=Protocol!$V$21,0,C4391+1)</f>
        <v>6</v>
      </c>
      <c r="D4392" s="1">
        <f t="shared" si="153"/>
        <v>5</v>
      </c>
      <c r="E4392" s="1" t="str">
        <f>INDEX(Protocol[Mark],MATCH(C4392,Protocol[Step],0))</f>
        <v>2M2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223010005</v>
      </c>
      <c r="H4392" s="134">
        <f>Systematic[[#This Row],[SampleVariableLabel]]+100*Systematic[[#This Row],[State]]</f>
        <v>223010605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223</v>
      </c>
      <c r="B4393" s="1">
        <f>IF(C4393=0,IF(B4392=Protocol!$V$20,1,B4392+1),B4392)</f>
        <v>1</v>
      </c>
      <c r="C4393" s="1">
        <f>IF(C4392+1=Protocol!$V$21,0,C4392+1)</f>
        <v>7</v>
      </c>
      <c r="D4393" s="1">
        <f t="shared" si="153"/>
        <v>6</v>
      </c>
      <c r="E4393" s="1" t="str">
        <f>INDEX(Protocol[Mark],MATCH(C4393,Protocol[Step],0))</f>
        <v>3P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223010006</v>
      </c>
      <c r="H4393" s="134">
        <f>Systematic[[#This Row],[SampleVariableLabel]]+100*Systematic[[#This Row],[State]]</f>
        <v>223010706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223</v>
      </c>
      <c r="B4394" s="1">
        <f>IF(C4394=0,IF(B4393=Protocol!$V$20,1,B4393+1),B4393)</f>
        <v>1</v>
      </c>
      <c r="C4394" s="1">
        <f>IF(C4393+1=Protocol!$V$21,0,C4393+1)</f>
        <v>8</v>
      </c>
      <c r="D4394" s="1">
        <f t="shared" si="153"/>
        <v>1</v>
      </c>
      <c r="E4394" s="1" t="str">
        <f>INDEX(Protocol[Mark],MATCH(C4394,Protocol[Step],0))</f>
        <v>4G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223010001</v>
      </c>
      <c r="H4394" s="134">
        <f>Systematic[[#This Row],[SampleVariableLabel]]+100*Systematic[[#This Row],[State]]</f>
        <v>223010801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223</v>
      </c>
      <c r="B4395" s="1">
        <f>IF(C4395=0,IF(B4394=Protocol!$V$20,1,B4394+1),B4394)</f>
        <v>1</v>
      </c>
      <c r="C4395" s="1">
        <f>IF(C4394+1=Protocol!$V$21,0,C4394+1)</f>
        <v>9</v>
      </c>
      <c r="D4395" s="1">
        <f t="shared" si="153"/>
        <v>2</v>
      </c>
      <c r="E4395" s="1" t="str">
        <f>INDEX(Protocol[Mark],MATCH(C4395,Protocol[Step],0))</f>
        <v>5S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223010002</v>
      </c>
      <c r="H4395" s="134">
        <f>Systematic[[#This Row],[SampleVariableLabel]]+100*Systematic[[#This Row],[State]]</f>
        <v>223010902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223</v>
      </c>
      <c r="B4396" s="1">
        <f>IF(C4396=0,IF(B4395=Protocol!$V$20,1,B4395+1),B4395)</f>
        <v>1</v>
      </c>
      <c r="C4396" s="1">
        <f>IF(C4395+1=Protocol!$V$21,0,C4395+1)</f>
        <v>10</v>
      </c>
      <c r="D4396" s="1">
        <f t="shared" si="153"/>
        <v>3</v>
      </c>
      <c r="E4396" s="1" t="str">
        <f>INDEX(Protocol[Mark],MATCH(C4396,Protocol[Step],0))</f>
        <v>6Gp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223010003</v>
      </c>
      <c r="H4396" s="134">
        <f>Systematic[[#This Row],[SampleVariableLabel]]+100*Systematic[[#This Row],[State]]</f>
        <v>223011003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223</v>
      </c>
      <c r="B4397" s="1">
        <f>IF(C4397=0,IF(B4396=Protocol!$V$20,1,B4396+1),B4396)</f>
        <v>1</v>
      </c>
      <c r="C4397" s="1">
        <f>IF(C4396+1=Protocol!$V$21,0,C4396+1)</f>
        <v>11</v>
      </c>
      <c r="D4397" s="1">
        <f t="shared" si="153"/>
        <v>4</v>
      </c>
      <c r="E4397" s="1" t="str">
        <f>INDEX(Protocol[Mark],MATCH(C4397,Protocol[Step],0))</f>
        <v>7U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223010004</v>
      </c>
      <c r="H4397" s="134">
        <f>Systematic[[#This Row],[SampleVariableLabel]]+100*Systematic[[#This Row],[State]]</f>
        <v>223011104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223</v>
      </c>
      <c r="B4398" s="1">
        <f>IF(C4398=0,IF(B4397=Protocol!$V$20,1,B4397+1),B4397)</f>
        <v>1</v>
      </c>
      <c r="C4398" s="1">
        <f>IF(C4397+1=Protocol!$V$21,0,C4397+1)</f>
        <v>12</v>
      </c>
      <c r="D4398" s="1">
        <f t="shared" si="153"/>
        <v>5</v>
      </c>
      <c r="E4398" s="1" t="str">
        <f>INDEX(Protocol[Mark],MATCH(C4398,Protocol[Step],0))</f>
        <v>8Rot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223010005</v>
      </c>
      <c r="H4398" s="134">
        <f>Systematic[[#This Row],[SampleVariableLabel]]+100*Systematic[[#This Row],[State]]</f>
        <v>223011205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223</v>
      </c>
      <c r="B4399" s="1">
        <f>IF(C4399=0,IF(B4398=Protocol!$V$20,1,B4398+1),B4398)</f>
        <v>1</v>
      </c>
      <c r="C4399" s="1">
        <f>IF(C4398+1=Protocol!$V$21,0,C4398+1)</f>
        <v>13</v>
      </c>
      <c r="D4399" s="1">
        <f t="shared" si="153"/>
        <v>6</v>
      </c>
      <c r="E4399" s="1" t="str">
        <f>INDEX(Protocol[Mark],MATCH(C4399,Protocol[Step],0))</f>
        <v>9Ama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223010006</v>
      </c>
      <c r="H4399" s="134">
        <f>Systematic[[#This Row],[SampleVariableLabel]]+100*Systematic[[#This Row],[State]]</f>
        <v>223011306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223</v>
      </c>
      <c r="B4400" s="1">
        <f>IF(C4400=0,IF(B4399=Protocol!$V$20,1,B4399+1),B4399)</f>
        <v>1</v>
      </c>
      <c r="C4400" s="1">
        <f>IF(C4399+1=Protocol!$V$21,0,C4399+1)</f>
        <v>14</v>
      </c>
      <c r="D4400" s="1">
        <f t="shared" si="153"/>
        <v>1</v>
      </c>
      <c r="E4400" s="1" t="str">
        <f>INDEX(Protocol[Mark],MATCH(C4400,Protocol[Step],0))</f>
        <v>10AsTm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223010001</v>
      </c>
      <c r="H4400" s="134">
        <f>Systematic[[#This Row],[SampleVariableLabel]]+100*Systematic[[#This Row],[State]]</f>
        <v>223011401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223</v>
      </c>
      <c r="B4401" s="1">
        <f>IF(C4401=0,IF(B4400=Protocol!$V$20,1,B4400+1),B4400)</f>
        <v>1</v>
      </c>
      <c r="C4401" s="1">
        <f>IF(C4400+1=Protocol!$V$21,0,C4400+1)</f>
        <v>15</v>
      </c>
      <c r="D4401" s="1">
        <f t="shared" si="153"/>
        <v>2</v>
      </c>
      <c r="E4401" s="1" t="str">
        <f>INDEX(Protocol[Mark],MATCH(C4401,Protocol[Step],0))</f>
        <v>11Azd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223010002</v>
      </c>
      <c r="H4401" s="134">
        <f>Systematic[[#This Row],[SampleVariableLabel]]+100*Systematic[[#This Row],[State]]</f>
        <v>223011502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224</v>
      </c>
      <c r="B4402" s="1">
        <f>IF(C4402=0,IF(B4401=Protocol!$V$20,1,B4401+1),B4401)</f>
        <v>1</v>
      </c>
      <c r="C4402" s="1">
        <f>IF(C4401+1=Protocol!$V$21,0,C4401+1)</f>
        <v>0</v>
      </c>
      <c r="D4402" s="1">
        <f t="shared" si="153"/>
        <v>3</v>
      </c>
      <c r="E4402" s="1" t="str">
        <f>INDEX(Protocol[Mark],MATCH(C4402,Protocol[Step],0))</f>
        <v>ce1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224010003</v>
      </c>
      <c r="H4402" s="134">
        <f>Systematic[[#This Row],[SampleVariableLabel]]+100*Systematic[[#This Row],[State]]</f>
        <v>224010003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224</v>
      </c>
      <c r="B4403" s="1">
        <f>IF(C4403=0,IF(B4402=Protocol!$V$20,1,B4402+1),B4402)</f>
        <v>1</v>
      </c>
      <c r="C4403" s="1">
        <f>IF(C4402+1=Protocol!$V$21,0,C4402+1)</f>
        <v>1</v>
      </c>
      <c r="D4403" s="1">
        <f t="shared" si="153"/>
        <v>4</v>
      </c>
      <c r="E4403" s="1" t="str">
        <f>INDEX(Protocol[Mark],MATCH(C4403,Protocol[Step],0))</f>
        <v>1Dig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224010004</v>
      </c>
      <c r="H4403" s="134">
        <f>Systematic[[#This Row],[SampleVariableLabel]]+100*Systematic[[#This Row],[State]]</f>
        <v>224010104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224</v>
      </c>
      <c r="B4404" s="1">
        <f>IF(C4404=0,IF(B4403=Protocol!$V$20,1,B4403+1),B4403)</f>
        <v>1</v>
      </c>
      <c r="C4404" s="1">
        <f>IF(C4403+1=Protocol!$V$21,0,C4403+1)</f>
        <v>2</v>
      </c>
      <c r="D4404" s="1">
        <f t="shared" si="153"/>
        <v>5</v>
      </c>
      <c r="E4404" s="1" t="str">
        <f>INDEX(Protocol[Mark],MATCH(C4404,Protocol[Step],0))</f>
        <v>1D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224010005</v>
      </c>
      <c r="H4404" s="134">
        <f>Systematic[[#This Row],[SampleVariableLabel]]+100*Systematic[[#This Row],[State]]</f>
        <v>224010205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224</v>
      </c>
      <c r="B4405" s="1">
        <f>IF(C4405=0,IF(B4404=Protocol!$V$20,1,B4404+1),B4404)</f>
        <v>1</v>
      </c>
      <c r="C4405" s="1">
        <f>IF(C4404+1=Protocol!$V$21,0,C4404+1)</f>
        <v>3</v>
      </c>
      <c r="D4405" s="1">
        <f t="shared" si="153"/>
        <v>6</v>
      </c>
      <c r="E4405" s="1" t="str">
        <f>INDEX(Protocol[Mark],MATCH(C4405,Protocol[Step],0))</f>
        <v>1M.1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224010006</v>
      </c>
      <c r="H4405" s="134">
        <f>Systematic[[#This Row],[SampleVariableLabel]]+100*Systematic[[#This Row],[State]]</f>
        <v>224010306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224</v>
      </c>
      <c r="B4406" s="1">
        <f>IF(C4406=0,IF(B4405=Protocol!$V$20,1,B4405+1),B4405)</f>
        <v>1</v>
      </c>
      <c r="C4406" s="1">
        <f>IF(C4405+1=Protocol!$V$21,0,C4405+1)</f>
        <v>4</v>
      </c>
      <c r="D4406" s="1">
        <f t="shared" si="153"/>
        <v>1</v>
      </c>
      <c r="E4406" s="1" t="str">
        <f>INDEX(Protocol[Mark],MATCH(C4406,Protocol[Step],0))</f>
        <v>2Oct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224010001</v>
      </c>
      <c r="H4406" s="134">
        <f>Systematic[[#This Row],[SampleVariableLabel]]+100*Systematic[[#This Row],[State]]</f>
        <v>224010401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224</v>
      </c>
      <c r="B4407" s="1">
        <f>IF(C4407=0,IF(B4406=Protocol!$V$20,1,B4406+1),B4406)</f>
        <v>1</v>
      </c>
      <c r="C4407" s="1">
        <f>IF(C4406+1=Protocol!$V$21,0,C4406+1)</f>
        <v>5</v>
      </c>
      <c r="D4407" s="1">
        <f t="shared" si="153"/>
        <v>2</v>
      </c>
      <c r="E4407" s="1" t="str">
        <f>INDEX(Protocol[Mark],MATCH(C4407,Protocol[Step],0))</f>
        <v>2c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224010002</v>
      </c>
      <c r="H4407" s="134">
        <f>Systematic[[#This Row],[SampleVariableLabel]]+100*Systematic[[#This Row],[State]]</f>
        <v>224010502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224</v>
      </c>
      <c r="B4408" s="1">
        <f>IF(C4408=0,IF(B4407=Protocol!$V$20,1,B4407+1),B4407)</f>
        <v>1</v>
      </c>
      <c r="C4408" s="1">
        <f>IF(C4407+1=Protocol!$V$21,0,C4407+1)</f>
        <v>6</v>
      </c>
      <c r="D4408" s="1">
        <f t="shared" si="153"/>
        <v>3</v>
      </c>
      <c r="E4408" s="1" t="str">
        <f>INDEX(Protocol[Mark],MATCH(C4408,Protocol[Step],0))</f>
        <v>2M2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224010003</v>
      </c>
      <c r="H4408" s="134">
        <f>Systematic[[#This Row],[SampleVariableLabel]]+100*Systematic[[#This Row],[State]]</f>
        <v>224010603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224</v>
      </c>
      <c r="B4409" s="1">
        <f>IF(C4409=0,IF(B4408=Protocol!$V$20,1,B4408+1),B4408)</f>
        <v>1</v>
      </c>
      <c r="C4409" s="1">
        <f>IF(C4408+1=Protocol!$V$21,0,C4408+1)</f>
        <v>7</v>
      </c>
      <c r="D4409" s="1">
        <f t="shared" si="153"/>
        <v>4</v>
      </c>
      <c r="E4409" s="1" t="str">
        <f>INDEX(Protocol[Mark],MATCH(C4409,Protocol[Step],0))</f>
        <v>3P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224010004</v>
      </c>
      <c r="H4409" s="134">
        <f>Systematic[[#This Row],[SampleVariableLabel]]+100*Systematic[[#This Row],[State]]</f>
        <v>224010704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224</v>
      </c>
      <c r="B4410" s="1">
        <f>IF(C4410=0,IF(B4409=Protocol!$V$20,1,B4409+1),B4409)</f>
        <v>1</v>
      </c>
      <c r="C4410" s="1">
        <f>IF(C4409+1=Protocol!$V$21,0,C4409+1)</f>
        <v>8</v>
      </c>
      <c r="D4410" s="1">
        <f t="shared" si="153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224010005</v>
      </c>
      <c r="H4410" s="134">
        <f>Systematic[[#This Row],[SampleVariableLabel]]+100*Systematic[[#This Row],[State]]</f>
        <v>224010805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224</v>
      </c>
      <c r="B4411" s="1">
        <f>IF(C4411=0,IF(B4410=Protocol!$V$20,1,B4410+1),B4410)</f>
        <v>1</v>
      </c>
      <c r="C4411" s="1">
        <f>IF(C4410+1=Protocol!$V$21,0,C4410+1)</f>
        <v>9</v>
      </c>
      <c r="D4411" s="1">
        <f t="shared" si="153"/>
        <v>6</v>
      </c>
      <c r="E4411" s="1" t="str">
        <f>INDEX(Protocol[Mark],MATCH(C4411,Protocol[Step],0))</f>
        <v>5S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224010006</v>
      </c>
      <c r="H4411" s="134">
        <f>Systematic[[#This Row],[SampleVariableLabel]]+100*Systematic[[#This Row],[State]]</f>
        <v>224010906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224</v>
      </c>
      <c r="B4412" s="1">
        <f>IF(C4412=0,IF(B4411=Protocol!$V$20,1,B4411+1),B4411)</f>
        <v>1</v>
      </c>
      <c r="C4412" s="1">
        <f>IF(C4411+1=Protocol!$V$21,0,C4411+1)</f>
        <v>10</v>
      </c>
      <c r="D4412" s="1">
        <f t="shared" si="153"/>
        <v>1</v>
      </c>
      <c r="E4412" s="1" t="str">
        <f>INDEX(Protocol[Mark],MATCH(C4412,Protocol[Step],0))</f>
        <v>6Gp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224010001</v>
      </c>
      <c r="H4412" s="134">
        <f>Systematic[[#This Row],[SampleVariableLabel]]+100*Systematic[[#This Row],[State]]</f>
        <v>224011001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224</v>
      </c>
      <c r="B4413" s="1">
        <f>IF(C4413=0,IF(B4412=Protocol!$V$20,1,B4412+1),B4412)</f>
        <v>1</v>
      </c>
      <c r="C4413" s="1">
        <f>IF(C4412+1=Protocol!$V$21,0,C4412+1)</f>
        <v>11</v>
      </c>
      <c r="D4413" s="1">
        <f t="shared" si="153"/>
        <v>2</v>
      </c>
      <c r="E4413" s="1" t="str">
        <f>INDEX(Protocol[Mark],MATCH(C4413,Protocol[Step],0))</f>
        <v>7U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224010002</v>
      </c>
      <c r="H4413" s="134">
        <f>Systematic[[#This Row],[SampleVariableLabel]]+100*Systematic[[#This Row],[State]]</f>
        <v>224011102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224</v>
      </c>
      <c r="B4414" s="1">
        <f>IF(C4414=0,IF(B4413=Protocol!$V$20,1,B4413+1),B4413)</f>
        <v>1</v>
      </c>
      <c r="C4414" s="1">
        <f>IF(C4413+1=Protocol!$V$21,0,C4413+1)</f>
        <v>12</v>
      </c>
      <c r="D4414" s="1">
        <f t="shared" si="153"/>
        <v>3</v>
      </c>
      <c r="E4414" s="1" t="str">
        <f>INDEX(Protocol[Mark],MATCH(C4414,Protocol[Step],0))</f>
        <v>8Rot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224010003</v>
      </c>
      <c r="H4414" s="134">
        <f>Systematic[[#This Row],[SampleVariableLabel]]+100*Systematic[[#This Row],[State]]</f>
        <v>224011203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224</v>
      </c>
      <c r="B4415" s="1">
        <f>IF(C4415=0,IF(B4414=Protocol!$V$20,1,B4414+1),B4414)</f>
        <v>1</v>
      </c>
      <c r="C4415" s="1">
        <f>IF(C4414+1=Protocol!$V$21,0,C4414+1)</f>
        <v>13</v>
      </c>
      <c r="D4415" s="1">
        <f t="shared" si="153"/>
        <v>4</v>
      </c>
      <c r="E4415" s="1" t="str">
        <f>INDEX(Protocol[Mark],MATCH(C4415,Protocol[Step],0))</f>
        <v>9Ama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224010004</v>
      </c>
      <c r="H4415" s="134">
        <f>Systematic[[#This Row],[SampleVariableLabel]]+100*Systematic[[#This Row],[State]]</f>
        <v>224011304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224</v>
      </c>
      <c r="B4416" s="1">
        <f>IF(C4416=0,IF(B4415=Protocol!$V$20,1,B4415+1),B4415)</f>
        <v>1</v>
      </c>
      <c r="C4416" s="1">
        <f>IF(C4415+1=Protocol!$V$21,0,C4415+1)</f>
        <v>14</v>
      </c>
      <c r="D4416" s="1">
        <f t="shared" si="153"/>
        <v>5</v>
      </c>
      <c r="E4416" s="1" t="str">
        <f>INDEX(Protocol[Mark],MATCH(C4416,Protocol[Step],0))</f>
        <v>10AsTm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224010005</v>
      </c>
      <c r="H4416" s="134">
        <f>Systematic[[#This Row],[SampleVariableLabel]]+100*Systematic[[#This Row],[State]]</f>
        <v>224011405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224</v>
      </c>
      <c r="B4417" s="1">
        <f>IF(C4417=0,IF(B4416=Protocol!$V$20,1,B4416+1),B4416)</f>
        <v>1</v>
      </c>
      <c r="C4417" s="1">
        <f>IF(C4416+1=Protocol!$V$21,0,C4416+1)</f>
        <v>15</v>
      </c>
      <c r="D4417" s="1">
        <f t="shared" si="153"/>
        <v>6</v>
      </c>
      <c r="E4417" s="1" t="str">
        <f>INDEX(Protocol[Mark],MATCH(C4417,Protocol[Step],0))</f>
        <v>11Azd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224010006</v>
      </c>
      <c r="H4417" s="134">
        <f>Systematic[[#This Row],[SampleVariableLabel]]+100*Systematic[[#This Row],[State]]</f>
        <v>224011506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225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ce1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225010001</v>
      </c>
      <c r="H4418" s="134">
        <f>Systematic[[#This Row],[SampleVariableLabel]]+100*Systematic[[#This Row],[State]]</f>
        <v>225010001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225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225010002</v>
      </c>
      <c r="H4419" s="134">
        <f>Systematic[[#This Row],[SampleVariableLabel]]+100*Systematic[[#This Row],[State]]</f>
        <v>225010102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225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225010003</v>
      </c>
      <c r="H4420" s="134">
        <f>Systematic[[#This Row],[SampleVariableLabel]]+100*Systematic[[#This Row],[State]]</f>
        <v>225010203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225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1M.1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225010004</v>
      </c>
      <c r="H4421" s="134">
        <f>Systematic[[#This Row],[SampleVariableLabel]]+100*Systematic[[#This Row],[State]]</f>
        <v>225010304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225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225010005</v>
      </c>
      <c r="H4422" s="134">
        <f>Systematic[[#This Row],[SampleVariableLabel]]+100*Systematic[[#This Row],[State]]</f>
        <v>225010405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225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2c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225010006</v>
      </c>
      <c r="H4423" s="134">
        <f>Systematic[[#This Row],[SampleVariableLabel]]+100*Systematic[[#This Row],[State]]</f>
        <v>225010506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225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2M2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225010001</v>
      </c>
      <c r="H4424" s="134">
        <f>Systematic[[#This Row],[SampleVariableLabel]]+100*Systematic[[#This Row],[State]]</f>
        <v>225010601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225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3P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225010002</v>
      </c>
      <c r="H4425" s="134">
        <f>Systematic[[#This Row],[SampleVariableLabel]]+100*Systematic[[#This Row],[State]]</f>
        <v>225010702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225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4G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225010003</v>
      </c>
      <c r="H4426" s="134">
        <f>Systematic[[#This Row],[SampleVariableLabel]]+100*Systematic[[#This Row],[State]]</f>
        <v>225010803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225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5S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225010004</v>
      </c>
      <c r="H4427" s="134">
        <f>Systematic[[#This Row],[SampleVariableLabel]]+100*Systematic[[#This Row],[State]]</f>
        <v>225010904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225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6Gp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225010005</v>
      </c>
      <c r="H4428" s="134">
        <f>Systematic[[#This Row],[SampleVariableLabel]]+100*Systematic[[#This Row],[State]]</f>
        <v>225011005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225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7U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225010006</v>
      </c>
      <c r="H4429" s="134">
        <f>Systematic[[#This Row],[SampleVariableLabel]]+100*Systematic[[#This Row],[State]]</f>
        <v>225011106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225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8Rot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225010001</v>
      </c>
      <c r="H4430" s="134">
        <f>Systematic[[#This Row],[SampleVariableLabel]]+100*Systematic[[#This Row],[State]]</f>
        <v>225011201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225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9Ama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225010002</v>
      </c>
      <c r="H4431" s="134">
        <f>Systematic[[#This Row],[SampleVariableLabel]]+100*Systematic[[#This Row],[State]]</f>
        <v>225011302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225</v>
      </c>
      <c r="B4432" s="1">
        <f>IF(C4432=0,IF(B4431=Protocol!$V$20,1,B4431+1),B4431)</f>
        <v>1</v>
      </c>
      <c r="C4432" s="1">
        <f>IF(C4431+1=Protocol!$V$21,0,C4431+1)</f>
        <v>14</v>
      </c>
      <c r="D4432" s="1">
        <f t="shared" si="155"/>
        <v>3</v>
      </c>
      <c r="E4432" s="1" t="str">
        <f>INDEX(Protocol[Mark],MATCH(C4432,Protocol[Step],0))</f>
        <v>10AsTm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225010003</v>
      </c>
      <c r="H4432" s="134">
        <f>Systematic[[#This Row],[SampleVariableLabel]]+100*Systematic[[#This Row],[State]]</f>
        <v>225011403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225</v>
      </c>
      <c r="B4433" s="1">
        <f>IF(C4433=0,IF(B4432=Protocol!$V$20,1,B4432+1),B4432)</f>
        <v>1</v>
      </c>
      <c r="C4433" s="1">
        <f>IF(C4432+1=Protocol!$V$21,0,C4432+1)</f>
        <v>15</v>
      </c>
      <c r="D4433" s="1">
        <f t="shared" si="155"/>
        <v>4</v>
      </c>
      <c r="E4433" s="1" t="str">
        <f>INDEX(Protocol[Mark],MATCH(C4433,Protocol[Step],0))</f>
        <v>11Azd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225010004</v>
      </c>
      <c r="H4433" s="134">
        <f>Systematic[[#This Row],[SampleVariableLabel]]+100*Systematic[[#This Row],[State]]</f>
        <v>225011504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226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ce1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226010005</v>
      </c>
      <c r="H4434" s="134">
        <f>Systematic[[#This Row],[SampleVariableLabel]]+100*Systematic[[#This Row],[State]]</f>
        <v>226010005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226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1Dig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226010006</v>
      </c>
      <c r="H4435" s="134">
        <f>Systematic[[#This Row],[SampleVariableLabel]]+100*Systematic[[#This Row],[State]]</f>
        <v>226010106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226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226010001</v>
      </c>
      <c r="H4436" s="134">
        <f>Systematic[[#This Row],[SampleVariableLabel]]+100*Systematic[[#This Row],[State]]</f>
        <v>226010201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226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1M.1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226010002</v>
      </c>
      <c r="H4437" s="134">
        <f>Systematic[[#This Row],[SampleVariableLabel]]+100*Systematic[[#This Row],[State]]</f>
        <v>226010302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226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2Oct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226010003</v>
      </c>
      <c r="H4438" s="134">
        <f>Systematic[[#This Row],[SampleVariableLabel]]+100*Systematic[[#This Row],[State]]</f>
        <v>226010403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226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2c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226010004</v>
      </c>
      <c r="H4439" s="134">
        <f>Systematic[[#This Row],[SampleVariableLabel]]+100*Systematic[[#This Row],[State]]</f>
        <v>226010504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226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2M2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226010005</v>
      </c>
      <c r="H4440" s="134">
        <f>Systematic[[#This Row],[SampleVariableLabel]]+100*Systematic[[#This Row],[State]]</f>
        <v>226010605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226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3P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226010006</v>
      </c>
      <c r="H4441" s="134">
        <f>Systematic[[#This Row],[SampleVariableLabel]]+100*Systematic[[#This Row],[State]]</f>
        <v>226010706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226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4G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226010001</v>
      </c>
      <c r="H4442" s="134">
        <f>Systematic[[#This Row],[SampleVariableLabel]]+100*Systematic[[#This Row],[State]]</f>
        <v>226010801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226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5S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226010002</v>
      </c>
      <c r="H4443" s="134">
        <f>Systematic[[#This Row],[SampleVariableLabel]]+100*Systematic[[#This Row],[State]]</f>
        <v>226010902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226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6Gp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226010003</v>
      </c>
      <c r="H4444" s="134">
        <f>Systematic[[#This Row],[SampleVariableLabel]]+100*Systematic[[#This Row],[State]]</f>
        <v>226011003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226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7U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226010004</v>
      </c>
      <c r="H4445" s="134">
        <f>Systematic[[#This Row],[SampleVariableLabel]]+100*Systematic[[#This Row],[State]]</f>
        <v>226011104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226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8Rot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226010005</v>
      </c>
      <c r="H4446" s="134">
        <f>Systematic[[#This Row],[SampleVariableLabel]]+100*Systematic[[#This Row],[State]]</f>
        <v>226011205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226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9Ama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226010006</v>
      </c>
      <c r="H4447" s="134">
        <f>Systematic[[#This Row],[SampleVariableLabel]]+100*Systematic[[#This Row],[State]]</f>
        <v>226011306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226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10AsTm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226010001</v>
      </c>
      <c r="H4448" s="134">
        <f>Systematic[[#This Row],[SampleVariableLabel]]+100*Systematic[[#This Row],[State]]</f>
        <v>226011401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226</v>
      </c>
      <c r="B4449" s="1">
        <f>IF(C4449=0,IF(B4448=Protocol!$V$20,1,B4448+1),B4448)</f>
        <v>1</v>
      </c>
      <c r="C4449" s="1">
        <f>IF(C4448+1=Protocol!$V$21,0,C4448+1)</f>
        <v>15</v>
      </c>
      <c r="D4449" s="1">
        <f t="shared" si="155"/>
        <v>2</v>
      </c>
      <c r="E4449" s="1" t="str">
        <f>INDEX(Protocol[Mark],MATCH(C4449,Protocol[Step],0))</f>
        <v>11Azd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226010002</v>
      </c>
      <c r="H4449" s="134">
        <f>Systematic[[#This Row],[SampleVariableLabel]]+100*Systematic[[#This Row],[State]]</f>
        <v>226011502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227</v>
      </c>
      <c r="B4450" s="1">
        <f>IF(C4450=0,IF(B4449=Protocol!$V$20,1,B4449+1),B4449)</f>
        <v>1</v>
      </c>
      <c r="C4450" s="1">
        <f>IF(C4449+1=Protocol!$V$21,0,C4449+1)</f>
        <v>0</v>
      </c>
      <c r="D4450" s="1">
        <f t="shared" si="155"/>
        <v>3</v>
      </c>
      <c r="E4450" s="1" t="str">
        <f>INDEX(Protocol[Mark],MATCH(C4450,Protocol[Step],0))</f>
        <v>ce1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227010003</v>
      </c>
      <c r="H4450" s="134">
        <f>Systematic[[#This Row],[SampleVariableLabel]]+100*Systematic[[#This Row],[State]]</f>
        <v>227010003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227</v>
      </c>
      <c r="B4451" s="1">
        <f>IF(C4451=0,IF(B4450=Protocol!$V$20,1,B4450+1),B4450)</f>
        <v>1</v>
      </c>
      <c r="C4451" s="1">
        <f>IF(C4450+1=Protocol!$V$21,0,C4450+1)</f>
        <v>1</v>
      </c>
      <c r="D4451" s="1">
        <f t="shared" si="155"/>
        <v>4</v>
      </c>
      <c r="E4451" s="1" t="str">
        <f>INDEX(Protocol[Mark],MATCH(C4451,Protocol[Step],0))</f>
        <v>1Dig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227010004</v>
      </c>
      <c r="H4451" s="134">
        <f>Systematic[[#This Row],[SampleVariableLabel]]+100*Systematic[[#This Row],[State]]</f>
        <v>227010104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227</v>
      </c>
      <c r="B4452" s="1">
        <f>IF(C4452=0,IF(B4451=Protocol!$V$20,1,B4451+1),B4451)</f>
        <v>1</v>
      </c>
      <c r="C4452" s="1">
        <f>IF(C4451+1=Protocol!$V$21,0,C4451+1)</f>
        <v>2</v>
      </c>
      <c r="D4452" s="1">
        <f t="shared" si="155"/>
        <v>5</v>
      </c>
      <c r="E4452" s="1" t="str">
        <f>INDEX(Protocol[Mark],MATCH(C4452,Protocol[Step],0))</f>
        <v>1D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227010005</v>
      </c>
      <c r="H4452" s="134">
        <f>Systematic[[#This Row],[SampleVariableLabel]]+100*Systematic[[#This Row],[State]]</f>
        <v>227010205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227</v>
      </c>
      <c r="B4453" s="1">
        <f>IF(C4453=0,IF(B4452=Protocol!$V$20,1,B4452+1),B4452)</f>
        <v>1</v>
      </c>
      <c r="C4453" s="1">
        <f>IF(C4452+1=Protocol!$V$21,0,C4452+1)</f>
        <v>3</v>
      </c>
      <c r="D4453" s="1">
        <f t="shared" si="155"/>
        <v>6</v>
      </c>
      <c r="E4453" s="1" t="str">
        <f>INDEX(Protocol[Mark],MATCH(C4453,Protocol[Step],0))</f>
        <v>1M.1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227010006</v>
      </c>
      <c r="H4453" s="134">
        <f>Systematic[[#This Row],[SampleVariableLabel]]+100*Systematic[[#This Row],[State]]</f>
        <v>227010306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227</v>
      </c>
      <c r="B4454" s="1">
        <f>IF(C4454=0,IF(B4453=Protocol!$V$20,1,B4453+1),B4453)</f>
        <v>1</v>
      </c>
      <c r="C4454" s="1">
        <f>IF(C4453+1=Protocol!$V$21,0,C4453+1)</f>
        <v>4</v>
      </c>
      <c r="D4454" s="1">
        <f t="shared" si="155"/>
        <v>1</v>
      </c>
      <c r="E4454" s="1" t="str">
        <f>INDEX(Protocol[Mark],MATCH(C4454,Protocol[Step],0))</f>
        <v>2Oct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227010001</v>
      </c>
      <c r="H4454" s="134">
        <f>Systematic[[#This Row],[SampleVariableLabel]]+100*Systematic[[#This Row],[State]]</f>
        <v>227010401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227</v>
      </c>
      <c r="B4455" s="1">
        <f>IF(C4455=0,IF(B4454=Protocol!$V$20,1,B4454+1),B4454)</f>
        <v>1</v>
      </c>
      <c r="C4455" s="1">
        <f>IF(C4454+1=Protocol!$V$21,0,C4454+1)</f>
        <v>5</v>
      </c>
      <c r="D4455" s="1">
        <f t="shared" si="155"/>
        <v>2</v>
      </c>
      <c r="E4455" s="1" t="str">
        <f>INDEX(Protocol[Mark],MATCH(C4455,Protocol[Step],0))</f>
        <v>2c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227010002</v>
      </c>
      <c r="H4455" s="134">
        <f>Systematic[[#This Row],[SampleVariableLabel]]+100*Systematic[[#This Row],[State]]</f>
        <v>227010502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227</v>
      </c>
      <c r="B4456" s="1">
        <f>IF(C4456=0,IF(B4455=Protocol!$V$20,1,B4455+1),B4455)</f>
        <v>1</v>
      </c>
      <c r="C4456" s="1">
        <f>IF(C4455+1=Protocol!$V$21,0,C4455+1)</f>
        <v>6</v>
      </c>
      <c r="D4456" s="1">
        <f t="shared" si="155"/>
        <v>3</v>
      </c>
      <c r="E4456" s="1" t="str">
        <f>INDEX(Protocol[Mark],MATCH(C4456,Protocol[Step],0))</f>
        <v>2M2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227010003</v>
      </c>
      <c r="H4456" s="134">
        <f>Systematic[[#This Row],[SampleVariableLabel]]+100*Systematic[[#This Row],[State]]</f>
        <v>227010603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227</v>
      </c>
      <c r="B4457" s="1">
        <f>IF(C4457=0,IF(B4456=Protocol!$V$20,1,B4456+1),B4456)</f>
        <v>1</v>
      </c>
      <c r="C4457" s="1">
        <f>IF(C4456+1=Protocol!$V$21,0,C4456+1)</f>
        <v>7</v>
      </c>
      <c r="D4457" s="1">
        <f t="shared" si="155"/>
        <v>4</v>
      </c>
      <c r="E4457" s="1" t="str">
        <f>INDEX(Protocol[Mark],MATCH(C4457,Protocol[Step],0))</f>
        <v>3P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227010004</v>
      </c>
      <c r="H4457" s="134">
        <f>Systematic[[#This Row],[SampleVariableLabel]]+100*Systematic[[#This Row],[State]]</f>
        <v>227010704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227</v>
      </c>
      <c r="B4458" s="1">
        <f>IF(C4458=0,IF(B4457=Protocol!$V$20,1,B4457+1),B4457)</f>
        <v>1</v>
      </c>
      <c r="C4458" s="1">
        <f>IF(C4457+1=Protocol!$V$21,0,C4457+1)</f>
        <v>8</v>
      </c>
      <c r="D4458" s="1">
        <f t="shared" si="155"/>
        <v>5</v>
      </c>
      <c r="E4458" s="1" t="str">
        <f>INDEX(Protocol[Mark],MATCH(C4458,Protocol[Step],0))</f>
        <v>4G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227010005</v>
      </c>
      <c r="H4458" s="134">
        <f>Systematic[[#This Row],[SampleVariableLabel]]+100*Systematic[[#This Row],[State]]</f>
        <v>227010805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227</v>
      </c>
      <c r="B4459" s="1">
        <f>IF(C4459=0,IF(B4458=Protocol!$V$20,1,B4458+1),B4458)</f>
        <v>1</v>
      </c>
      <c r="C4459" s="1">
        <f>IF(C4458+1=Protocol!$V$21,0,C4458+1)</f>
        <v>9</v>
      </c>
      <c r="D4459" s="1">
        <f t="shared" si="155"/>
        <v>6</v>
      </c>
      <c r="E4459" s="1" t="str">
        <f>INDEX(Protocol[Mark],MATCH(C4459,Protocol[Step],0))</f>
        <v>5S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227010006</v>
      </c>
      <c r="H4459" s="134">
        <f>Systematic[[#This Row],[SampleVariableLabel]]+100*Systematic[[#This Row],[State]]</f>
        <v>227010906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227</v>
      </c>
      <c r="B4460" s="1">
        <f>IF(C4460=0,IF(B4459=Protocol!$V$20,1,B4459+1),B4459)</f>
        <v>1</v>
      </c>
      <c r="C4460" s="1">
        <f>IF(C4459+1=Protocol!$V$21,0,C4459+1)</f>
        <v>10</v>
      </c>
      <c r="D4460" s="1">
        <f t="shared" si="155"/>
        <v>1</v>
      </c>
      <c r="E4460" s="1" t="str">
        <f>INDEX(Protocol[Mark],MATCH(C4460,Protocol[Step],0))</f>
        <v>6Gp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227010001</v>
      </c>
      <c r="H4460" s="134">
        <f>Systematic[[#This Row],[SampleVariableLabel]]+100*Systematic[[#This Row],[State]]</f>
        <v>227011001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227</v>
      </c>
      <c r="B4461" s="1">
        <f>IF(C4461=0,IF(B4460=Protocol!$V$20,1,B4460+1),B4460)</f>
        <v>1</v>
      </c>
      <c r="C4461" s="1">
        <f>IF(C4460+1=Protocol!$V$21,0,C4460+1)</f>
        <v>11</v>
      </c>
      <c r="D4461" s="1">
        <f t="shared" si="155"/>
        <v>2</v>
      </c>
      <c r="E4461" s="1" t="str">
        <f>INDEX(Protocol[Mark],MATCH(C4461,Protocol[Step],0))</f>
        <v>7U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227010002</v>
      </c>
      <c r="H4461" s="134">
        <f>Systematic[[#This Row],[SampleVariableLabel]]+100*Systematic[[#This Row],[State]]</f>
        <v>227011102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227</v>
      </c>
      <c r="B4462" s="1">
        <f>IF(C4462=0,IF(B4461=Protocol!$V$20,1,B4461+1),B4461)</f>
        <v>1</v>
      </c>
      <c r="C4462" s="1">
        <f>IF(C4461+1=Protocol!$V$21,0,C4461+1)</f>
        <v>12</v>
      </c>
      <c r="D4462" s="1">
        <f t="shared" si="155"/>
        <v>3</v>
      </c>
      <c r="E4462" s="1" t="str">
        <f>INDEX(Protocol[Mark],MATCH(C4462,Protocol[Step],0))</f>
        <v>8Rot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227010003</v>
      </c>
      <c r="H4462" s="134">
        <f>Systematic[[#This Row],[SampleVariableLabel]]+100*Systematic[[#This Row],[State]]</f>
        <v>227011203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227</v>
      </c>
      <c r="B4463" s="1">
        <f>IF(C4463=0,IF(B4462=Protocol!$V$20,1,B4462+1),B4462)</f>
        <v>1</v>
      </c>
      <c r="C4463" s="1">
        <f>IF(C4462+1=Protocol!$V$21,0,C4462+1)</f>
        <v>13</v>
      </c>
      <c r="D4463" s="1">
        <f t="shared" si="155"/>
        <v>4</v>
      </c>
      <c r="E4463" s="1" t="str">
        <f>INDEX(Protocol[Mark],MATCH(C4463,Protocol[Step],0))</f>
        <v>9Ama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227010004</v>
      </c>
      <c r="H4463" s="134">
        <f>Systematic[[#This Row],[SampleVariableLabel]]+100*Systematic[[#This Row],[State]]</f>
        <v>227011304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227</v>
      </c>
      <c r="B4464" s="1">
        <f>IF(C4464=0,IF(B4463=Protocol!$V$20,1,B4463+1),B4463)</f>
        <v>1</v>
      </c>
      <c r="C4464" s="1">
        <f>IF(C4463+1=Protocol!$V$21,0,C4463+1)</f>
        <v>14</v>
      </c>
      <c r="D4464" s="1">
        <f t="shared" si="155"/>
        <v>5</v>
      </c>
      <c r="E4464" s="1" t="str">
        <f>INDEX(Protocol[Mark],MATCH(C4464,Protocol[Step],0))</f>
        <v>10AsTm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227010005</v>
      </c>
      <c r="H4464" s="134">
        <f>Systematic[[#This Row],[SampleVariableLabel]]+100*Systematic[[#This Row],[State]]</f>
        <v>227011405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227</v>
      </c>
      <c r="B4465" s="1">
        <f>IF(C4465=0,IF(B4464=Protocol!$V$20,1,B4464+1),B4464)</f>
        <v>1</v>
      </c>
      <c r="C4465" s="1">
        <f>IF(C4464+1=Protocol!$V$21,0,C4464+1)</f>
        <v>15</v>
      </c>
      <c r="D4465" s="1">
        <f t="shared" si="155"/>
        <v>6</v>
      </c>
      <c r="E4465" s="1" t="str">
        <f>INDEX(Protocol[Mark],MATCH(C4465,Protocol[Step],0))</f>
        <v>11Azd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227010006</v>
      </c>
      <c r="H4465" s="134">
        <f>Systematic[[#This Row],[SampleVariableLabel]]+100*Systematic[[#This Row],[State]]</f>
        <v>227011506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228</v>
      </c>
      <c r="B4466" s="1">
        <f>IF(C4466=0,IF(B4465=Protocol!$V$20,1,B4465+1),B4465)</f>
        <v>1</v>
      </c>
      <c r="C4466" s="1">
        <f>IF(C4465+1=Protocol!$V$21,0,C4465+1)</f>
        <v>0</v>
      </c>
      <c r="D4466" s="1">
        <f t="shared" si="155"/>
        <v>1</v>
      </c>
      <c r="E4466" s="1" t="str">
        <f>INDEX(Protocol[Mark],MATCH(C4466,Protocol[Step],0))</f>
        <v>ce1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228010001</v>
      </c>
      <c r="H4466" s="134">
        <f>Systematic[[#This Row],[SampleVariableLabel]]+100*Systematic[[#This Row],[State]]</f>
        <v>228010001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228</v>
      </c>
      <c r="B4467" s="1">
        <f>IF(C4467=0,IF(B4466=Protocol!$V$20,1,B4466+1),B4466)</f>
        <v>1</v>
      </c>
      <c r="C4467" s="1">
        <f>IF(C4466+1=Protocol!$V$21,0,C4466+1)</f>
        <v>1</v>
      </c>
      <c r="D4467" s="1">
        <f t="shared" si="155"/>
        <v>2</v>
      </c>
      <c r="E4467" s="1" t="str">
        <f>INDEX(Protocol[Mark],MATCH(C4467,Protocol[Step],0))</f>
        <v>1Dig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228010002</v>
      </c>
      <c r="H4467" s="134">
        <f>Systematic[[#This Row],[SampleVariableLabel]]+100*Systematic[[#This Row],[State]]</f>
        <v>228010102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228</v>
      </c>
      <c r="B4468" s="1">
        <f>IF(C4468=0,IF(B4467=Protocol!$V$20,1,B4467+1),B4467)</f>
        <v>1</v>
      </c>
      <c r="C4468" s="1">
        <f>IF(C4467+1=Protocol!$V$21,0,C4467+1)</f>
        <v>2</v>
      </c>
      <c r="D4468" s="1">
        <f t="shared" si="155"/>
        <v>3</v>
      </c>
      <c r="E4468" s="1" t="str">
        <f>INDEX(Protocol[Mark],MATCH(C4468,Protocol[Step],0))</f>
        <v>1D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228010003</v>
      </c>
      <c r="H4468" s="134">
        <f>Systematic[[#This Row],[SampleVariableLabel]]+100*Systematic[[#This Row],[State]]</f>
        <v>228010203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228</v>
      </c>
      <c r="B4469" s="1">
        <f>IF(C4469=0,IF(B4468=Protocol!$V$20,1,B4468+1),B4468)</f>
        <v>1</v>
      </c>
      <c r="C4469" s="1">
        <f>IF(C4468+1=Protocol!$V$21,0,C4468+1)</f>
        <v>3</v>
      </c>
      <c r="D4469" s="1">
        <f t="shared" si="155"/>
        <v>4</v>
      </c>
      <c r="E4469" s="1" t="str">
        <f>INDEX(Protocol[Mark],MATCH(C4469,Protocol[Step],0))</f>
        <v>1M.1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228010004</v>
      </c>
      <c r="H4469" s="134">
        <f>Systematic[[#This Row],[SampleVariableLabel]]+100*Systematic[[#This Row],[State]]</f>
        <v>228010304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228</v>
      </c>
      <c r="B4470" s="1">
        <f>IF(C4470=0,IF(B4469=Protocol!$V$20,1,B4469+1),B4469)</f>
        <v>1</v>
      </c>
      <c r="C4470" s="1">
        <f>IF(C4469+1=Protocol!$V$21,0,C4469+1)</f>
        <v>4</v>
      </c>
      <c r="D4470" s="1">
        <f t="shared" si="155"/>
        <v>5</v>
      </c>
      <c r="E4470" s="1" t="str">
        <f>INDEX(Protocol[Mark],MATCH(C4470,Protocol[Step],0))</f>
        <v>2Oct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228010005</v>
      </c>
      <c r="H4470" s="134">
        <f>Systematic[[#This Row],[SampleVariableLabel]]+100*Systematic[[#This Row],[State]]</f>
        <v>228010405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228</v>
      </c>
      <c r="B4471" s="1">
        <f>IF(C4471=0,IF(B4470=Protocol!$V$20,1,B4470+1),B4470)</f>
        <v>1</v>
      </c>
      <c r="C4471" s="1">
        <f>IF(C4470+1=Protocol!$V$21,0,C4470+1)</f>
        <v>5</v>
      </c>
      <c r="D4471" s="1">
        <f t="shared" si="155"/>
        <v>6</v>
      </c>
      <c r="E4471" s="1" t="str">
        <f>INDEX(Protocol[Mark],MATCH(C4471,Protocol[Step],0))</f>
        <v>2c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228010006</v>
      </c>
      <c r="H4471" s="134">
        <f>Systematic[[#This Row],[SampleVariableLabel]]+100*Systematic[[#This Row],[State]]</f>
        <v>228010506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228</v>
      </c>
      <c r="B4472" s="1">
        <f>IF(C4472=0,IF(B4471=Protocol!$V$20,1,B4471+1),B4471)</f>
        <v>1</v>
      </c>
      <c r="C4472" s="1">
        <f>IF(C4471+1=Protocol!$V$21,0,C4471+1)</f>
        <v>6</v>
      </c>
      <c r="D4472" s="1">
        <f t="shared" si="155"/>
        <v>1</v>
      </c>
      <c r="E4472" s="1" t="str">
        <f>INDEX(Protocol[Mark],MATCH(C4472,Protocol[Step],0))</f>
        <v>2M2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228010001</v>
      </c>
      <c r="H4472" s="134">
        <f>Systematic[[#This Row],[SampleVariableLabel]]+100*Systematic[[#This Row],[State]]</f>
        <v>228010601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228</v>
      </c>
      <c r="B4473" s="1">
        <f>IF(C4473=0,IF(B4472=Protocol!$V$20,1,B4472+1),B4472)</f>
        <v>1</v>
      </c>
      <c r="C4473" s="1">
        <f>IF(C4472+1=Protocol!$V$21,0,C4472+1)</f>
        <v>7</v>
      </c>
      <c r="D4473" s="1">
        <f t="shared" si="155"/>
        <v>2</v>
      </c>
      <c r="E4473" s="1" t="str">
        <f>INDEX(Protocol[Mark],MATCH(C4473,Protocol[Step],0))</f>
        <v>3P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228010002</v>
      </c>
      <c r="H4473" s="134">
        <f>Systematic[[#This Row],[SampleVariableLabel]]+100*Systematic[[#This Row],[State]]</f>
        <v>228010702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228</v>
      </c>
      <c r="B4474" s="1">
        <f>IF(C4474=0,IF(B4473=Protocol!$V$20,1,B4473+1),B4473)</f>
        <v>1</v>
      </c>
      <c r="C4474" s="1">
        <f>IF(C4473+1=Protocol!$V$21,0,C4473+1)</f>
        <v>8</v>
      </c>
      <c r="D4474" s="1">
        <f t="shared" si="155"/>
        <v>3</v>
      </c>
      <c r="E4474" s="1" t="str">
        <f>INDEX(Protocol[Mark],MATCH(C4474,Protocol[Step],0))</f>
        <v>4G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228010003</v>
      </c>
      <c r="H4474" s="134">
        <f>Systematic[[#This Row],[SampleVariableLabel]]+100*Systematic[[#This Row],[State]]</f>
        <v>228010803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228</v>
      </c>
      <c r="B4475" s="1">
        <f>IF(C4475=0,IF(B4474=Protocol!$V$20,1,B4474+1),B4474)</f>
        <v>1</v>
      </c>
      <c r="C4475" s="1">
        <f>IF(C4474+1=Protocol!$V$21,0,C4474+1)</f>
        <v>9</v>
      </c>
      <c r="D4475" s="1">
        <f t="shared" si="155"/>
        <v>4</v>
      </c>
      <c r="E4475" s="1" t="str">
        <f>INDEX(Protocol[Mark],MATCH(C4475,Protocol[Step],0))</f>
        <v>5S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228010004</v>
      </c>
      <c r="H4475" s="134">
        <f>Systematic[[#This Row],[SampleVariableLabel]]+100*Systematic[[#This Row],[State]]</f>
        <v>228010904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228</v>
      </c>
      <c r="B4476" s="1">
        <f>IF(C4476=0,IF(B4475=Protocol!$V$20,1,B4475+1),B4475)</f>
        <v>1</v>
      </c>
      <c r="C4476" s="1">
        <f>IF(C4475+1=Protocol!$V$21,0,C4475+1)</f>
        <v>10</v>
      </c>
      <c r="D4476" s="1">
        <f t="shared" si="155"/>
        <v>5</v>
      </c>
      <c r="E4476" s="1" t="str">
        <f>INDEX(Protocol[Mark],MATCH(C4476,Protocol[Step],0))</f>
        <v>6Gp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228010005</v>
      </c>
      <c r="H4476" s="134">
        <f>Systematic[[#This Row],[SampleVariableLabel]]+100*Systematic[[#This Row],[State]]</f>
        <v>228011005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228</v>
      </c>
      <c r="B4477" s="1">
        <f>IF(C4477=0,IF(B4476=Protocol!$V$20,1,B4476+1),B4476)</f>
        <v>1</v>
      </c>
      <c r="C4477" s="1">
        <f>IF(C4476+1=Protocol!$V$21,0,C4476+1)</f>
        <v>11</v>
      </c>
      <c r="D4477" s="1">
        <f t="shared" si="155"/>
        <v>6</v>
      </c>
      <c r="E4477" s="1" t="str">
        <f>INDEX(Protocol[Mark],MATCH(C4477,Protocol[Step],0))</f>
        <v>7U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228010006</v>
      </c>
      <c r="H4477" s="134">
        <f>Systematic[[#This Row],[SampleVariableLabel]]+100*Systematic[[#This Row],[State]]</f>
        <v>228011106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228</v>
      </c>
      <c r="B4478" s="1">
        <f>IF(C4478=0,IF(B4477=Protocol!$V$20,1,B4477+1),B4477)</f>
        <v>1</v>
      </c>
      <c r="C4478" s="1">
        <f>IF(C4477+1=Protocol!$V$21,0,C4477+1)</f>
        <v>12</v>
      </c>
      <c r="D4478" s="1">
        <f t="shared" si="155"/>
        <v>1</v>
      </c>
      <c r="E4478" s="1" t="str">
        <f>INDEX(Protocol[Mark],MATCH(C4478,Protocol[Step],0))</f>
        <v>8Rot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228010001</v>
      </c>
      <c r="H4478" s="134">
        <f>Systematic[[#This Row],[SampleVariableLabel]]+100*Systematic[[#This Row],[State]]</f>
        <v>228011201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228</v>
      </c>
      <c r="B4479" s="1">
        <f>IF(C4479=0,IF(B4478=Protocol!$V$20,1,B4478+1),B4478)</f>
        <v>1</v>
      </c>
      <c r="C4479" s="1">
        <f>IF(C4478+1=Protocol!$V$21,0,C4478+1)</f>
        <v>13</v>
      </c>
      <c r="D4479" s="1">
        <f t="shared" si="155"/>
        <v>2</v>
      </c>
      <c r="E4479" s="1" t="str">
        <f>INDEX(Protocol[Mark],MATCH(C4479,Protocol[Step],0))</f>
        <v>9Ama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228010002</v>
      </c>
      <c r="H4479" s="134">
        <f>Systematic[[#This Row],[SampleVariableLabel]]+100*Systematic[[#This Row],[State]]</f>
        <v>228011302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228</v>
      </c>
      <c r="B4480" s="1">
        <f>IF(C4480=0,IF(B4479=Protocol!$V$20,1,B4479+1),B4479)</f>
        <v>1</v>
      </c>
      <c r="C4480" s="1">
        <f>IF(C4479+1=Protocol!$V$21,0,C4479+1)</f>
        <v>14</v>
      </c>
      <c r="D4480" s="1">
        <f t="shared" si="155"/>
        <v>3</v>
      </c>
      <c r="E4480" s="1" t="str">
        <f>INDEX(Protocol[Mark],MATCH(C4480,Protocol[Step],0))</f>
        <v>10AsTm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228010003</v>
      </c>
      <c r="H4480" s="134">
        <f>Systematic[[#This Row],[SampleVariableLabel]]+100*Systematic[[#This Row],[State]]</f>
        <v>228011403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228</v>
      </c>
      <c r="B4481" s="1">
        <f>IF(C4481=0,IF(B4480=Protocol!$V$20,1,B4480+1),B4480)</f>
        <v>1</v>
      </c>
      <c r="C4481" s="1">
        <f>IF(C4480+1=Protocol!$V$21,0,C4480+1)</f>
        <v>15</v>
      </c>
      <c r="D4481" s="1">
        <f t="shared" si="155"/>
        <v>4</v>
      </c>
      <c r="E4481" s="1" t="str">
        <f>INDEX(Protocol[Mark],MATCH(C4481,Protocol[Step],0))</f>
        <v>11Azd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228010004</v>
      </c>
      <c r="H4481" s="134">
        <f>Systematic[[#This Row],[SampleVariableLabel]]+100*Systematic[[#This Row],[State]]</f>
        <v>228011504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229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ce1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229010005</v>
      </c>
      <c r="H4482" s="134">
        <f>Systematic[[#This Row],[SampleVariableLabel]]+100*Systematic[[#This Row],[State]]</f>
        <v>229010005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229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1Dig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229010006</v>
      </c>
      <c r="H4483" s="134">
        <f>Systematic[[#This Row],[SampleVariableLabel]]+100*Systematic[[#This Row],[State]]</f>
        <v>229010106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229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1D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229010001</v>
      </c>
      <c r="H4484" s="134">
        <f>Systematic[[#This Row],[SampleVariableLabel]]+100*Systematic[[#This Row],[State]]</f>
        <v>229010201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229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1M.1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229010002</v>
      </c>
      <c r="H4485" s="134">
        <f>Systematic[[#This Row],[SampleVariableLabel]]+100*Systematic[[#This Row],[State]]</f>
        <v>229010302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229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2Oct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229010003</v>
      </c>
      <c r="H4486" s="134">
        <f>Systematic[[#This Row],[SampleVariableLabel]]+100*Systematic[[#This Row],[State]]</f>
        <v>229010403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229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2c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229010004</v>
      </c>
      <c r="H4487" s="134">
        <f>Systematic[[#This Row],[SampleVariableLabel]]+100*Systematic[[#This Row],[State]]</f>
        <v>229010504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229</v>
      </c>
      <c r="B4488" s="1">
        <f>IF(C4488=0,IF(B4487=Protocol!$V$20,1,B4487+1),B4487)</f>
        <v>1</v>
      </c>
      <c r="C4488" s="1">
        <f>IF(C4487+1=Protocol!$V$21,0,C4487+1)</f>
        <v>6</v>
      </c>
      <c r="D4488" s="1">
        <f t="shared" si="157"/>
        <v>5</v>
      </c>
      <c r="E4488" s="1" t="str">
        <f>INDEX(Protocol[Mark],MATCH(C4488,Protocol[Step],0))</f>
        <v>2M2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229010005</v>
      </c>
      <c r="H4488" s="134">
        <f>Systematic[[#This Row],[SampleVariableLabel]]+100*Systematic[[#This Row],[State]]</f>
        <v>229010605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229</v>
      </c>
      <c r="B4489" s="1">
        <f>IF(C4489=0,IF(B4488=Protocol!$V$20,1,B4488+1),B4488)</f>
        <v>1</v>
      </c>
      <c r="C4489" s="1">
        <f>IF(C4488+1=Protocol!$V$21,0,C4488+1)</f>
        <v>7</v>
      </c>
      <c r="D4489" s="1">
        <f t="shared" si="157"/>
        <v>6</v>
      </c>
      <c r="E4489" s="1" t="str">
        <f>INDEX(Protocol[Mark],MATCH(C4489,Protocol[Step],0))</f>
        <v>3P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229010006</v>
      </c>
      <c r="H4489" s="134">
        <f>Systematic[[#This Row],[SampleVariableLabel]]+100*Systematic[[#This Row],[State]]</f>
        <v>229010706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229</v>
      </c>
      <c r="B4490" s="1">
        <f>IF(C4490=0,IF(B4489=Protocol!$V$20,1,B4489+1),B4489)</f>
        <v>1</v>
      </c>
      <c r="C4490" s="1">
        <f>IF(C4489+1=Protocol!$V$21,0,C4489+1)</f>
        <v>8</v>
      </c>
      <c r="D4490" s="1">
        <f t="shared" si="157"/>
        <v>1</v>
      </c>
      <c r="E4490" s="1" t="str">
        <f>INDEX(Protocol[Mark],MATCH(C4490,Protocol[Step],0))</f>
        <v>4G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229010001</v>
      </c>
      <c r="H4490" s="134">
        <f>Systematic[[#This Row],[SampleVariableLabel]]+100*Systematic[[#This Row],[State]]</f>
        <v>229010801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229</v>
      </c>
      <c r="B4491" s="1">
        <f>IF(C4491=0,IF(B4490=Protocol!$V$20,1,B4490+1),B4490)</f>
        <v>1</v>
      </c>
      <c r="C4491" s="1">
        <f>IF(C4490+1=Protocol!$V$21,0,C4490+1)</f>
        <v>9</v>
      </c>
      <c r="D4491" s="1">
        <f t="shared" si="157"/>
        <v>2</v>
      </c>
      <c r="E4491" s="1" t="str">
        <f>INDEX(Protocol[Mark],MATCH(C4491,Protocol[Step],0))</f>
        <v>5S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229010002</v>
      </c>
      <c r="H4491" s="134">
        <f>Systematic[[#This Row],[SampleVariableLabel]]+100*Systematic[[#This Row],[State]]</f>
        <v>229010902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229</v>
      </c>
      <c r="B4492" s="1">
        <f>IF(C4492=0,IF(B4491=Protocol!$V$20,1,B4491+1),B4491)</f>
        <v>1</v>
      </c>
      <c r="C4492" s="1">
        <f>IF(C4491+1=Protocol!$V$21,0,C4491+1)</f>
        <v>10</v>
      </c>
      <c r="D4492" s="1">
        <f t="shared" si="157"/>
        <v>3</v>
      </c>
      <c r="E4492" s="1" t="str">
        <f>INDEX(Protocol[Mark],MATCH(C4492,Protocol[Step],0))</f>
        <v>6Gp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229010003</v>
      </c>
      <c r="H4492" s="134">
        <f>Systematic[[#This Row],[SampleVariableLabel]]+100*Systematic[[#This Row],[State]]</f>
        <v>229011003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229</v>
      </c>
      <c r="B4493" s="1">
        <f>IF(C4493=0,IF(B4492=Protocol!$V$20,1,B4492+1),B4492)</f>
        <v>1</v>
      </c>
      <c r="C4493" s="1">
        <f>IF(C4492+1=Protocol!$V$21,0,C4492+1)</f>
        <v>11</v>
      </c>
      <c r="D4493" s="1">
        <f t="shared" si="157"/>
        <v>4</v>
      </c>
      <c r="E4493" s="1" t="str">
        <f>INDEX(Protocol[Mark],MATCH(C4493,Protocol[Step],0))</f>
        <v>7U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229010004</v>
      </c>
      <c r="H4493" s="134">
        <f>Systematic[[#This Row],[SampleVariableLabel]]+100*Systematic[[#This Row],[State]]</f>
        <v>229011104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229</v>
      </c>
      <c r="B4494" s="1">
        <f>IF(C4494=0,IF(B4493=Protocol!$V$20,1,B4493+1),B4493)</f>
        <v>1</v>
      </c>
      <c r="C4494" s="1">
        <f>IF(C4493+1=Protocol!$V$21,0,C4493+1)</f>
        <v>12</v>
      </c>
      <c r="D4494" s="1">
        <f t="shared" si="157"/>
        <v>5</v>
      </c>
      <c r="E4494" s="1" t="str">
        <f>INDEX(Protocol[Mark],MATCH(C4494,Protocol[Step],0))</f>
        <v>8Rot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229010005</v>
      </c>
      <c r="H4494" s="134">
        <f>Systematic[[#This Row],[SampleVariableLabel]]+100*Systematic[[#This Row],[State]]</f>
        <v>229011205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229</v>
      </c>
      <c r="B4495" s="1">
        <f>IF(C4495=0,IF(B4494=Protocol!$V$20,1,B4494+1),B4494)</f>
        <v>1</v>
      </c>
      <c r="C4495" s="1">
        <f>IF(C4494+1=Protocol!$V$21,0,C4494+1)</f>
        <v>13</v>
      </c>
      <c r="D4495" s="1">
        <f t="shared" si="157"/>
        <v>6</v>
      </c>
      <c r="E4495" s="1" t="str">
        <f>INDEX(Protocol[Mark],MATCH(C4495,Protocol[Step],0))</f>
        <v>9Ama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229010006</v>
      </c>
      <c r="H4495" s="134">
        <f>Systematic[[#This Row],[SampleVariableLabel]]+100*Systematic[[#This Row],[State]]</f>
        <v>229011306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229</v>
      </c>
      <c r="B4496" s="1">
        <f>IF(C4496=0,IF(B4495=Protocol!$V$20,1,B4495+1),B4495)</f>
        <v>1</v>
      </c>
      <c r="C4496" s="1">
        <f>IF(C4495+1=Protocol!$V$21,0,C4495+1)</f>
        <v>14</v>
      </c>
      <c r="D4496" s="1">
        <f t="shared" si="157"/>
        <v>1</v>
      </c>
      <c r="E4496" s="1" t="str">
        <f>INDEX(Protocol[Mark],MATCH(C4496,Protocol[Step],0))</f>
        <v>10AsTm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229010001</v>
      </c>
      <c r="H4496" s="134">
        <f>Systematic[[#This Row],[SampleVariableLabel]]+100*Systematic[[#This Row],[State]]</f>
        <v>229011401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229</v>
      </c>
      <c r="B4497" s="1">
        <f>IF(C4497=0,IF(B4496=Protocol!$V$20,1,B4496+1),B4496)</f>
        <v>1</v>
      </c>
      <c r="C4497" s="1">
        <f>IF(C4496+1=Protocol!$V$21,0,C4496+1)</f>
        <v>15</v>
      </c>
      <c r="D4497" s="1">
        <f t="shared" si="157"/>
        <v>2</v>
      </c>
      <c r="E4497" s="1" t="str">
        <f>INDEX(Protocol[Mark],MATCH(C4497,Protocol[Step],0))</f>
        <v>11Azd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229010002</v>
      </c>
      <c r="H4497" s="134">
        <f>Systematic[[#This Row],[SampleVariableLabel]]+100*Systematic[[#This Row],[State]]</f>
        <v>229011502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230</v>
      </c>
      <c r="B4498" s="1">
        <f>IF(C4498=0,IF(B4497=Protocol!$V$20,1,B4497+1),B4497)</f>
        <v>1</v>
      </c>
      <c r="C4498" s="1">
        <f>IF(C4497+1=Protocol!$V$21,0,C4497+1)</f>
        <v>0</v>
      </c>
      <c r="D4498" s="1">
        <f t="shared" si="157"/>
        <v>3</v>
      </c>
      <c r="E4498" s="1" t="str">
        <f>INDEX(Protocol[Mark],MATCH(C4498,Protocol[Step],0))</f>
        <v>ce1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230010003</v>
      </c>
      <c r="H4498" s="134">
        <f>Systematic[[#This Row],[SampleVariableLabel]]+100*Systematic[[#This Row],[State]]</f>
        <v>230010003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230</v>
      </c>
      <c r="B4499" s="1">
        <f>IF(C4499=0,IF(B4498=Protocol!$V$20,1,B4498+1),B4498)</f>
        <v>1</v>
      </c>
      <c r="C4499" s="1">
        <f>IF(C4498+1=Protocol!$V$21,0,C4498+1)</f>
        <v>1</v>
      </c>
      <c r="D4499" s="1">
        <f t="shared" si="157"/>
        <v>4</v>
      </c>
      <c r="E4499" s="1" t="str">
        <f>INDEX(Protocol[Mark],MATCH(C4499,Protocol[Step],0))</f>
        <v>1Dig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230010004</v>
      </c>
      <c r="H4499" s="134">
        <f>Systematic[[#This Row],[SampleVariableLabel]]+100*Systematic[[#This Row],[State]]</f>
        <v>230010104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230</v>
      </c>
      <c r="B4500" s="1">
        <f>IF(C4500=0,IF(B4499=Protocol!$V$20,1,B4499+1),B4499)</f>
        <v>1</v>
      </c>
      <c r="C4500" s="1">
        <f>IF(C4499+1=Protocol!$V$21,0,C4499+1)</f>
        <v>2</v>
      </c>
      <c r="D4500" s="1">
        <f t="shared" si="157"/>
        <v>5</v>
      </c>
      <c r="E4500" s="1" t="str">
        <f>INDEX(Protocol[Mark],MATCH(C4500,Protocol[Step],0))</f>
        <v>1D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230010005</v>
      </c>
      <c r="H4500" s="134">
        <f>Systematic[[#This Row],[SampleVariableLabel]]+100*Systematic[[#This Row],[State]]</f>
        <v>230010205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230</v>
      </c>
      <c r="B4501" s="1">
        <f>IF(C4501=0,IF(B4500=Protocol!$V$20,1,B4500+1),B4500)</f>
        <v>1</v>
      </c>
      <c r="C4501" s="1">
        <f>IF(C4500+1=Protocol!$V$21,0,C4500+1)</f>
        <v>3</v>
      </c>
      <c r="D4501" s="1">
        <f t="shared" si="157"/>
        <v>6</v>
      </c>
      <c r="E4501" s="1" t="str">
        <f>INDEX(Protocol[Mark],MATCH(C4501,Protocol[Step],0))</f>
        <v>1M.1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230010006</v>
      </c>
      <c r="H4501" s="134">
        <f>Systematic[[#This Row],[SampleVariableLabel]]+100*Systematic[[#This Row],[State]]</f>
        <v>230010306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230</v>
      </c>
      <c r="B4502" s="1">
        <f>IF(C4502=0,IF(B4501=Protocol!$V$20,1,B4501+1),B4501)</f>
        <v>1</v>
      </c>
      <c r="C4502" s="1">
        <f>IF(C4501+1=Protocol!$V$21,0,C4501+1)</f>
        <v>4</v>
      </c>
      <c r="D4502" s="1">
        <f t="shared" si="157"/>
        <v>1</v>
      </c>
      <c r="E4502" s="1" t="str">
        <f>INDEX(Protocol[Mark],MATCH(C4502,Protocol[Step],0))</f>
        <v>2Oct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230010001</v>
      </c>
      <c r="H4502" s="134">
        <f>Systematic[[#This Row],[SampleVariableLabel]]+100*Systematic[[#This Row],[State]]</f>
        <v>230010401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230</v>
      </c>
      <c r="B4503" s="1">
        <f>IF(C4503=0,IF(B4502=Protocol!$V$20,1,B4502+1),B4502)</f>
        <v>1</v>
      </c>
      <c r="C4503" s="1">
        <f>IF(C4502+1=Protocol!$V$21,0,C4502+1)</f>
        <v>5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230010002</v>
      </c>
      <c r="H4503" s="134">
        <f>Systematic[[#This Row],[SampleVariableLabel]]+100*Systematic[[#This Row],[State]]</f>
        <v>230010502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230</v>
      </c>
      <c r="B4504" s="1">
        <f>IF(C4504=0,IF(B4503=Protocol!$V$20,1,B4503+1),B4503)</f>
        <v>1</v>
      </c>
      <c r="C4504" s="1">
        <f>IF(C4503+1=Protocol!$V$21,0,C4503+1)</f>
        <v>6</v>
      </c>
      <c r="D4504" s="1">
        <f t="shared" si="157"/>
        <v>3</v>
      </c>
      <c r="E4504" s="1" t="str">
        <f>INDEX(Protocol[Mark],MATCH(C4504,Protocol[Step],0))</f>
        <v>2M2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230010003</v>
      </c>
      <c r="H4504" s="134">
        <f>Systematic[[#This Row],[SampleVariableLabel]]+100*Systematic[[#This Row],[State]]</f>
        <v>230010603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230</v>
      </c>
      <c r="B4505" s="1">
        <f>IF(C4505=0,IF(B4504=Protocol!$V$20,1,B4504+1),B4504)</f>
        <v>1</v>
      </c>
      <c r="C4505" s="1">
        <f>IF(C4504+1=Protocol!$V$21,0,C4504+1)</f>
        <v>7</v>
      </c>
      <c r="D4505" s="1">
        <f t="shared" si="157"/>
        <v>4</v>
      </c>
      <c r="E4505" s="1" t="str">
        <f>INDEX(Protocol[Mark],MATCH(C4505,Protocol[Step],0))</f>
        <v>3P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230010004</v>
      </c>
      <c r="H4505" s="134">
        <f>Systematic[[#This Row],[SampleVariableLabel]]+100*Systematic[[#This Row],[State]]</f>
        <v>230010704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230</v>
      </c>
      <c r="B4506" s="1">
        <f>IF(C4506=0,IF(B4505=Protocol!$V$20,1,B4505+1),B4505)</f>
        <v>1</v>
      </c>
      <c r="C4506" s="1">
        <f>IF(C4505+1=Protocol!$V$21,0,C4505+1)</f>
        <v>8</v>
      </c>
      <c r="D4506" s="1">
        <f t="shared" si="157"/>
        <v>5</v>
      </c>
      <c r="E4506" s="1" t="str">
        <f>INDEX(Protocol[Mark],MATCH(C4506,Protocol[Step],0))</f>
        <v>4G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230010005</v>
      </c>
      <c r="H4506" s="134">
        <f>Systematic[[#This Row],[SampleVariableLabel]]+100*Systematic[[#This Row],[State]]</f>
        <v>230010805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230</v>
      </c>
      <c r="B4507" s="1">
        <f>IF(C4507=0,IF(B4506=Protocol!$V$20,1,B4506+1),B4506)</f>
        <v>1</v>
      </c>
      <c r="C4507" s="1">
        <f>IF(C4506+1=Protocol!$V$21,0,C4506+1)</f>
        <v>9</v>
      </c>
      <c r="D4507" s="1">
        <f t="shared" si="157"/>
        <v>6</v>
      </c>
      <c r="E4507" s="1" t="str">
        <f>INDEX(Protocol[Mark],MATCH(C4507,Protocol[Step],0))</f>
        <v>5S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230010006</v>
      </c>
      <c r="H4507" s="134">
        <f>Systematic[[#This Row],[SampleVariableLabel]]+100*Systematic[[#This Row],[State]]</f>
        <v>230010906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230</v>
      </c>
      <c r="B4508" s="1">
        <f>IF(C4508=0,IF(B4507=Protocol!$V$20,1,B4507+1),B4507)</f>
        <v>1</v>
      </c>
      <c r="C4508" s="1">
        <f>IF(C4507+1=Protocol!$V$21,0,C4507+1)</f>
        <v>10</v>
      </c>
      <c r="D4508" s="1">
        <f t="shared" si="157"/>
        <v>1</v>
      </c>
      <c r="E4508" s="1" t="str">
        <f>INDEX(Protocol[Mark],MATCH(C4508,Protocol[Step],0))</f>
        <v>6Gp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230010001</v>
      </c>
      <c r="H4508" s="134">
        <f>Systematic[[#This Row],[SampleVariableLabel]]+100*Systematic[[#This Row],[State]]</f>
        <v>230011001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230</v>
      </c>
      <c r="B4509" s="1">
        <f>IF(C4509=0,IF(B4508=Protocol!$V$20,1,B4508+1),B4508)</f>
        <v>1</v>
      </c>
      <c r="C4509" s="1">
        <f>IF(C4508+1=Protocol!$V$21,0,C4508+1)</f>
        <v>11</v>
      </c>
      <c r="D4509" s="1">
        <f t="shared" si="157"/>
        <v>2</v>
      </c>
      <c r="E4509" s="1" t="str">
        <f>INDEX(Protocol[Mark],MATCH(C4509,Protocol[Step],0))</f>
        <v>7U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230010002</v>
      </c>
      <c r="H4509" s="134">
        <f>Systematic[[#This Row],[SampleVariableLabel]]+100*Systematic[[#This Row],[State]]</f>
        <v>230011102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230</v>
      </c>
      <c r="B4510" s="1">
        <f>IF(C4510=0,IF(B4509=Protocol!$V$20,1,B4509+1),B4509)</f>
        <v>1</v>
      </c>
      <c r="C4510" s="1">
        <f>IF(C4509+1=Protocol!$V$21,0,C4509+1)</f>
        <v>12</v>
      </c>
      <c r="D4510" s="1">
        <f t="shared" si="157"/>
        <v>3</v>
      </c>
      <c r="E4510" s="1" t="str">
        <f>INDEX(Protocol[Mark],MATCH(C4510,Protocol[Step],0))</f>
        <v>8Rot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230010003</v>
      </c>
      <c r="H4510" s="134">
        <f>Systematic[[#This Row],[SampleVariableLabel]]+100*Systematic[[#This Row],[State]]</f>
        <v>230011203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230</v>
      </c>
      <c r="B4511" s="1">
        <f>IF(C4511=0,IF(B4510=Protocol!$V$20,1,B4510+1),B4510)</f>
        <v>1</v>
      </c>
      <c r="C4511" s="1">
        <f>IF(C4510+1=Protocol!$V$21,0,C4510+1)</f>
        <v>13</v>
      </c>
      <c r="D4511" s="1">
        <f t="shared" si="157"/>
        <v>4</v>
      </c>
      <c r="E4511" s="1" t="str">
        <f>INDEX(Protocol[Mark],MATCH(C4511,Protocol[Step],0))</f>
        <v>9Ama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230010004</v>
      </c>
      <c r="H4511" s="134">
        <f>Systematic[[#This Row],[SampleVariableLabel]]+100*Systematic[[#This Row],[State]]</f>
        <v>230011304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230</v>
      </c>
      <c r="B4512" s="1">
        <f>IF(C4512=0,IF(B4511=Protocol!$V$20,1,B4511+1),B4511)</f>
        <v>1</v>
      </c>
      <c r="C4512" s="1">
        <f>IF(C4511+1=Protocol!$V$21,0,C4511+1)</f>
        <v>14</v>
      </c>
      <c r="D4512" s="1">
        <f t="shared" si="157"/>
        <v>5</v>
      </c>
      <c r="E4512" s="1" t="str">
        <f>INDEX(Protocol[Mark],MATCH(C4512,Protocol[Step],0))</f>
        <v>10AsTm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230010005</v>
      </c>
      <c r="H4512" s="134">
        <f>Systematic[[#This Row],[SampleVariableLabel]]+100*Systematic[[#This Row],[State]]</f>
        <v>230011405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230</v>
      </c>
      <c r="B4513" s="1">
        <f>IF(C4513=0,IF(B4512=Protocol!$V$20,1,B4512+1),B4512)</f>
        <v>1</v>
      </c>
      <c r="C4513" s="1">
        <f>IF(C4512+1=Protocol!$V$21,0,C4512+1)</f>
        <v>15</v>
      </c>
      <c r="D4513" s="1">
        <f t="shared" si="157"/>
        <v>6</v>
      </c>
      <c r="E4513" s="1" t="str">
        <f>INDEX(Protocol[Mark],MATCH(C4513,Protocol[Step],0))</f>
        <v>11Azd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230010006</v>
      </c>
      <c r="H4513" s="134">
        <f>Systematic[[#This Row],[SampleVariableLabel]]+100*Systematic[[#This Row],[State]]</f>
        <v>230011506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231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ce1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231010001</v>
      </c>
      <c r="H4514" s="134">
        <f>Systematic[[#This Row],[SampleVariableLabel]]+100*Systematic[[#This Row],[State]]</f>
        <v>231010001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231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1Dig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231010002</v>
      </c>
      <c r="H4515" s="134">
        <f>Systematic[[#This Row],[SampleVariableLabel]]+100*Systematic[[#This Row],[State]]</f>
        <v>231010102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231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1D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231010003</v>
      </c>
      <c r="H4516" s="134">
        <f>Systematic[[#This Row],[SampleVariableLabel]]+100*Systematic[[#This Row],[State]]</f>
        <v>231010203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231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1M.1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231010004</v>
      </c>
      <c r="H4517" s="134">
        <f>Systematic[[#This Row],[SampleVariableLabel]]+100*Systematic[[#This Row],[State]]</f>
        <v>231010304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231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2Oct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231010005</v>
      </c>
      <c r="H4518" s="134">
        <f>Systematic[[#This Row],[SampleVariableLabel]]+100*Systematic[[#This Row],[State]]</f>
        <v>231010405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231</v>
      </c>
      <c r="B4519" s="1">
        <f>IF(C4519=0,IF(B4518=Protocol!$V$20,1,B4518+1),B4518)</f>
        <v>1</v>
      </c>
      <c r="C4519" s="1">
        <f>IF(C4518+1=Protocol!$V$21,0,C4518+1)</f>
        <v>5</v>
      </c>
      <c r="D4519" s="1">
        <f t="shared" si="157"/>
        <v>6</v>
      </c>
      <c r="E4519" s="1" t="str">
        <f>INDEX(Protocol[Mark],MATCH(C4519,Protocol[Step],0))</f>
        <v>2c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231010006</v>
      </c>
      <c r="H4519" s="134">
        <f>Systematic[[#This Row],[SampleVariableLabel]]+100*Systematic[[#This Row],[State]]</f>
        <v>231010506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231</v>
      </c>
      <c r="B4520" s="1">
        <f>IF(C4520=0,IF(B4519=Protocol!$V$20,1,B4519+1),B4519)</f>
        <v>1</v>
      </c>
      <c r="C4520" s="1">
        <f>IF(C4519+1=Protocol!$V$21,0,C4519+1)</f>
        <v>6</v>
      </c>
      <c r="D4520" s="1">
        <f t="shared" si="157"/>
        <v>1</v>
      </c>
      <c r="E4520" s="1" t="str">
        <f>INDEX(Protocol[Mark],MATCH(C4520,Protocol[Step],0))</f>
        <v>2M2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231010001</v>
      </c>
      <c r="H4520" s="134">
        <f>Systematic[[#This Row],[SampleVariableLabel]]+100*Systematic[[#This Row],[State]]</f>
        <v>231010601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231</v>
      </c>
      <c r="B4521" s="1">
        <f>IF(C4521=0,IF(B4520=Protocol!$V$20,1,B4520+1),B4520)</f>
        <v>1</v>
      </c>
      <c r="C4521" s="1">
        <f>IF(C4520+1=Protocol!$V$21,0,C4520+1)</f>
        <v>7</v>
      </c>
      <c r="D4521" s="1">
        <f t="shared" si="157"/>
        <v>2</v>
      </c>
      <c r="E4521" s="1" t="str">
        <f>INDEX(Protocol[Mark],MATCH(C4521,Protocol[Step],0))</f>
        <v>3P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231010002</v>
      </c>
      <c r="H4521" s="134">
        <f>Systematic[[#This Row],[SampleVariableLabel]]+100*Systematic[[#This Row],[State]]</f>
        <v>231010702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231</v>
      </c>
      <c r="B4522" s="1">
        <f>IF(C4522=0,IF(B4521=Protocol!$V$20,1,B4521+1),B4521)</f>
        <v>1</v>
      </c>
      <c r="C4522" s="1">
        <f>IF(C4521+1=Protocol!$V$21,0,C4521+1)</f>
        <v>8</v>
      </c>
      <c r="D4522" s="1">
        <f t="shared" si="157"/>
        <v>3</v>
      </c>
      <c r="E4522" s="1" t="str">
        <f>INDEX(Protocol[Mark],MATCH(C4522,Protocol[Step],0))</f>
        <v>4G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231010003</v>
      </c>
      <c r="H4522" s="134">
        <f>Systematic[[#This Row],[SampleVariableLabel]]+100*Systematic[[#This Row],[State]]</f>
        <v>231010803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231</v>
      </c>
      <c r="B4523" s="1">
        <f>IF(C4523=0,IF(B4522=Protocol!$V$20,1,B4522+1),B4522)</f>
        <v>1</v>
      </c>
      <c r="C4523" s="1">
        <f>IF(C4522+1=Protocol!$V$21,0,C4522+1)</f>
        <v>9</v>
      </c>
      <c r="D4523" s="1">
        <f t="shared" si="157"/>
        <v>4</v>
      </c>
      <c r="E4523" s="1" t="str">
        <f>INDEX(Protocol[Mark],MATCH(C4523,Protocol[Step],0))</f>
        <v>5S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231010004</v>
      </c>
      <c r="H4523" s="134">
        <f>Systematic[[#This Row],[SampleVariableLabel]]+100*Systematic[[#This Row],[State]]</f>
        <v>231010904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231</v>
      </c>
      <c r="B4524" s="1">
        <f>IF(C4524=0,IF(B4523=Protocol!$V$20,1,B4523+1),B4523)</f>
        <v>1</v>
      </c>
      <c r="C4524" s="1">
        <f>IF(C4523+1=Protocol!$V$21,0,C4523+1)</f>
        <v>10</v>
      </c>
      <c r="D4524" s="1">
        <f t="shared" si="157"/>
        <v>5</v>
      </c>
      <c r="E4524" s="1" t="str">
        <f>INDEX(Protocol[Mark],MATCH(C4524,Protocol[Step],0))</f>
        <v>6Gp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231010005</v>
      </c>
      <c r="H4524" s="134">
        <f>Systematic[[#This Row],[SampleVariableLabel]]+100*Systematic[[#This Row],[State]]</f>
        <v>231011005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231</v>
      </c>
      <c r="B4525" s="1">
        <f>IF(C4525=0,IF(B4524=Protocol!$V$20,1,B4524+1),B4524)</f>
        <v>1</v>
      </c>
      <c r="C4525" s="1">
        <f>IF(C4524+1=Protocol!$V$21,0,C4524+1)</f>
        <v>11</v>
      </c>
      <c r="D4525" s="1">
        <f t="shared" si="157"/>
        <v>6</v>
      </c>
      <c r="E4525" s="1" t="str">
        <f>INDEX(Protocol[Mark],MATCH(C4525,Protocol[Step],0))</f>
        <v>7U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231010006</v>
      </c>
      <c r="H4525" s="134">
        <f>Systematic[[#This Row],[SampleVariableLabel]]+100*Systematic[[#This Row],[State]]</f>
        <v>231011106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231</v>
      </c>
      <c r="B4526" s="1">
        <f>IF(C4526=0,IF(B4525=Protocol!$V$20,1,B4525+1),B4525)</f>
        <v>1</v>
      </c>
      <c r="C4526" s="1">
        <f>IF(C4525+1=Protocol!$V$21,0,C4525+1)</f>
        <v>12</v>
      </c>
      <c r="D4526" s="1">
        <f t="shared" si="157"/>
        <v>1</v>
      </c>
      <c r="E4526" s="1" t="str">
        <f>INDEX(Protocol[Mark],MATCH(C4526,Protocol[Step],0))</f>
        <v>8Rot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231010001</v>
      </c>
      <c r="H4526" s="134">
        <f>Systematic[[#This Row],[SampleVariableLabel]]+100*Systematic[[#This Row],[State]]</f>
        <v>231011201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231</v>
      </c>
      <c r="B4527" s="1">
        <f>IF(C4527=0,IF(B4526=Protocol!$V$20,1,B4526+1),B4526)</f>
        <v>1</v>
      </c>
      <c r="C4527" s="1">
        <f>IF(C4526+1=Protocol!$V$21,0,C4526+1)</f>
        <v>13</v>
      </c>
      <c r="D4527" s="1">
        <f t="shared" si="157"/>
        <v>2</v>
      </c>
      <c r="E4527" s="1" t="str">
        <f>INDEX(Protocol[Mark],MATCH(C4527,Protocol[Step],0))</f>
        <v>9Ama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231010002</v>
      </c>
      <c r="H4527" s="134">
        <f>Systematic[[#This Row],[SampleVariableLabel]]+100*Systematic[[#This Row],[State]]</f>
        <v>231011302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231</v>
      </c>
      <c r="B4528" s="1">
        <f>IF(C4528=0,IF(B4527=Protocol!$V$20,1,B4527+1),B4527)</f>
        <v>1</v>
      </c>
      <c r="C4528" s="1">
        <f>IF(C4527+1=Protocol!$V$21,0,C4527+1)</f>
        <v>14</v>
      </c>
      <c r="D4528" s="1">
        <f t="shared" si="157"/>
        <v>3</v>
      </c>
      <c r="E4528" s="1" t="str">
        <f>INDEX(Protocol[Mark],MATCH(C4528,Protocol[Step],0))</f>
        <v>10AsTm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231010003</v>
      </c>
      <c r="H4528" s="134">
        <f>Systematic[[#This Row],[SampleVariableLabel]]+100*Systematic[[#This Row],[State]]</f>
        <v>231011403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231</v>
      </c>
      <c r="B4529" s="1">
        <f>IF(C4529=0,IF(B4528=Protocol!$V$20,1,B4528+1),B4528)</f>
        <v>1</v>
      </c>
      <c r="C4529" s="1">
        <f>IF(C4528+1=Protocol!$V$21,0,C4528+1)</f>
        <v>15</v>
      </c>
      <c r="D4529" s="1">
        <f t="shared" si="157"/>
        <v>4</v>
      </c>
      <c r="E4529" s="1" t="str">
        <f>INDEX(Protocol[Mark],MATCH(C4529,Protocol[Step],0))</f>
        <v>11Azd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231010004</v>
      </c>
      <c r="H4529" s="134">
        <f>Systematic[[#This Row],[SampleVariableLabel]]+100*Systematic[[#This Row],[State]]</f>
        <v>231011504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232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ce1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232010005</v>
      </c>
      <c r="H4530" s="134">
        <f>Systematic[[#This Row],[SampleVariableLabel]]+100*Systematic[[#This Row],[State]]</f>
        <v>232010005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232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232010006</v>
      </c>
      <c r="H4531" s="134">
        <f>Systematic[[#This Row],[SampleVariableLabel]]+100*Systematic[[#This Row],[State]]</f>
        <v>232010106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232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232010001</v>
      </c>
      <c r="H4532" s="134">
        <f>Systematic[[#This Row],[SampleVariableLabel]]+100*Systematic[[#This Row],[State]]</f>
        <v>232010201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232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1M.1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232010002</v>
      </c>
      <c r="H4533" s="134">
        <f>Systematic[[#This Row],[SampleVariableLabel]]+100*Systematic[[#This Row],[State]]</f>
        <v>232010302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232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2Oct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232010003</v>
      </c>
      <c r="H4534" s="134">
        <f>Systematic[[#This Row],[SampleVariableLabel]]+100*Systematic[[#This Row],[State]]</f>
        <v>232010403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232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2c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232010004</v>
      </c>
      <c r="H4535" s="134">
        <f>Systematic[[#This Row],[SampleVariableLabel]]+100*Systematic[[#This Row],[State]]</f>
        <v>232010504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232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2M2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232010005</v>
      </c>
      <c r="H4536" s="134">
        <f>Systematic[[#This Row],[SampleVariableLabel]]+100*Systematic[[#This Row],[State]]</f>
        <v>232010605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232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3P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232010006</v>
      </c>
      <c r="H4537" s="134">
        <f>Systematic[[#This Row],[SampleVariableLabel]]+100*Systematic[[#This Row],[State]]</f>
        <v>232010706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232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4G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232010001</v>
      </c>
      <c r="H4538" s="134">
        <f>Systematic[[#This Row],[SampleVariableLabel]]+100*Systematic[[#This Row],[State]]</f>
        <v>232010801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232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5S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232010002</v>
      </c>
      <c r="H4539" s="134">
        <f>Systematic[[#This Row],[SampleVariableLabel]]+100*Systematic[[#This Row],[State]]</f>
        <v>232010902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232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6Gp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232010003</v>
      </c>
      <c r="H4540" s="134">
        <f>Systematic[[#This Row],[SampleVariableLabel]]+100*Systematic[[#This Row],[State]]</f>
        <v>232011003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232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7U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232010004</v>
      </c>
      <c r="H4541" s="134">
        <f>Systematic[[#This Row],[SampleVariableLabel]]+100*Systematic[[#This Row],[State]]</f>
        <v>232011104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232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8Rot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232010005</v>
      </c>
      <c r="H4542" s="134">
        <f>Systematic[[#This Row],[SampleVariableLabel]]+100*Systematic[[#This Row],[State]]</f>
        <v>232011205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232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9Ama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232010006</v>
      </c>
      <c r="H4543" s="134">
        <f>Systematic[[#This Row],[SampleVariableLabel]]+100*Systematic[[#This Row],[State]]</f>
        <v>232011306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232</v>
      </c>
      <c r="B4544" s="1">
        <f>IF(C4544=0,IF(B4543=Protocol!$V$20,1,B4543+1),B4543)</f>
        <v>1</v>
      </c>
      <c r="C4544" s="1">
        <f>IF(C4543+1=Protocol!$V$21,0,C4543+1)</f>
        <v>14</v>
      </c>
      <c r="D4544" s="1">
        <f t="shared" si="157"/>
        <v>1</v>
      </c>
      <c r="E4544" s="1" t="str">
        <f>INDEX(Protocol[Mark],MATCH(C4544,Protocol[Step],0))</f>
        <v>10AsTm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232010001</v>
      </c>
      <c r="H4544" s="134">
        <f>Systematic[[#This Row],[SampleVariableLabel]]+100*Systematic[[#This Row],[State]]</f>
        <v>232011401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232</v>
      </c>
      <c r="B4545" s="1">
        <f>IF(C4545=0,IF(B4544=Protocol!$V$20,1,B4544+1),B4544)</f>
        <v>1</v>
      </c>
      <c r="C4545" s="1">
        <f>IF(C4544+1=Protocol!$V$21,0,C4544+1)</f>
        <v>15</v>
      </c>
      <c r="D4545" s="1">
        <f t="shared" si="157"/>
        <v>2</v>
      </c>
      <c r="E4545" s="1" t="str">
        <f>INDEX(Protocol[Mark],MATCH(C4545,Protocol[Step],0))</f>
        <v>11Azd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232010002</v>
      </c>
      <c r="H4545" s="134">
        <f>Systematic[[#This Row],[SampleVariableLabel]]+100*Systematic[[#This Row],[State]]</f>
        <v>232011502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233</v>
      </c>
      <c r="B4546" s="1">
        <f>IF(C4546=0,IF(B4545=Protocol!$V$20,1,B4545+1),B4545)</f>
        <v>1</v>
      </c>
      <c r="C4546" s="1">
        <f>IF(C4545+1=Protocol!$V$21,0,C4545+1)</f>
        <v>0</v>
      </c>
      <c r="D4546" s="1">
        <f t="shared" si="157"/>
        <v>3</v>
      </c>
      <c r="E4546" s="1" t="str">
        <f>INDEX(Protocol[Mark],MATCH(C4546,Protocol[Step],0))</f>
        <v>ce1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233010003</v>
      </c>
      <c r="H4546" s="134">
        <f>Systematic[[#This Row],[SampleVariableLabel]]+100*Systematic[[#This Row],[State]]</f>
        <v>233010003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233</v>
      </c>
      <c r="B4547" s="1">
        <f>IF(C4547=0,IF(B4546=Protocol!$V$20,1,B4546+1),B4546)</f>
        <v>1</v>
      </c>
      <c r="C4547" s="1">
        <f>IF(C4546+1=Protocol!$V$21,0,C4546+1)</f>
        <v>1</v>
      </c>
      <c r="D4547" s="1">
        <f t="shared" ref="D4547:D4610" si="159">IF(D4546=nVariables,1,D4546+1)</f>
        <v>4</v>
      </c>
      <c r="E4547" s="1" t="str">
        <f>INDEX(Protocol[Mark],MATCH(C4547,Protocol[Step],0))</f>
        <v>1Dig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233010004</v>
      </c>
      <c r="H4547" s="134">
        <f>Systematic[[#This Row],[SampleVariableLabel]]+100*Systematic[[#This Row],[State]]</f>
        <v>233010104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233</v>
      </c>
      <c r="B4548" s="1">
        <f>IF(C4548=0,IF(B4547=Protocol!$V$20,1,B4547+1),B4547)</f>
        <v>1</v>
      </c>
      <c r="C4548" s="1">
        <f>IF(C4547+1=Protocol!$V$21,0,C4547+1)</f>
        <v>2</v>
      </c>
      <c r="D4548" s="1">
        <f t="shared" si="159"/>
        <v>5</v>
      </c>
      <c r="E4548" s="1" t="str">
        <f>INDEX(Protocol[Mark],MATCH(C4548,Protocol[Step],0))</f>
        <v>1D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233010005</v>
      </c>
      <c r="H4548" s="134">
        <f>Systematic[[#This Row],[SampleVariableLabel]]+100*Systematic[[#This Row],[State]]</f>
        <v>233010205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233</v>
      </c>
      <c r="B4549" s="1">
        <f>IF(C4549=0,IF(B4548=Protocol!$V$20,1,B4548+1),B4548)</f>
        <v>1</v>
      </c>
      <c r="C4549" s="1">
        <f>IF(C4548+1=Protocol!$V$21,0,C4548+1)</f>
        <v>3</v>
      </c>
      <c r="D4549" s="1">
        <f t="shared" si="159"/>
        <v>6</v>
      </c>
      <c r="E4549" s="1" t="str">
        <f>INDEX(Protocol[Mark],MATCH(C4549,Protocol[Step],0))</f>
        <v>1M.1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233010006</v>
      </c>
      <c r="H4549" s="134">
        <f>Systematic[[#This Row],[SampleVariableLabel]]+100*Systematic[[#This Row],[State]]</f>
        <v>233010306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233</v>
      </c>
      <c r="B4550" s="1">
        <f>IF(C4550=0,IF(B4549=Protocol!$V$20,1,B4549+1),B4549)</f>
        <v>1</v>
      </c>
      <c r="C4550" s="1">
        <f>IF(C4549+1=Protocol!$V$21,0,C4549+1)</f>
        <v>4</v>
      </c>
      <c r="D4550" s="1">
        <f t="shared" si="159"/>
        <v>1</v>
      </c>
      <c r="E4550" s="1" t="str">
        <f>INDEX(Protocol[Mark],MATCH(C4550,Protocol[Step],0))</f>
        <v>2Oct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233010001</v>
      </c>
      <c r="H4550" s="134">
        <f>Systematic[[#This Row],[SampleVariableLabel]]+100*Systematic[[#This Row],[State]]</f>
        <v>233010401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233</v>
      </c>
      <c r="B4551" s="1">
        <f>IF(C4551=0,IF(B4550=Protocol!$V$20,1,B4550+1),B4550)</f>
        <v>1</v>
      </c>
      <c r="C4551" s="1">
        <f>IF(C4550+1=Protocol!$V$21,0,C4550+1)</f>
        <v>5</v>
      </c>
      <c r="D4551" s="1">
        <f t="shared" si="159"/>
        <v>2</v>
      </c>
      <c r="E4551" s="1" t="str">
        <f>INDEX(Protocol[Mark],MATCH(C4551,Protocol[Step],0))</f>
        <v>2c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233010002</v>
      </c>
      <c r="H4551" s="134">
        <f>Systematic[[#This Row],[SampleVariableLabel]]+100*Systematic[[#This Row],[State]]</f>
        <v>233010502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233</v>
      </c>
      <c r="B4552" s="1">
        <f>IF(C4552=0,IF(B4551=Protocol!$V$20,1,B4551+1),B4551)</f>
        <v>1</v>
      </c>
      <c r="C4552" s="1">
        <f>IF(C4551+1=Protocol!$V$21,0,C4551+1)</f>
        <v>6</v>
      </c>
      <c r="D4552" s="1">
        <f t="shared" si="159"/>
        <v>3</v>
      </c>
      <c r="E4552" s="1" t="str">
        <f>INDEX(Protocol[Mark],MATCH(C4552,Protocol[Step],0))</f>
        <v>2M2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233010003</v>
      </c>
      <c r="H4552" s="134">
        <f>Systematic[[#This Row],[SampleVariableLabel]]+100*Systematic[[#This Row],[State]]</f>
        <v>233010603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233</v>
      </c>
      <c r="B4553" s="1">
        <f>IF(C4553=0,IF(B4552=Protocol!$V$20,1,B4552+1),B4552)</f>
        <v>1</v>
      </c>
      <c r="C4553" s="1">
        <f>IF(C4552+1=Protocol!$V$21,0,C4552+1)</f>
        <v>7</v>
      </c>
      <c r="D4553" s="1">
        <f t="shared" si="159"/>
        <v>4</v>
      </c>
      <c r="E4553" s="1" t="str">
        <f>INDEX(Protocol[Mark],MATCH(C4553,Protocol[Step],0))</f>
        <v>3P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233010004</v>
      </c>
      <c r="H4553" s="134">
        <f>Systematic[[#This Row],[SampleVariableLabel]]+100*Systematic[[#This Row],[State]]</f>
        <v>233010704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233</v>
      </c>
      <c r="B4554" s="1">
        <f>IF(C4554=0,IF(B4553=Protocol!$V$20,1,B4553+1),B4553)</f>
        <v>1</v>
      </c>
      <c r="C4554" s="1">
        <f>IF(C4553+1=Protocol!$V$21,0,C4553+1)</f>
        <v>8</v>
      </c>
      <c r="D4554" s="1">
        <f t="shared" si="159"/>
        <v>5</v>
      </c>
      <c r="E4554" s="1" t="str">
        <f>INDEX(Protocol[Mark],MATCH(C4554,Protocol[Step],0))</f>
        <v>4G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233010005</v>
      </c>
      <c r="H4554" s="134">
        <f>Systematic[[#This Row],[SampleVariableLabel]]+100*Systematic[[#This Row],[State]]</f>
        <v>233010805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233</v>
      </c>
      <c r="B4555" s="1">
        <f>IF(C4555=0,IF(B4554=Protocol!$V$20,1,B4554+1),B4554)</f>
        <v>1</v>
      </c>
      <c r="C4555" s="1">
        <f>IF(C4554+1=Protocol!$V$21,0,C4554+1)</f>
        <v>9</v>
      </c>
      <c r="D4555" s="1">
        <f t="shared" si="159"/>
        <v>6</v>
      </c>
      <c r="E4555" s="1" t="str">
        <f>INDEX(Protocol[Mark],MATCH(C4555,Protocol[Step],0))</f>
        <v>5S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233010006</v>
      </c>
      <c r="H4555" s="134">
        <f>Systematic[[#This Row],[SampleVariableLabel]]+100*Systematic[[#This Row],[State]]</f>
        <v>233010906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233</v>
      </c>
      <c r="B4556" s="1">
        <f>IF(C4556=0,IF(B4555=Protocol!$V$20,1,B4555+1),B4555)</f>
        <v>1</v>
      </c>
      <c r="C4556" s="1">
        <f>IF(C4555+1=Protocol!$V$21,0,C4555+1)</f>
        <v>10</v>
      </c>
      <c r="D4556" s="1">
        <f t="shared" si="159"/>
        <v>1</v>
      </c>
      <c r="E4556" s="1" t="str">
        <f>INDEX(Protocol[Mark],MATCH(C4556,Protocol[Step],0))</f>
        <v>6Gp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233010001</v>
      </c>
      <c r="H4556" s="134">
        <f>Systematic[[#This Row],[SampleVariableLabel]]+100*Systematic[[#This Row],[State]]</f>
        <v>233011001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233</v>
      </c>
      <c r="B4557" s="1">
        <f>IF(C4557=0,IF(B4556=Protocol!$V$20,1,B4556+1),B4556)</f>
        <v>1</v>
      </c>
      <c r="C4557" s="1">
        <f>IF(C4556+1=Protocol!$V$21,0,C4556+1)</f>
        <v>11</v>
      </c>
      <c r="D4557" s="1">
        <f t="shared" si="159"/>
        <v>2</v>
      </c>
      <c r="E4557" s="1" t="str">
        <f>INDEX(Protocol[Mark],MATCH(C4557,Protocol[Step],0))</f>
        <v>7U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233010002</v>
      </c>
      <c r="H4557" s="134">
        <f>Systematic[[#This Row],[SampleVariableLabel]]+100*Systematic[[#This Row],[State]]</f>
        <v>233011102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233</v>
      </c>
      <c r="B4558" s="1">
        <f>IF(C4558=0,IF(B4557=Protocol!$V$20,1,B4557+1),B4557)</f>
        <v>1</v>
      </c>
      <c r="C4558" s="1">
        <f>IF(C4557+1=Protocol!$V$21,0,C4557+1)</f>
        <v>12</v>
      </c>
      <c r="D4558" s="1">
        <f t="shared" si="159"/>
        <v>3</v>
      </c>
      <c r="E4558" s="1" t="str">
        <f>INDEX(Protocol[Mark],MATCH(C4558,Protocol[Step],0))</f>
        <v>8Rot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233010003</v>
      </c>
      <c r="H4558" s="134">
        <f>Systematic[[#This Row],[SampleVariableLabel]]+100*Systematic[[#This Row],[State]]</f>
        <v>233011203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233</v>
      </c>
      <c r="B4559" s="1">
        <f>IF(C4559=0,IF(B4558=Protocol!$V$20,1,B4558+1),B4558)</f>
        <v>1</v>
      </c>
      <c r="C4559" s="1">
        <f>IF(C4558+1=Protocol!$V$21,0,C4558+1)</f>
        <v>13</v>
      </c>
      <c r="D4559" s="1">
        <f t="shared" si="159"/>
        <v>4</v>
      </c>
      <c r="E4559" s="1" t="str">
        <f>INDEX(Protocol[Mark],MATCH(C4559,Protocol[Step],0))</f>
        <v>9Ama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233010004</v>
      </c>
      <c r="H4559" s="134">
        <f>Systematic[[#This Row],[SampleVariableLabel]]+100*Systematic[[#This Row],[State]]</f>
        <v>233011304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233</v>
      </c>
      <c r="B4560" s="1">
        <f>IF(C4560=0,IF(B4559=Protocol!$V$20,1,B4559+1),B4559)</f>
        <v>1</v>
      </c>
      <c r="C4560" s="1">
        <f>IF(C4559+1=Protocol!$V$21,0,C4559+1)</f>
        <v>14</v>
      </c>
      <c r="D4560" s="1">
        <f t="shared" si="159"/>
        <v>5</v>
      </c>
      <c r="E4560" s="1" t="str">
        <f>INDEX(Protocol[Mark],MATCH(C4560,Protocol[Step],0))</f>
        <v>10AsTm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233010005</v>
      </c>
      <c r="H4560" s="134">
        <f>Systematic[[#This Row],[SampleVariableLabel]]+100*Systematic[[#This Row],[State]]</f>
        <v>233011405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233</v>
      </c>
      <c r="B4561" s="1">
        <f>IF(C4561=0,IF(B4560=Protocol!$V$20,1,B4560+1),B4560)</f>
        <v>1</v>
      </c>
      <c r="C4561" s="1">
        <f>IF(C4560+1=Protocol!$V$21,0,C4560+1)</f>
        <v>15</v>
      </c>
      <c r="D4561" s="1">
        <f t="shared" si="159"/>
        <v>6</v>
      </c>
      <c r="E4561" s="1" t="str">
        <f>INDEX(Protocol[Mark],MATCH(C4561,Protocol[Step],0))</f>
        <v>11Azd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233010006</v>
      </c>
      <c r="H4561" s="134">
        <f>Systematic[[#This Row],[SampleVariableLabel]]+100*Systematic[[#This Row],[State]]</f>
        <v>233011506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234</v>
      </c>
      <c r="B4562" s="1">
        <f>IF(C4562=0,IF(B4561=Protocol!$V$20,1,B4561+1),B4561)</f>
        <v>1</v>
      </c>
      <c r="C4562" s="1">
        <f>IF(C4561+1=Protocol!$V$21,0,C4561+1)</f>
        <v>0</v>
      </c>
      <c r="D4562" s="1">
        <f t="shared" si="159"/>
        <v>1</v>
      </c>
      <c r="E4562" s="1" t="str">
        <f>INDEX(Protocol[Mark],MATCH(C4562,Protocol[Step],0))</f>
        <v>ce1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234010001</v>
      </c>
      <c r="H4562" s="134">
        <f>Systematic[[#This Row],[SampleVariableLabel]]+100*Systematic[[#This Row],[State]]</f>
        <v>234010001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234</v>
      </c>
      <c r="B4563" s="1">
        <f>IF(C4563=0,IF(B4562=Protocol!$V$20,1,B4562+1),B4562)</f>
        <v>1</v>
      </c>
      <c r="C4563" s="1">
        <f>IF(C4562+1=Protocol!$V$21,0,C4562+1)</f>
        <v>1</v>
      </c>
      <c r="D4563" s="1">
        <f t="shared" si="159"/>
        <v>2</v>
      </c>
      <c r="E4563" s="1" t="str">
        <f>INDEX(Protocol[Mark],MATCH(C4563,Protocol[Step],0))</f>
        <v>1Dig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234010002</v>
      </c>
      <c r="H4563" s="134">
        <f>Systematic[[#This Row],[SampleVariableLabel]]+100*Systematic[[#This Row],[State]]</f>
        <v>234010102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234</v>
      </c>
      <c r="B4564" s="1">
        <f>IF(C4564=0,IF(B4563=Protocol!$V$20,1,B4563+1),B4563)</f>
        <v>1</v>
      </c>
      <c r="C4564" s="1">
        <f>IF(C4563+1=Protocol!$V$21,0,C4563+1)</f>
        <v>2</v>
      </c>
      <c r="D4564" s="1">
        <f t="shared" si="159"/>
        <v>3</v>
      </c>
      <c r="E4564" s="1" t="str">
        <f>INDEX(Protocol[Mark],MATCH(C4564,Protocol[Step],0))</f>
        <v>1D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234010003</v>
      </c>
      <c r="H4564" s="134">
        <f>Systematic[[#This Row],[SampleVariableLabel]]+100*Systematic[[#This Row],[State]]</f>
        <v>234010203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234</v>
      </c>
      <c r="B4565" s="1">
        <f>IF(C4565=0,IF(B4564=Protocol!$V$20,1,B4564+1),B4564)</f>
        <v>1</v>
      </c>
      <c r="C4565" s="1">
        <f>IF(C4564+1=Protocol!$V$21,0,C4564+1)</f>
        <v>3</v>
      </c>
      <c r="D4565" s="1">
        <f t="shared" si="159"/>
        <v>4</v>
      </c>
      <c r="E4565" s="1" t="str">
        <f>INDEX(Protocol[Mark],MATCH(C4565,Protocol[Step],0))</f>
        <v>1M.1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234010004</v>
      </c>
      <c r="H4565" s="134">
        <f>Systematic[[#This Row],[SampleVariableLabel]]+100*Systematic[[#This Row],[State]]</f>
        <v>234010304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234</v>
      </c>
      <c r="B4566" s="1">
        <f>IF(C4566=0,IF(B4565=Protocol!$V$20,1,B4565+1),B4565)</f>
        <v>1</v>
      </c>
      <c r="C4566" s="1">
        <f>IF(C4565+1=Protocol!$V$21,0,C4565+1)</f>
        <v>4</v>
      </c>
      <c r="D4566" s="1">
        <f t="shared" si="159"/>
        <v>5</v>
      </c>
      <c r="E4566" s="1" t="str">
        <f>INDEX(Protocol[Mark],MATCH(C4566,Protocol[Step],0))</f>
        <v>2Oct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234010005</v>
      </c>
      <c r="H4566" s="134">
        <f>Systematic[[#This Row],[SampleVariableLabel]]+100*Systematic[[#This Row],[State]]</f>
        <v>234010405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234</v>
      </c>
      <c r="B4567" s="1">
        <f>IF(C4567=0,IF(B4566=Protocol!$V$20,1,B4566+1),B4566)</f>
        <v>1</v>
      </c>
      <c r="C4567" s="1">
        <f>IF(C4566+1=Protocol!$V$21,0,C4566+1)</f>
        <v>5</v>
      </c>
      <c r="D4567" s="1">
        <f t="shared" si="159"/>
        <v>6</v>
      </c>
      <c r="E4567" s="1" t="str">
        <f>INDEX(Protocol[Mark],MATCH(C4567,Protocol[Step],0))</f>
        <v>2c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234010006</v>
      </c>
      <c r="H4567" s="134">
        <f>Systematic[[#This Row],[SampleVariableLabel]]+100*Systematic[[#This Row],[State]]</f>
        <v>234010506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234</v>
      </c>
      <c r="B4568" s="1">
        <f>IF(C4568=0,IF(B4567=Protocol!$V$20,1,B4567+1),B4567)</f>
        <v>1</v>
      </c>
      <c r="C4568" s="1">
        <f>IF(C4567+1=Protocol!$V$21,0,C4567+1)</f>
        <v>6</v>
      </c>
      <c r="D4568" s="1">
        <f t="shared" si="159"/>
        <v>1</v>
      </c>
      <c r="E4568" s="1" t="str">
        <f>INDEX(Protocol[Mark],MATCH(C4568,Protocol[Step],0))</f>
        <v>2M2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234010001</v>
      </c>
      <c r="H4568" s="134">
        <f>Systematic[[#This Row],[SampleVariableLabel]]+100*Systematic[[#This Row],[State]]</f>
        <v>234010601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234</v>
      </c>
      <c r="B4569" s="1">
        <f>IF(C4569=0,IF(B4568=Protocol!$V$20,1,B4568+1),B4568)</f>
        <v>1</v>
      </c>
      <c r="C4569" s="1">
        <f>IF(C4568+1=Protocol!$V$21,0,C4568+1)</f>
        <v>7</v>
      </c>
      <c r="D4569" s="1">
        <f t="shared" si="159"/>
        <v>2</v>
      </c>
      <c r="E4569" s="1" t="str">
        <f>INDEX(Protocol[Mark],MATCH(C4569,Protocol[Step],0))</f>
        <v>3P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234010002</v>
      </c>
      <c r="H4569" s="134">
        <f>Systematic[[#This Row],[SampleVariableLabel]]+100*Systematic[[#This Row],[State]]</f>
        <v>234010702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234</v>
      </c>
      <c r="B4570" s="1">
        <f>IF(C4570=0,IF(B4569=Protocol!$V$20,1,B4569+1),B4569)</f>
        <v>1</v>
      </c>
      <c r="C4570" s="1">
        <f>IF(C4569+1=Protocol!$V$21,0,C4569+1)</f>
        <v>8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234010003</v>
      </c>
      <c r="H4570" s="134">
        <f>Systematic[[#This Row],[SampleVariableLabel]]+100*Systematic[[#This Row],[State]]</f>
        <v>234010803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234</v>
      </c>
      <c r="B4571" s="1">
        <f>IF(C4571=0,IF(B4570=Protocol!$V$20,1,B4570+1),B4570)</f>
        <v>1</v>
      </c>
      <c r="C4571" s="1">
        <f>IF(C4570+1=Protocol!$V$21,0,C4570+1)</f>
        <v>9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234010004</v>
      </c>
      <c r="H4571" s="134">
        <f>Systematic[[#This Row],[SampleVariableLabel]]+100*Systematic[[#This Row],[State]]</f>
        <v>234010904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234</v>
      </c>
      <c r="B4572" s="1">
        <f>IF(C4572=0,IF(B4571=Protocol!$V$20,1,B4571+1),B4571)</f>
        <v>1</v>
      </c>
      <c r="C4572" s="1">
        <f>IF(C4571+1=Protocol!$V$21,0,C4571+1)</f>
        <v>10</v>
      </c>
      <c r="D4572" s="1">
        <f t="shared" si="159"/>
        <v>5</v>
      </c>
      <c r="E4572" s="1" t="str">
        <f>INDEX(Protocol[Mark],MATCH(C4572,Protocol[Step],0))</f>
        <v>6Gp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234010005</v>
      </c>
      <c r="H4572" s="134">
        <f>Systematic[[#This Row],[SampleVariableLabel]]+100*Systematic[[#This Row],[State]]</f>
        <v>234011005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234</v>
      </c>
      <c r="B4573" s="1">
        <f>IF(C4573=0,IF(B4572=Protocol!$V$20,1,B4572+1),B4572)</f>
        <v>1</v>
      </c>
      <c r="C4573" s="1">
        <f>IF(C4572+1=Protocol!$V$21,0,C4572+1)</f>
        <v>11</v>
      </c>
      <c r="D4573" s="1">
        <f t="shared" si="159"/>
        <v>6</v>
      </c>
      <c r="E4573" s="1" t="str">
        <f>INDEX(Protocol[Mark],MATCH(C4573,Protocol[Step],0))</f>
        <v>7U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234010006</v>
      </c>
      <c r="H4573" s="134">
        <f>Systematic[[#This Row],[SampleVariableLabel]]+100*Systematic[[#This Row],[State]]</f>
        <v>234011106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234</v>
      </c>
      <c r="B4574" s="1">
        <f>IF(C4574=0,IF(B4573=Protocol!$V$20,1,B4573+1),B4573)</f>
        <v>1</v>
      </c>
      <c r="C4574" s="1">
        <f>IF(C4573+1=Protocol!$V$21,0,C4573+1)</f>
        <v>12</v>
      </c>
      <c r="D4574" s="1">
        <f t="shared" si="159"/>
        <v>1</v>
      </c>
      <c r="E4574" s="1" t="str">
        <f>INDEX(Protocol[Mark],MATCH(C4574,Protocol[Step],0))</f>
        <v>8Rot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234010001</v>
      </c>
      <c r="H4574" s="134">
        <f>Systematic[[#This Row],[SampleVariableLabel]]+100*Systematic[[#This Row],[State]]</f>
        <v>234011201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234</v>
      </c>
      <c r="B4575" s="1">
        <f>IF(C4575=0,IF(B4574=Protocol!$V$20,1,B4574+1),B4574)</f>
        <v>1</v>
      </c>
      <c r="C4575" s="1">
        <f>IF(C4574+1=Protocol!$V$21,0,C4574+1)</f>
        <v>13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234010002</v>
      </c>
      <c r="H4575" s="134">
        <f>Systematic[[#This Row],[SampleVariableLabel]]+100*Systematic[[#This Row],[State]]</f>
        <v>234011302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234</v>
      </c>
      <c r="B4576" s="1">
        <f>IF(C4576=0,IF(B4575=Protocol!$V$20,1,B4575+1),B4575)</f>
        <v>1</v>
      </c>
      <c r="C4576" s="1">
        <f>IF(C4575+1=Protocol!$V$21,0,C4575+1)</f>
        <v>14</v>
      </c>
      <c r="D4576" s="1">
        <f t="shared" si="159"/>
        <v>3</v>
      </c>
      <c r="E4576" s="1" t="str">
        <f>INDEX(Protocol[Mark],MATCH(C4576,Protocol[Step],0))</f>
        <v>10AsTm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234010003</v>
      </c>
      <c r="H4576" s="134">
        <f>Systematic[[#This Row],[SampleVariableLabel]]+100*Systematic[[#This Row],[State]]</f>
        <v>234011403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234</v>
      </c>
      <c r="B4577" s="1">
        <f>IF(C4577=0,IF(B4576=Protocol!$V$20,1,B4576+1),B4576)</f>
        <v>1</v>
      </c>
      <c r="C4577" s="1">
        <f>IF(C4576+1=Protocol!$V$21,0,C4576+1)</f>
        <v>15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234010004</v>
      </c>
      <c r="H4577" s="134">
        <f>Systematic[[#This Row],[SampleVariableLabel]]+100*Systematic[[#This Row],[State]]</f>
        <v>234011504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235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ce1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235010005</v>
      </c>
      <c r="H4578" s="134">
        <f>Systematic[[#This Row],[SampleVariableLabel]]+100*Systematic[[#This Row],[State]]</f>
        <v>235010005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235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1Dig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235010006</v>
      </c>
      <c r="H4579" s="134">
        <f>Systematic[[#This Row],[SampleVariableLabel]]+100*Systematic[[#This Row],[State]]</f>
        <v>235010106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235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1D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235010001</v>
      </c>
      <c r="H4580" s="134">
        <f>Systematic[[#This Row],[SampleVariableLabel]]+100*Systematic[[#This Row],[State]]</f>
        <v>235010201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235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1M.1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235010002</v>
      </c>
      <c r="H4581" s="134">
        <f>Systematic[[#This Row],[SampleVariableLabel]]+100*Systematic[[#This Row],[State]]</f>
        <v>235010302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235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2Oct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235010003</v>
      </c>
      <c r="H4582" s="134">
        <f>Systematic[[#This Row],[SampleVariableLabel]]+100*Systematic[[#This Row],[State]]</f>
        <v>235010403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235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2c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235010004</v>
      </c>
      <c r="H4583" s="134">
        <f>Systematic[[#This Row],[SampleVariableLabel]]+100*Systematic[[#This Row],[State]]</f>
        <v>235010504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235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2M2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235010005</v>
      </c>
      <c r="H4584" s="134">
        <f>Systematic[[#This Row],[SampleVariableLabel]]+100*Systematic[[#This Row],[State]]</f>
        <v>235010605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235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3P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235010006</v>
      </c>
      <c r="H4585" s="134">
        <f>Systematic[[#This Row],[SampleVariableLabel]]+100*Systematic[[#This Row],[State]]</f>
        <v>235010706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235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4G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235010001</v>
      </c>
      <c r="H4586" s="134">
        <f>Systematic[[#This Row],[SampleVariableLabel]]+100*Systematic[[#This Row],[State]]</f>
        <v>235010801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235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5S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235010002</v>
      </c>
      <c r="H4587" s="134">
        <f>Systematic[[#This Row],[SampleVariableLabel]]+100*Systematic[[#This Row],[State]]</f>
        <v>235010902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235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6Gp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235010003</v>
      </c>
      <c r="H4588" s="134">
        <f>Systematic[[#This Row],[SampleVariableLabel]]+100*Systematic[[#This Row],[State]]</f>
        <v>235011003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235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7U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235010004</v>
      </c>
      <c r="H4589" s="134">
        <f>Systematic[[#This Row],[SampleVariableLabel]]+100*Systematic[[#This Row],[State]]</f>
        <v>235011104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235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8Rot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235010005</v>
      </c>
      <c r="H4590" s="134">
        <f>Systematic[[#This Row],[SampleVariableLabel]]+100*Systematic[[#This Row],[State]]</f>
        <v>235011205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235</v>
      </c>
      <c r="B4591" s="1">
        <f>IF(C4591=0,IF(B4590=Protocol!$V$20,1,B4590+1),B4590)</f>
        <v>1</v>
      </c>
      <c r="C4591" s="1">
        <f>IF(C4590+1=Protocol!$V$21,0,C4590+1)</f>
        <v>13</v>
      </c>
      <c r="D4591" s="1">
        <f t="shared" si="159"/>
        <v>6</v>
      </c>
      <c r="E4591" s="1" t="str">
        <f>INDEX(Protocol[Mark],MATCH(C4591,Protocol[Step],0))</f>
        <v>9Ama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235010006</v>
      </c>
      <c r="H4591" s="134">
        <f>Systematic[[#This Row],[SampleVariableLabel]]+100*Systematic[[#This Row],[State]]</f>
        <v>235011306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235</v>
      </c>
      <c r="B4592" s="1">
        <f>IF(C4592=0,IF(B4591=Protocol!$V$20,1,B4591+1),B4591)</f>
        <v>1</v>
      </c>
      <c r="C4592" s="1">
        <f>IF(C4591+1=Protocol!$V$21,0,C4591+1)</f>
        <v>14</v>
      </c>
      <c r="D4592" s="1">
        <f t="shared" si="159"/>
        <v>1</v>
      </c>
      <c r="E4592" s="1" t="str">
        <f>INDEX(Protocol[Mark],MATCH(C4592,Protocol[Step],0))</f>
        <v>10AsTm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235010001</v>
      </c>
      <c r="H4592" s="134">
        <f>Systematic[[#This Row],[SampleVariableLabel]]+100*Systematic[[#This Row],[State]]</f>
        <v>235011401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235</v>
      </c>
      <c r="B4593" s="1">
        <f>IF(C4593=0,IF(B4592=Protocol!$V$20,1,B4592+1),B4592)</f>
        <v>1</v>
      </c>
      <c r="C4593" s="1">
        <f>IF(C4592+1=Protocol!$V$21,0,C4592+1)</f>
        <v>15</v>
      </c>
      <c r="D4593" s="1">
        <f t="shared" si="159"/>
        <v>2</v>
      </c>
      <c r="E4593" s="1" t="str">
        <f>INDEX(Protocol[Mark],MATCH(C4593,Protocol[Step],0))</f>
        <v>11Azd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235010002</v>
      </c>
      <c r="H4593" s="134">
        <f>Systematic[[#This Row],[SampleVariableLabel]]+100*Systematic[[#This Row],[State]]</f>
        <v>235011502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236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ce1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236010003</v>
      </c>
      <c r="H4594" s="134">
        <f>Systematic[[#This Row],[SampleVariableLabel]]+100*Systematic[[#This Row],[State]]</f>
        <v>236010003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236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1Dig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236010004</v>
      </c>
      <c r="H4595" s="134">
        <f>Systematic[[#This Row],[SampleVariableLabel]]+100*Systematic[[#This Row],[State]]</f>
        <v>236010104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236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1D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236010005</v>
      </c>
      <c r="H4596" s="134">
        <f>Systematic[[#This Row],[SampleVariableLabel]]+100*Systematic[[#This Row],[State]]</f>
        <v>236010205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236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1M.1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236010006</v>
      </c>
      <c r="H4597" s="134">
        <f>Systematic[[#This Row],[SampleVariableLabel]]+100*Systematic[[#This Row],[State]]</f>
        <v>236010306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236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2Oct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236010001</v>
      </c>
      <c r="H4598" s="134">
        <f>Systematic[[#This Row],[SampleVariableLabel]]+100*Systematic[[#This Row],[State]]</f>
        <v>236010401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236</v>
      </c>
      <c r="B4599" s="1">
        <f>IF(C4599=0,IF(B4598=Protocol!$V$20,1,B4598+1),B4598)</f>
        <v>1</v>
      </c>
      <c r="C4599" s="1">
        <f>IF(C4598+1=Protocol!$V$21,0,C4598+1)</f>
        <v>5</v>
      </c>
      <c r="D4599" s="1">
        <f t="shared" si="159"/>
        <v>2</v>
      </c>
      <c r="E4599" s="1" t="str">
        <f>INDEX(Protocol[Mark],MATCH(C4599,Protocol[Step],0))</f>
        <v>2c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236010002</v>
      </c>
      <c r="H4599" s="134">
        <f>Systematic[[#This Row],[SampleVariableLabel]]+100*Systematic[[#This Row],[State]]</f>
        <v>236010502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236</v>
      </c>
      <c r="B4600" s="1">
        <f>IF(C4600=0,IF(B4599=Protocol!$V$20,1,B4599+1),B4599)</f>
        <v>1</v>
      </c>
      <c r="C4600" s="1">
        <f>IF(C4599+1=Protocol!$V$21,0,C4599+1)</f>
        <v>6</v>
      </c>
      <c r="D4600" s="1">
        <f t="shared" si="159"/>
        <v>3</v>
      </c>
      <c r="E4600" s="1" t="str">
        <f>INDEX(Protocol[Mark],MATCH(C4600,Protocol[Step],0))</f>
        <v>2M2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236010003</v>
      </c>
      <c r="H4600" s="134">
        <f>Systematic[[#This Row],[SampleVariableLabel]]+100*Systematic[[#This Row],[State]]</f>
        <v>236010603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236</v>
      </c>
      <c r="B4601" s="1">
        <f>IF(C4601=0,IF(B4600=Protocol!$V$20,1,B4600+1),B4600)</f>
        <v>1</v>
      </c>
      <c r="C4601" s="1">
        <f>IF(C4600+1=Protocol!$V$21,0,C4600+1)</f>
        <v>7</v>
      </c>
      <c r="D4601" s="1">
        <f t="shared" si="159"/>
        <v>4</v>
      </c>
      <c r="E4601" s="1" t="str">
        <f>INDEX(Protocol[Mark],MATCH(C4601,Protocol[Step],0))</f>
        <v>3P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236010004</v>
      </c>
      <c r="H4601" s="134">
        <f>Systematic[[#This Row],[SampleVariableLabel]]+100*Systematic[[#This Row],[State]]</f>
        <v>236010704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236</v>
      </c>
      <c r="B4602" s="1">
        <f>IF(C4602=0,IF(B4601=Protocol!$V$20,1,B4601+1),B4601)</f>
        <v>1</v>
      </c>
      <c r="C4602" s="1">
        <f>IF(C4601+1=Protocol!$V$21,0,C4601+1)</f>
        <v>8</v>
      </c>
      <c r="D4602" s="1">
        <f t="shared" si="159"/>
        <v>5</v>
      </c>
      <c r="E4602" s="1" t="str">
        <f>INDEX(Protocol[Mark],MATCH(C4602,Protocol[Step],0))</f>
        <v>4G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236010005</v>
      </c>
      <c r="H4602" s="134">
        <f>Systematic[[#This Row],[SampleVariableLabel]]+100*Systematic[[#This Row],[State]]</f>
        <v>236010805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236</v>
      </c>
      <c r="B4603" s="1">
        <f>IF(C4603=0,IF(B4602=Protocol!$V$20,1,B4602+1),B4602)</f>
        <v>1</v>
      </c>
      <c r="C4603" s="1">
        <f>IF(C4602+1=Protocol!$V$21,0,C4602+1)</f>
        <v>9</v>
      </c>
      <c r="D4603" s="1">
        <f t="shared" si="159"/>
        <v>6</v>
      </c>
      <c r="E4603" s="1" t="str">
        <f>INDEX(Protocol[Mark],MATCH(C4603,Protocol[Step],0))</f>
        <v>5S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236010006</v>
      </c>
      <c r="H4603" s="134">
        <f>Systematic[[#This Row],[SampleVariableLabel]]+100*Systematic[[#This Row],[State]]</f>
        <v>236010906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236</v>
      </c>
      <c r="B4604" s="1">
        <f>IF(C4604=0,IF(B4603=Protocol!$V$20,1,B4603+1),B4603)</f>
        <v>1</v>
      </c>
      <c r="C4604" s="1">
        <f>IF(C4603+1=Protocol!$V$21,0,C4603+1)</f>
        <v>10</v>
      </c>
      <c r="D4604" s="1">
        <f t="shared" si="159"/>
        <v>1</v>
      </c>
      <c r="E4604" s="1" t="str">
        <f>INDEX(Protocol[Mark],MATCH(C4604,Protocol[Step],0))</f>
        <v>6Gp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236010001</v>
      </c>
      <c r="H4604" s="134">
        <f>Systematic[[#This Row],[SampleVariableLabel]]+100*Systematic[[#This Row],[State]]</f>
        <v>236011001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236</v>
      </c>
      <c r="B4605" s="1">
        <f>IF(C4605=0,IF(B4604=Protocol!$V$20,1,B4604+1),B4604)</f>
        <v>1</v>
      </c>
      <c r="C4605" s="1">
        <f>IF(C4604+1=Protocol!$V$21,0,C4604+1)</f>
        <v>11</v>
      </c>
      <c r="D4605" s="1">
        <f t="shared" si="159"/>
        <v>2</v>
      </c>
      <c r="E4605" s="1" t="str">
        <f>INDEX(Protocol[Mark],MATCH(C4605,Protocol[Step],0))</f>
        <v>7U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236010002</v>
      </c>
      <c r="H4605" s="134">
        <f>Systematic[[#This Row],[SampleVariableLabel]]+100*Systematic[[#This Row],[State]]</f>
        <v>236011102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236</v>
      </c>
      <c r="B4606" s="1">
        <f>IF(C4606=0,IF(B4605=Protocol!$V$20,1,B4605+1),B4605)</f>
        <v>1</v>
      </c>
      <c r="C4606" s="1">
        <f>IF(C4605+1=Protocol!$V$21,0,C4605+1)</f>
        <v>12</v>
      </c>
      <c r="D4606" s="1">
        <f t="shared" si="159"/>
        <v>3</v>
      </c>
      <c r="E4606" s="1" t="str">
        <f>INDEX(Protocol[Mark],MATCH(C4606,Protocol[Step],0))</f>
        <v>8Rot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236010003</v>
      </c>
      <c r="H4606" s="134">
        <f>Systematic[[#This Row],[SampleVariableLabel]]+100*Systematic[[#This Row],[State]]</f>
        <v>236011203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236</v>
      </c>
      <c r="B4607" s="1">
        <f>IF(C4607=0,IF(B4606=Protocol!$V$20,1,B4606+1),B4606)</f>
        <v>1</v>
      </c>
      <c r="C4607" s="1">
        <f>IF(C4606+1=Protocol!$V$21,0,C4606+1)</f>
        <v>13</v>
      </c>
      <c r="D4607" s="1">
        <f t="shared" si="159"/>
        <v>4</v>
      </c>
      <c r="E4607" s="1" t="str">
        <f>INDEX(Protocol[Mark],MATCH(C4607,Protocol[Step],0))</f>
        <v>9Ama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236010004</v>
      </c>
      <c r="H4607" s="134">
        <f>Systematic[[#This Row],[SampleVariableLabel]]+100*Systematic[[#This Row],[State]]</f>
        <v>236011304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236</v>
      </c>
      <c r="B4608" s="1">
        <f>IF(C4608=0,IF(B4607=Protocol!$V$20,1,B4607+1),B4607)</f>
        <v>1</v>
      </c>
      <c r="C4608" s="1">
        <f>IF(C4607+1=Protocol!$V$21,0,C4607+1)</f>
        <v>14</v>
      </c>
      <c r="D4608" s="1">
        <f t="shared" si="159"/>
        <v>5</v>
      </c>
      <c r="E4608" s="1" t="str">
        <f>INDEX(Protocol[Mark],MATCH(C4608,Protocol[Step],0))</f>
        <v>10AsTm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236010005</v>
      </c>
      <c r="H4608" s="134">
        <f>Systematic[[#This Row],[SampleVariableLabel]]+100*Systematic[[#This Row],[State]]</f>
        <v>236011405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236</v>
      </c>
      <c r="B4609" s="1">
        <f>IF(C4609=0,IF(B4608=Protocol!$V$20,1,B4608+1),B4608)</f>
        <v>1</v>
      </c>
      <c r="C4609" s="1">
        <f>IF(C4608+1=Protocol!$V$21,0,C4608+1)</f>
        <v>15</v>
      </c>
      <c r="D4609" s="1">
        <f t="shared" si="159"/>
        <v>6</v>
      </c>
      <c r="E4609" s="1" t="str">
        <f>INDEX(Protocol[Mark],MATCH(C4609,Protocol[Step],0))</f>
        <v>11Azd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236010006</v>
      </c>
      <c r="H4609" s="134">
        <f>Systematic[[#This Row],[SampleVariableLabel]]+100*Systematic[[#This Row],[State]]</f>
        <v>236011506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237</v>
      </c>
      <c r="B4610" s="1">
        <f>IF(C4610=0,IF(B4609=Protocol!$V$20,1,B4609+1),B4609)</f>
        <v>1</v>
      </c>
      <c r="C4610" s="1">
        <f>IF(C4609+1=Protocol!$V$21,0,C4609+1)</f>
        <v>0</v>
      </c>
      <c r="D4610" s="1">
        <f t="shared" si="159"/>
        <v>1</v>
      </c>
      <c r="E4610" s="1" t="str">
        <f>INDEX(Protocol[Mark],MATCH(C4610,Protocol[Step],0))</f>
        <v>ce1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237010001</v>
      </c>
      <c r="H4610" s="134">
        <f>Systematic[[#This Row],[SampleVariableLabel]]+100*Systematic[[#This Row],[State]]</f>
        <v>237010001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237</v>
      </c>
      <c r="B4611" s="1">
        <f>IF(C4611=0,IF(B4610=Protocol!$V$20,1,B4610+1),B4610)</f>
        <v>1</v>
      </c>
      <c r="C4611" s="1">
        <f>IF(C4610+1=Protocol!$V$21,0,C4610+1)</f>
        <v>1</v>
      </c>
      <c r="D4611" s="1">
        <f t="shared" ref="D4611:D4674" si="161">IF(D4610=nVariables,1,D4610+1)</f>
        <v>2</v>
      </c>
      <c r="E4611" s="1" t="str">
        <f>INDEX(Protocol[Mark],MATCH(C4611,Protocol[Step],0))</f>
        <v>1Dig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237010002</v>
      </c>
      <c r="H4611" s="134">
        <f>Systematic[[#This Row],[SampleVariableLabel]]+100*Systematic[[#This Row],[State]]</f>
        <v>237010102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237</v>
      </c>
      <c r="B4612" s="1">
        <f>IF(C4612=0,IF(B4611=Protocol!$V$20,1,B4611+1),B4611)</f>
        <v>1</v>
      </c>
      <c r="C4612" s="1">
        <f>IF(C4611+1=Protocol!$V$21,0,C4611+1)</f>
        <v>2</v>
      </c>
      <c r="D4612" s="1">
        <f t="shared" si="161"/>
        <v>3</v>
      </c>
      <c r="E4612" s="1" t="str">
        <f>INDEX(Protocol[Mark],MATCH(C4612,Protocol[Step],0))</f>
        <v>1D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237010003</v>
      </c>
      <c r="H4612" s="134">
        <f>Systematic[[#This Row],[SampleVariableLabel]]+100*Systematic[[#This Row],[State]]</f>
        <v>237010203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237</v>
      </c>
      <c r="B4613" s="1">
        <f>IF(C4613=0,IF(B4612=Protocol!$V$20,1,B4612+1),B4612)</f>
        <v>1</v>
      </c>
      <c r="C4613" s="1">
        <f>IF(C4612+1=Protocol!$V$21,0,C4612+1)</f>
        <v>3</v>
      </c>
      <c r="D4613" s="1">
        <f t="shared" si="161"/>
        <v>4</v>
      </c>
      <c r="E4613" s="1" t="str">
        <f>INDEX(Protocol[Mark],MATCH(C4613,Protocol[Step],0))</f>
        <v>1M.1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237010004</v>
      </c>
      <c r="H4613" s="134">
        <f>Systematic[[#This Row],[SampleVariableLabel]]+100*Systematic[[#This Row],[State]]</f>
        <v>237010304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237</v>
      </c>
      <c r="B4614" s="1">
        <f>IF(C4614=0,IF(B4613=Protocol!$V$20,1,B4613+1),B4613)</f>
        <v>1</v>
      </c>
      <c r="C4614" s="1">
        <f>IF(C4613+1=Protocol!$V$21,0,C4613+1)</f>
        <v>4</v>
      </c>
      <c r="D4614" s="1">
        <f t="shared" si="161"/>
        <v>5</v>
      </c>
      <c r="E4614" s="1" t="str">
        <f>INDEX(Protocol[Mark],MATCH(C4614,Protocol[Step],0))</f>
        <v>2Oct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237010005</v>
      </c>
      <c r="H4614" s="134">
        <f>Systematic[[#This Row],[SampleVariableLabel]]+100*Systematic[[#This Row],[State]]</f>
        <v>237010405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237</v>
      </c>
      <c r="B4615" s="1">
        <f>IF(C4615=0,IF(B4614=Protocol!$V$20,1,B4614+1),B4614)</f>
        <v>1</v>
      </c>
      <c r="C4615" s="1">
        <f>IF(C4614+1=Protocol!$V$21,0,C4614+1)</f>
        <v>5</v>
      </c>
      <c r="D4615" s="1">
        <f t="shared" si="161"/>
        <v>6</v>
      </c>
      <c r="E4615" s="1" t="str">
        <f>INDEX(Protocol[Mark],MATCH(C4615,Protocol[Step],0))</f>
        <v>2c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237010006</v>
      </c>
      <c r="H4615" s="134">
        <f>Systematic[[#This Row],[SampleVariableLabel]]+100*Systematic[[#This Row],[State]]</f>
        <v>237010506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237</v>
      </c>
      <c r="B4616" s="1">
        <f>IF(C4616=0,IF(B4615=Protocol!$V$20,1,B4615+1),B4615)</f>
        <v>1</v>
      </c>
      <c r="C4616" s="1">
        <f>IF(C4615+1=Protocol!$V$21,0,C4615+1)</f>
        <v>6</v>
      </c>
      <c r="D4616" s="1">
        <f t="shared" si="161"/>
        <v>1</v>
      </c>
      <c r="E4616" s="1" t="str">
        <f>INDEX(Protocol[Mark],MATCH(C4616,Protocol[Step],0))</f>
        <v>2M2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237010001</v>
      </c>
      <c r="H4616" s="134">
        <f>Systematic[[#This Row],[SampleVariableLabel]]+100*Systematic[[#This Row],[State]]</f>
        <v>237010601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237</v>
      </c>
      <c r="B4617" s="1">
        <f>IF(C4617=0,IF(B4616=Protocol!$V$20,1,B4616+1),B4616)</f>
        <v>1</v>
      </c>
      <c r="C4617" s="1">
        <f>IF(C4616+1=Protocol!$V$21,0,C4616+1)</f>
        <v>7</v>
      </c>
      <c r="D4617" s="1">
        <f t="shared" si="161"/>
        <v>2</v>
      </c>
      <c r="E4617" s="1" t="str">
        <f>INDEX(Protocol[Mark],MATCH(C4617,Protocol[Step],0))</f>
        <v>3P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237010002</v>
      </c>
      <c r="H4617" s="134">
        <f>Systematic[[#This Row],[SampleVariableLabel]]+100*Systematic[[#This Row],[State]]</f>
        <v>237010702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237</v>
      </c>
      <c r="B4618" s="1">
        <f>IF(C4618=0,IF(B4617=Protocol!$V$20,1,B4617+1),B4617)</f>
        <v>1</v>
      </c>
      <c r="C4618" s="1">
        <f>IF(C4617+1=Protocol!$V$21,0,C4617+1)</f>
        <v>8</v>
      </c>
      <c r="D4618" s="1">
        <f t="shared" si="161"/>
        <v>3</v>
      </c>
      <c r="E4618" s="1" t="str">
        <f>INDEX(Protocol[Mark],MATCH(C4618,Protocol[Step],0))</f>
        <v>4G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237010003</v>
      </c>
      <c r="H4618" s="134">
        <f>Systematic[[#This Row],[SampleVariableLabel]]+100*Systematic[[#This Row],[State]]</f>
        <v>237010803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237</v>
      </c>
      <c r="B4619" s="1">
        <f>IF(C4619=0,IF(B4618=Protocol!$V$20,1,B4618+1),B4618)</f>
        <v>1</v>
      </c>
      <c r="C4619" s="1">
        <f>IF(C4618+1=Protocol!$V$21,0,C4618+1)</f>
        <v>9</v>
      </c>
      <c r="D4619" s="1">
        <f t="shared" si="161"/>
        <v>4</v>
      </c>
      <c r="E4619" s="1" t="str">
        <f>INDEX(Protocol[Mark],MATCH(C4619,Protocol[Step],0))</f>
        <v>5S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237010004</v>
      </c>
      <c r="H4619" s="134">
        <f>Systematic[[#This Row],[SampleVariableLabel]]+100*Systematic[[#This Row],[State]]</f>
        <v>237010904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237</v>
      </c>
      <c r="B4620" s="1">
        <f>IF(C4620=0,IF(B4619=Protocol!$V$20,1,B4619+1),B4619)</f>
        <v>1</v>
      </c>
      <c r="C4620" s="1">
        <f>IF(C4619+1=Protocol!$V$21,0,C4619+1)</f>
        <v>10</v>
      </c>
      <c r="D4620" s="1">
        <f t="shared" si="161"/>
        <v>5</v>
      </c>
      <c r="E4620" s="1" t="str">
        <f>INDEX(Protocol[Mark],MATCH(C4620,Protocol[Step],0))</f>
        <v>6Gp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237010005</v>
      </c>
      <c r="H4620" s="134">
        <f>Systematic[[#This Row],[SampleVariableLabel]]+100*Systematic[[#This Row],[State]]</f>
        <v>237011005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237</v>
      </c>
      <c r="B4621" s="1">
        <f>IF(C4621=0,IF(B4620=Protocol!$V$20,1,B4620+1),B4620)</f>
        <v>1</v>
      </c>
      <c r="C4621" s="1">
        <f>IF(C4620+1=Protocol!$V$21,0,C4620+1)</f>
        <v>11</v>
      </c>
      <c r="D4621" s="1">
        <f t="shared" si="161"/>
        <v>6</v>
      </c>
      <c r="E4621" s="1" t="str">
        <f>INDEX(Protocol[Mark],MATCH(C4621,Protocol[Step],0))</f>
        <v>7U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237010006</v>
      </c>
      <c r="H4621" s="134">
        <f>Systematic[[#This Row],[SampleVariableLabel]]+100*Systematic[[#This Row],[State]]</f>
        <v>237011106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237</v>
      </c>
      <c r="B4622" s="1">
        <f>IF(C4622=0,IF(B4621=Protocol!$V$20,1,B4621+1),B4621)</f>
        <v>1</v>
      </c>
      <c r="C4622" s="1">
        <f>IF(C4621+1=Protocol!$V$21,0,C4621+1)</f>
        <v>12</v>
      </c>
      <c r="D4622" s="1">
        <f t="shared" si="161"/>
        <v>1</v>
      </c>
      <c r="E4622" s="1" t="str">
        <f>INDEX(Protocol[Mark],MATCH(C4622,Protocol[Step],0))</f>
        <v>8Rot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237010001</v>
      </c>
      <c r="H4622" s="134">
        <f>Systematic[[#This Row],[SampleVariableLabel]]+100*Systematic[[#This Row],[State]]</f>
        <v>237011201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237</v>
      </c>
      <c r="B4623" s="1">
        <f>IF(C4623=0,IF(B4622=Protocol!$V$20,1,B4622+1),B4622)</f>
        <v>1</v>
      </c>
      <c r="C4623" s="1">
        <f>IF(C4622+1=Protocol!$V$21,0,C4622+1)</f>
        <v>13</v>
      </c>
      <c r="D4623" s="1">
        <f t="shared" si="161"/>
        <v>2</v>
      </c>
      <c r="E4623" s="1" t="str">
        <f>INDEX(Protocol[Mark],MATCH(C4623,Protocol[Step],0))</f>
        <v>9Ama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237010002</v>
      </c>
      <c r="H4623" s="134">
        <f>Systematic[[#This Row],[SampleVariableLabel]]+100*Systematic[[#This Row],[State]]</f>
        <v>237011302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237</v>
      </c>
      <c r="B4624" s="1">
        <f>IF(C4624=0,IF(B4623=Protocol!$V$20,1,B4623+1),B4623)</f>
        <v>1</v>
      </c>
      <c r="C4624" s="1">
        <f>IF(C4623+1=Protocol!$V$21,0,C4623+1)</f>
        <v>14</v>
      </c>
      <c r="D4624" s="1">
        <f t="shared" si="161"/>
        <v>3</v>
      </c>
      <c r="E4624" s="1" t="str">
        <f>INDEX(Protocol[Mark],MATCH(C4624,Protocol[Step],0))</f>
        <v>10AsTm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237010003</v>
      </c>
      <c r="H4624" s="134">
        <f>Systematic[[#This Row],[SampleVariableLabel]]+100*Systematic[[#This Row],[State]]</f>
        <v>237011403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237</v>
      </c>
      <c r="B4625" s="1">
        <f>IF(C4625=0,IF(B4624=Protocol!$V$20,1,B4624+1),B4624)</f>
        <v>1</v>
      </c>
      <c r="C4625" s="1">
        <f>IF(C4624+1=Protocol!$V$21,0,C4624+1)</f>
        <v>15</v>
      </c>
      <c r="D4625" s="1">
        <f t="shared" si="161"/>
        <v>4</v>
      </c>
      <c r="E4625" s="1" t="str">
        <f>INDEX(Protocol[Mark],MATCH(C4625,Protocol[Step],0))</f>
        <v>11Azd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237010004</v>
      </c>
      <c r="H4625" s="134">
        <f>Systematic[[#This Row],[SampleVariableLabel]]+100*Systematic[[#This Row],[State]]</f>
        <v>237011504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238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ce1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238010005</v>
      </c>
      <c r="H4626" s="134">
        <f>Systematic[[#This Row],[SampleVariableLabel]]+100*Systematic[[#This Row],[State]]</f>
        <v>238010005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238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1Dig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238010006</v>
      </c>
      <c r="H4627" s="134">
        <f>Systematic[[#This Row],[SampleVariableLabel]]+100*Systematic[[#This Row],[State]]</f>
        <v>238010106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238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1D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238010001</v>
      </c>
      <c r="H4628" s="134">
        <f>Systematic[[#This Row],[SampleVariableLabel]]+100*Systematic[[#This Row],[State]]</f>
        <v>238010201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238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1M.1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238010002</v>
      </c>
      <c r="H4629" s="134">
        <f>Systematic[[#This Row],[SampleVariableLabel]]+100*Systematic[[#This Row],[State]]</f>
        <v>238010302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238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2Oct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238010003</v>
      </c>
      <c r="H4630" s="134">
        <f>Systematic[[#This Row],[SampleVariableLabel]]+100*Systematic[[#This Row],[State]]</f>
        <v>238010403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238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2c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238010004</v>
      </c>
      <c r="H4631" s="134">
        <f>Systematic[[#This Row],[SampleVariableLabel]]+100*Systematic[[#This Row],[State]]</f>
        <v>238010504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238</v>
      </c>
      <c r="B4632" s="1">
        <f>IF(C4632=0,IF(B4631=Protocol!$V$20,1,B4631+1),B4631)</f>
        <v>1</v>
      </c>
      <c r="C4632" s="1">
        <f>IF(C4631+1=Protocol!$V$21,0,C4631+1)</f>
        <v>6</v>
      </c>
      <c r="D4632" s="1">
        <f t="shared" si="161"/>
        <v>5</v>
      </c>
      <c r="E4632" s="1" t="str">
        <f>INDEX(Protocol[Mark],MATCH(C4632,Protocol[Step],0))</f>
        <v>2M2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238010005</v>
      </c>
      <c r="H4632" s="134">
        <f>Systematic[[#This Row],[SampleVariableLabel]]+100*Systematic[[#This Row],[State]]</f>
        <v>238010605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238</v>
      </c>
      <c r="B4633" s="1">
        <f>IF(C4633=0,IF(B4632=Protocol!$V$20,1,B4632+1),B4632)</f>
        <v>1</v>
      </c>
      <c r="C4633" s="1">
        <f>IF(C4632+1=Protocol!$V$21,0,C4632+1)</f>
        <v>7</v>
      </c>
      <c r="D4633" s="1">
        <f t="shared" si="161"/>
        <v>6</v>
      </c>
      <c r="E4633" s="1" t="str">
        <f>INDEX(Protocol[Mark],MATCH(C4633,Protocol[Step],0))</f>
        <v>3P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238010006</v>
      </c>
      <c r="H4633" s="134">
        <f>Systematic[[#This Row],[SampleVariableLabel]]+100*Systematic[[#This Row],[State]]</f>
        <v>238010706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238</v>
      </c>
      <c r="B4634" s="1">
        <f>IF(C4634=0,IF(B4633=Protocol!$V$20,1,B4633+1),B4633)</f>
        <v>1</v>
      </c>
      <c r="C4634" s="1">
        <f>IF(C4633+1=Protocol!$V$21,0,C4633+1)</f>
        <v>8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238010001</v>
      </c>
      <c r="H4634" s="134">
        <f>Systematic[[#This Row],[SampleVariableLabel]]+100*Systematic[[#This Row],[State]]</f>
        <v>238010801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238</v>
      </c>
      <c r="B4635" s="1">
        <f>IF(C4635=0,IF(B4634=Protocol!$V$20,1,B4634+1),B4634)</f>
        <v>1</v>
      </c>
      <c r="C4635" s="1">
        <f>IF(C4634+1=Protocol!$V$21,0,C4634+1)</f>
        <v>9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238010002</v>
      </c>
      <c r="H4635" s="134">
        <f>Systematic[[#This Row],[SampleVariableLabel]]+100*Systematic[[#This Row],[State]]</f>
        <v>238010902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238</v>
      </c>
      <c r="B4636" s="1">
        <f>IF(C4636=0,IF(B4635=Protocol!$V$20,1,B4635+1),B4635)</f>
        <v>1</v>
      </c>
      <c r="C4636" s="1">
        <f>IF(C4635+1=Protocol!$V$21,0,C4635+1)</f>
        <v>10</v>
      </c>
      <c r="D4636" s="1">
        <f t="shared" si="161"/>
        <v>3</v>
      </c>
      <c r="E4636" s="1" t="str">
        <f>INDEX(Protocol[Mark],MATCH(C4636,Protocol[Step],0))</f>
        <v>6Gp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238010003</v>
      </c>
      <c r="H4636" s="134">
        <f>Systematic[[#This Row],[SampleVariableLabel]]+100*Systematic[[#This Row],[State]]</f>
        <v>238011003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238</v>
      </c>
      <c r="B4637" s="1">
        <f>IF(C4637=0,IF(B4636=Protocol!$V$20,1,B4636+1),B4636)</f>
        <v>1</v>
      </c>
      <c r="C4637" s="1">
        <f>IF(C4636+1=Protocol!$V$21,0,C4636+1)</f>
        <v>11</v>
      </c>
      <c r="D4637" s="1">
        <f t="shared" si="161"/>
        <v>4</v>
      </c>
      <c r="E4637" s="1" t="str">
        <f>INDEX(Protocol[Mark],MATCH(C4637,Protocol[Step],0))</f>
        <v>7U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238010004</v>
      </c>
      <c r="H4637" s="134">
        <f>Systematic[[#This Row],[SampleVariableLabel]]+100*Systematic[[#This Row],[State]]</f>
        <v>238011104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238</v>
      </c>
      <c r="B4638" s="1">
        <f>IF(C4638=0,IF(B4637=Protocol!$V$20,1,B4637+1),B4637)</f>
        <v>1</v>
      </c>
      <c r="C4638" s="1">
        <f>IF(C4637+1=Protocol!$V$21,0,C4637+1)</f>
        <v>12</v>
      </c>
      <c r="D4638" s="1">
        <f t="shared" si="161"/>
        <v>5</v>
      </c>
      <c r="E4638" s="1" t="str">
        <f>INDEX(Protocol[Mark],MATCH(C4638,Protocol[Step],0))</f>
        <v>8Rot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238010005</v>
      </c>
      <c r="H4638" s="134">
        <f>Systematic[[#This Row],[SampleVariableLabel]]+100*Systematic[[#This Row],[State]]</f>
        <v>238011205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238</v>
      </c>
      <c r="B4639" s="1">
        <f>IF(C4639=0,IF(B4638=Protocol!$V$20,1,B4638+1),B4638)</f>
        <v>1</v>
      </c>
      <c r="C4639" s="1">
        <f>IF(C4638+1=Protocol!$V$21,0,C4638+1)</f>
        <v>13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238010006</v>
      </c>
      <c r="H4639" s="134">
        <f>Systematic[[#This Row],[SampleVariableLabel]]+100*Systematic[[#This Row],[State]]</f>
        <v>238011306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238</v>
      </c>
      <c r="B4640" s="1">
        <f>IF(C4640=0,IF(B4639=Protocol!$V$20,1,B4639+1),B4639)</f>
        <v>1</v>
      </c>
      <c r="C4640" s="1">
        <f>IF(C4639+1=Protocol!$V$21,0,C4639+1)</f>
        <v>14</v>
      </c>
      <c r="D4640" s="1">
        <f t="shared" si="161"/>
        <v>1</v>
      </c>
      <c r="E4640" s="1" t="str">
        <f>INDEX(Protocol[Mark],MATCH(C4640,Protocol[Step],0))</f>
        <v>10AsTm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238010001</v>
      </c>
      <c r="H4640" s="134">
        <f>Systematic[[#This Row],[SampleVariableLabel]]+100*Systematic[[#This Row],[State]]</f>
        <v>238011401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238</v>
      </c>
      <c r="B4641" s="1">
        <f>IF(C4641=0,IF(B4640=Protocol!$V$20,1,B4640+1),B4640)</f>
        <v>1</v>
      </c>
      <c r="C4641" s="1">
        <f>IF(C4640+1=Protocol!$V$21,0,C4640+1)</f>
        <v>15</v>
      </c>
      <c r="D4641" s="1">
        <f t="shared" si="161"/>
        <v>2</v>
      </c>
      <c r="E4641" s="1" t="str">
        <f>INDEX(Protocol[Mark],MATCH(C4641,Protocol[Step],0))</f>
        <v>11Azd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238010002</v>
      </c>
      <c r="H4641" s="134">
        <f>Systematic[[#This Row],[SampleVariableLabel]]+100*Systematic[[#This Row],[State]]</f>
        <v>238011502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239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ce1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239010003</v>
      </c>
      <c r="H4642" s="134">
        <f>Systematic[[#This Row],[SampleVariableLabel]]+100*Systematic[[#This Row],[State]]</f>
        <v>239010003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239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239010004</v>
      </c>
      <c r="H4643" s="134">
        <f>Systematic[[#This Row],[SampleVariableLabel]]+100*Systematic[[#This Row],[State]]</f>
        <v>239010104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239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1D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239010005</v>
      </c>
      <c r="H4644" s="134">
        <f>Systematic[[#This Row],[SampleVariableLabel]]+100*Systematic[[#This Row],[State]]</f>
        <v>239010205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239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1M.1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239010006</v>
      </c>
      <c r="H4645" s="134">
        <f>Systematic[[#This Row],[SampleVariableLabel]]+100*Systematic[[#This Row],[State]]</f>
        <v>239010306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239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239010001</v>
      </c>
      <c r="H4646" s="134">
        <f>Systematic[[#This Row],[SampleVariableLabel]]+100*Systematic[[#This Row],[State]]</f>
        <v>239010401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239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2c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239010002</v>
      </c>
      <c r="H4647" s="134">
        <f>Systematic[[#This Row],[SampleVariableLabel]]+100*Systematic[[#This Row],[State]]</f>
        <v>239010502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239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2M2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239010003</v>
      </c>
      <c r="H4648" s="134">
        <f>Systematic[[#This Row],[SampleVariableLabel]]+100*Systematic[[#This Row],[State]]</f>
        <v>239010603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239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3P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239010004</v>
      </c>
      <c r="H4649" s="134">
        <f>Systematic[[#This Row],[SampleVariableLabel]]+100*Systematic[[#This Row],[State]]</f>
        <v>239010704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239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4G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239010005</v>
      </c>
      <c r="H4650" s="134">
        <f>Systematic[[#This Row],[SampleVariableLabel]]+100*Systematic[[#This Row],[State]]</f>
        <v>239010805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239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5S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239010006</v>
      </c>
      <c r="H4651" s="134">
        <f>Systematic[[#This Row],[SampleVariableLabel]]+100*Systematic[[#This Row],[State]]</f>
        <v>239010906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239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6Gp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239010001</v>
      </c>
      <c r="H4652" s="134">
        <f>Systematic[[#This Row],[SampleVariableLabel]]+100*Systematic[[#This Row],[State]]</f>
        <v>239011001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239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7U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239010002</v>
      </c>
      <c r="H4653" s="134">
        <f>Systematic[[#This Row],[SampleVariableLabel]]+100*Systematic[[#This Row],[State]]</f>
        <v>239011102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239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8Rot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239010003</v>
      </c>
      <c r="H4654" s="134">
        <f>Systematic[[#This Row],[SampleVariableLabel]]+100*Systematic[[#This Row],[State]]</f>
        <v>239011203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239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9Ama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239010004</v>
      </c>
      <c r="H4655" s="134">
        <f>Systematic[[#This Row],[SampleVariableLabel]]+100*Systematic[[#This Row],[State]]</f>
        <v>239011304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239</v>
      </c>
      <c r="B4656" s="1">
        <f>IF(C4656=0,IF(B4655=Protocol!$V$20,1,B4655+1),B4655)</f>
        <v>1</v>
      </c>
      <c r="C4656" s="1">
        <f>IF(C4655+1=Protocol!$V$21,0,C4655+1)</f>
        <v>14</v>
      </c>
      <c r="D4656" s="1">
        <f t="shared" si="161"/>
        <v>5</v>
      </c>
      <c r="E4656" s="1" t="str">
        <f>INDEX(Protocol[Mark],MATCH(C4656,Protocol[Step],0))</f>
        <v>10AsTm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239010005</v>
      </c>
      <c r="H4656" s="134">
        <f>Systematic[[#This Row],[SampleVariableLabel]]+100*Systematic[[#This Row],[State]]</f>
        <v>239011405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239</v>
      </c>
      <c r="B4657" s="1">
        <f>IF(C4657=0,IF(B4656=Protocol!$V$20,1,B4656+1),B4656)</f>
        <v>1</v>
      </c>
      <c r="C4657" s="1">
        <f>IF(C4656+1=Protocol!$V$21,0,C4656+1)</f>
        <v>15</v>
      </c>
      <c r="D4657" s="1">
        <f t="shared" si="161"/>
        <v>6</v>
      </c>
      <c r="E4657" s="1" t="str">
        <f>INDEX(Protocol[Mark],MATCH(C4657,Protocol[Step],0))</f>
        <v>11Azd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239010006</v>
      </c>
      <c r="H4657" s="134">
        <f>Systematic[[#This Row],[SampleVariableLabel]]+100*Systematic[[#This Row],[State]]</f>
        <v>239011506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240</v>
      </c>
      <c r="B4658" s="1">
        <f>IF(C4658=0,IF(B4657=Protocol!$V$20,1,B4657+1),B4657)</f>
        <v>1</v>
      </c>
      <c r="C4658" s="1">
        <f>IF(C4657+1=Protocol!$V$21,0,C4657+1)</f>
        <v>0</v>
      </c>
      <c r="D4658" s="1">
        <f t="shared" si="161"/>
        <v>1</v>
      </c>
      <c r="E4658" s="1" t="str">
        <f>INDEX(Protocol[Mark],MATCH(C4658,Protocol[Step],0))</f>
        <v>ce1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240010001</v>
      </c>
      <c r="H4658" s="134">
        <f>Systematic[[#This Row],[SampleVariableLabel]]+100*Systematic[[#This Row],[State]]</f>
        <v>240010001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240</v>
      </c>
      <c r="B4659" s="1">
        <f>IF(C4659=0,IF(B4658=Protocol!$V$20,1,B4658+1),B4658)</f>
        <v>1</v>
      </c>
      <c r="C4659" s="1">
        <f>IF(C4658+1=Protocol!$V$21,0,C4658+1)</f>
        <v>1</v>
      </c>
      <c r="D4659" s="1">
        <f t="shared" si="161"/>
        <v>2</v>
      </c>
      <c r="E4659" s="1" t="str">
        <f>INDEX(Protocol[Mark],MATCH(C4659,Protocol[Step],0))</f>
        <v>1Dig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240010002</v>
      </c>
      <c r="H4659" s="134">
        <f>Systematic[[#This Row],[SampleVariableLabel]]+100*Systematic[[#This Row],[State]]</f>
        <v>240010102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240</v>
      </c>
      <c r="B4660" s="1">
        <f>IF(C4660=0,IF(B4659=Protocol!$V$20,1,B4659+1),B4659)</f>
        <v>1</v>
      </c>
      <c r="C4660" s="1">
        <f>IF(C4659+1=Protocol!$V$21,0,C4659+1)</f>
        <v>2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240010003</v>
      </c>
      <c r="H4660" s="134">
        <f>Systematic[[#This Row],[SampleVariableLabel]]+100*Systematic[[#This Row],[State]]</f>
        <v>240010203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240</v>
      </c>
      <c r="B4661" s="1">
        <f>IF(C4661=0,IF(B4660=Protocol!$V$20,1,B4660+1),B4660)</f>
        <v>1</v>
      </c>
      <c r="C4661" s="1">
        <f>IF(C4660+1=Protocol!$V$21,0,C4660+1)</f>
        <v>3</v>
      </c>
      <c r="D4661" s="1">
        <f t="shared" si="161"/>
        <v>4</v>
      </c>
      <c r="E4661" s="1" t="str">
        <f>INDEX(Protocol[Mark],MATCH(C4661,Protocol[Step],0))</f>
        <v>1M.1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240010004</v>
      </c>
      <c r="H4661" s="134">
        <f>Systematic[[#This Row],[SampleVariableLabel]]+100*Systematic[[#This Row],[State]]</f>
        <v>240010304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240</v>
      </c>
      <c r="B4662" s="1">
        <f>IF(C4662=0,IF(B4661=Protocol!$V$20,1,B4661+1),B4661)</f>
        <v>1</v>
      </c>
      <c r="C4662" s="1">
        <f>IF(C4661+1=Protocol!$V$21,0,C4661+1)</f>
        <v>4</v>
      </c>
      <c r="D4662" s="1">
        <f t="shared" si="161"/>
        <v>5</v>
      </c>
      <c r="E4662" s="1" t="str">
        <f>INDEX(Protocol[Mark],MATCH(C4662,Protocol[Step],0))</f>
        <v>2Oct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240010005</v>
      </c>
      <c r="H4662" s="134">
        <f>Systematic[[#This Row],[SampleVariableLabel]]+100*Systematic[[#This Row],[State]]</f>
        <v>240010405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240</v>
      </c>
      <c r="B4663" s="1">
        <f>IF(C4663=0,IF(B4662=Protocol!$V$20,1,B4662+1),B4662)</f>
        <v>1</v>
      </c>
      <c r="C4663" s="1">
        <f>IF(C4662+1=Protocol!$V$21,0,C4662+1)</f>
        <v>5</v>
      </c>
      <c r="D4663" s="1">
        <f t="shared" si="161"/>
        <v>6</v>
      </c>
      <c r="E4663" s="1" t="str">
        <f>INDEX(Protocol[Mark],MATCH(C4663,Protocol[Step],0))</f>
        <v>2c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240010006</v>
      </c>
      <c r="H4663" s="134">
        <f>Systematic[[#This Row],[SampleVariableLabel]]+100*Systematic[[#This Row],[State]]</f>
        <v>240010506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240</v>
      </c>
      <c r="B4664" s="1">
        <f>IF(C4664=0,IF(B4663=Protocol!$V$20,1,B4663+1),B4663)</f>
        <v>1</v>
      </c>
      <c r="C4664" s="1">
        <f>IF(C4663+1=Protocol!$V$21,0,C4663+1)</f>
        <v>6</v>
      </c>
      <c r="D4664" s="1">
        <f t="shared" si="161"/>
        <v>1</v>
      </c>
      <c r="E4664" s="1" t="str">
        <f>INDEX(Protocol[Mark],MATCH(C4664,Protocol[Step],0))</f>
        <v>2M2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240010001</v>
      </c>
      <c r="H4664" s="134">
        <f>Systematic[[#This Row],[SampleVariableLabel]]+100*Systematic[[#This Row],[State]]</f>
        <v>240010601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240</v>
      </c>
      <c r="B4665" s="1">
        <f>IF(C4665=0,IF(B4664=Protocol!$V$20,1,B4664+1),B4664)</f>
        <v>1</v>
      </c>
      <c r="C4665" s="1">
        <f>IF(C4664+1=Protocol!$V$21,0,C4664+1)</f>
        <v>7</v>
      </c>
      <c r="D4665" s="1">
        <f t="shared" si="161"/>
        <v>2</v>
      </c>
      <c r="E4665" s="1" t="str">
        <f>INDEX(Protocol[Mark],MATCH(C4665,Protocol[Step],0))</f>
        <v>3P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240010002</v>
      </c>
      <c r="H4665" s="134">
        <f>Systematic[[#This Row],[SampleVariableLabel]]+100*Systematic[[#This Row],[State]]</f>
        <v>240010702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240</v>
      </c>
      <c r="B4666" s="1">
        <f>IF(C4666=0,IF(B4665=Protocol!$V$20,1,B4665+1),B4665)</f>
        <v>1</v>
      </c>
      <c r="C4666" s="1">
        <f>IF(C4665+1=Protocol!$V$21,0,C4665+1)</f>
        <v>8</v>
      </c>
      <c r="D4666" s="1">
        <f t="shared" si="161"/>
        <v>3</v>
      </c>
      <c r="E4666" s="1" t="str">
        <f>INDEX(Protocol[Mark],MATCH(C4666,Protocol[Step],0))</f>
        <v>4G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240010003</v>
      </c>
      <c r="H4666" s="134">
        <f>Systematic[[#This Row],[SampleVariableLabel]]+100*Systematic[[#This Row],[State]]</f>
        <v>240010803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240</v>
      </c>
      <c r="B4667" s="1">
        <f>IF(C4667=0,IF(B4666=Protocol!$V$20,1,B4666+1),B4666)</f>
        <v>1</v>
      </c>
      <c r="C4667" s="1">
        <f>IF(C4666+1=Protocol!$V$21,0,C4666+1)</f>
        <v>9</v>
      </c>
      <c r="D4667" s="1">
        <f t="shared" si="161"/>
        <v>4</v>
      </c>
      <c r="E4667" s="1" t="str">
        <f>INDEX(Protocol[Mark],MATCH(C4667,Protocol[Step],0))</f>
        <v>5S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240010004</v>
      </c>
      <c r="H4667" s="134">
        <f>Systematic[[#This Row],[SampleVariableLabel]]+100*Systematic[[#This Row],[State]]</f>
        <v>240010904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240</v>
      </c>
      <c r="B4668" s="1">
        <f>IF(C4668=0,IF(B4667=Protocol!$V$20,1,B4667+1),B4667)</f>
        <v>1</v>
      </c>
      <c r="C4668" s="1">
        <f>IF(C4667+1=Protocol!$V$21,0,C4667+1)</f>
        <v>10</v>
      </c>
      <c r="D4668" s="1">
        <f t="shared" si="161"/>
        <v>5</v>
      </c>
      <c r="E4668" s="1" t="str">
        <f>INDEX(Protocol[Mark],MATCH(C4668,Protocol[Step],0))</f>
        <v>6Gp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240010005</v>
      </c>
      <c r="H4668" s="134">
        <f>Systematic[[#This Row],[SampleVariableLabel]]+100*Systematic[[#This Row],[State]]</f>
        <v>240011005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240</v>
      </c>
      <c r="B4669" s="1">
        <f>IF(C4669=0,IF(B4668=Protocol!$V$20,1,B4668+1),B4668)</f>
        <v>1</v>
      </c>
      <c r="C4669" s="1">
        <f>IF(C4668+1=Protocol!$V$21,0,C4668+1)</f>
        <v>11</v>
      </c>
      <c r="D4669" s="1">
        <f t="shared" si="161"/>
        <v>6</v>
      </c>
      <c r="E4669" s="1" t="str">
        <f>INDEX(Protocol[Mark],MATCH(C4669,Protocol[Step],0))</f>
        <v>7U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240010006</v>
      </c>
      <c r="H4669" s="134">
        <f>Systematic[[#This Row],[SampleVariableLabel]]+100*Systematic[[#This Row],[State]]</f>
        <v>240011106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240</v>
      </c>
      <c r="B4670" s="1">
        <f>IF(C4670=0,IF(B4669=Protocol!$V$20,1,B4669+1),B4669)</f>
        <v>1</v>
      </c>
      <c r="C4670" s="1">
        <f>IF(C4669+1=Protocol!$V$21,0,C4669+1)</f>
        <v>12</v>
      </c>
      <c r="D4670" s="1">
        <f t="shared" si="161"/>
        <v>1</v>
      </c>
      <c r="E4670" s="1" t="str">
        <f>INDEX(Protocol[Mark],MATCH(C4670,Protocol[Step],0))</f>
        <v>8Rot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240010001</v>
      </c>
      <c r="H4670" s="134">
        <f>Systematic[[#This Row],[SampleVariableLabel]]+100*Systematic[[#This Row],[State]]</f>
        <v>240011201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240</v>
      </c>
      <c r="B4671" s="1">
        <f>IF(C4671=0,IF(B4670=Protocol!$V$20,1,B4670+1),B4670)</f>
        <v>1</v>
      </c>
      <c r="C4671" s="1">
        <f>IF(C4670+1=Protocol!$V$21,0,C4670+1)</f>
        <v>13</v>
      </c>
      <c r="D4671" s="1">
        <f t="shared" si="161"/>
        <v>2</v>
      </c>
      <c r="E4671" s="1" t="str">
        <f>INDEX(Protocol[Mark],MATCH(C4671,Protocol[Step],0))</f>
        <v>9Ama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240010002</v>
      </c>
      <c r="H4671" s="134">
        <f>Systematic[[#This Row],[SampleVariableLabel]]+100*Systematic[[#This Row],[State]]</f>
        <v>240011302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240</v>
      </c>
      <c r="B4672" s="1">
        <f>IF(C4672=0,IF(B4671=Protocol!$V$20,1,B4671+1),B4671)</f>
        <v>1</v>
      </c>
      <c r="C4672" s="1">
        <f>IF(C4671+1=Protocol!$V$21,0,C4671+1)</f>
        <v>14</v>
      </c>
      <c r="D4672" s="1">
        <f t="shared" si="161"/>
        <v>3</v>
      </c>
      <c r="E4672" s="1" t="str">
        <f>INDEX(Protocol[Mark],MATCH(C4672,Protocol[Step],0))</f>
        <v>10AsTm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240010003</v>
      </c>
      <c r="H4672" s="134">
        <f>Systematic[[#This Row],[SampleVariableLabel]]+100*Systematic[[#This Row],[State]]</f>
        <v>240011403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240</v>
      </c>
      <c r="B4673" s="1">
        <f>IF(C4673=0,IF(B4672=Protocol!$V$20,1,B4672+1),B4672)</f>
        <v>1</v>
      </c>
      <c r="C4673" s="1">
        <f>IF(C4672+1=Protocol!$V$21,0,C4672+1)</f>
        <v>15</v>
      </c>
      <c r="D4673" s="1">
        <f t="shared" si="161"/>
        <v>4</v>
      </c>
      <c r="E4673" s="1" t="str">
        <f>INDEX(Protocol[Mark],MATCH(C4673,Protocol[Step],0))</f>
        <v>11Azd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240010004</v>
      </c>
      <c r="H4673" s="134">
        <f>Systematic[[#This Row],[SampleVariableLabel]]+100*Systematic[[#This Row],[State]]</f>
        <v>240011504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241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ce1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241010005</v>
      </c>
      <c r="H4674" s="134">
        <f>Systematic[[#This Row],[SampleVariableLabel]]+100*Systematic[[#This Row],[State]]</f>
        <v>241010005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241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1Dig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241010006</v>
      </c>
      <c r="H4675" s="134">
        <f>Systematic[[#This Row],[SampleVariableLabel]]+100*Systematic[[#This Row],[State]]</f>
        <v>241010106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241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241010001</v>
      </c>
      <c r="H4676" s="134">
        <f>Systematic[[#This Row],[SampleVariableLabel]]+100*Systematic[[#This Row],[State]]</f>
        <v>241010201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241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1M.1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241010002</v>
      </c>
      <c r="H4677" s="134">
        <f>Systematic[[#This Row],[SampleVariableLabel]]+100*Systematic[[#This Row],[State]]</f>
        <v>241010302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241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2Oct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241010003</v>
      </c>
      <c r="H4678" s="134">
        <f>Systematic[[#This Row],[SampleVariableLabel]]+100*Systematic[[#This Row],[State]]</f>
        <v>241010403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241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2c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241010004</v>
      </c>
      <c r="H4679" s="134">
        <f>Systematic[[#This Row],[SampleVariableLabel]]+100*Systematic[[#This Row],[State]]</f>
        <v>241010504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241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2M2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241010005</v>
      </c>
      <c r="H4680" s="134">
        <f>Systematic[[#This Row],[SampleVariableLabel]]+100*Systematic[[#This Row],[State]]</f>
        <v>241010605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241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3P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241010006</v>
      </c>
      <c r="H4681" s="134">
        <f>Systematic[[#This Row],[SampleVariableLabel]]+100*Systematic[[#This Row],[State]]</f>
        <v>241010706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241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4G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241010001</v>
      </c>
      <c r="H4682" s="134">
        <f>Systematic[[#This Row],[SampleVariableLabel]]+100*Systematic[[#This Row],[State]]</f>
        <v>241010801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241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5S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241010002</v>
      </c>
      <c r="H4683" s="134">
        <f>Systematic[[#This Row],[SampleVariableLabel]]+100*Systematic[[#This Row],[State]]</f>
        <v>241010902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241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6Gp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241010003</v>
      </c>
      <c r="H4684" s="134">
        <f>Systematic[[#This Row],[SampleVariableLabel]]+100*Systematic[[#This Row],[State]]</f>
        <v>241011003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241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7U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241010004</v>
      </c>
      <c r="H4685" s="134">
        <f>Systematic[[#This Row],[SampleVariableLabel]]+100*Systematic[[#This Row],[State]]</f>
        <v>241011104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241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8Rot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241010005</v>
      </c>
      <c r="H4686" s="134">
        <f>Systematic[[#This Row],[SampleVariableLabel]]+100*Systematic[[#This Row],[State]]</f>
        <v>241011205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241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9Ama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241010006</v>
      </c>
      <c r="H4687" s="134">
        <f>Systematic[[#This Row],[SampleVariableLabel]]+100*Systematic[[#This Row],[State]]</f>
        <v>241011306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241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10AsTm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241010001</v>
      </c>
      <c r="H4688" s="134">
        <f>Systematic[[#This Row],[SampleVariableLabel]]+100*Systematic[[#This Row],[State]]</f>
        <v>241011401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241</v>
      </c>
      <c r="B4689" s="1">
        <f>IF(C4689=0,IF(B4688=Protocol!$V$20,1,B4688+1),B4688)</f>
        <v>1</v>
      </c>
      <c r="C4689" s="1">
        <f>IF(C4688+1=Protocol!$V$21,0,C4688+1)</f>
        <v>15</v>
      </c>
      <c r="D4689" s="1">
        <f t="shared" si="163"/>
        <v>2</v>
      </c>
      <c r="E4689" s="1" t="str">
        <f>INDEX(Protocol[Mark],MATCH(C4689,Protocol[Step],0))</f>
        <v>11Azd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241010002</v>
      </c>
      <c r="H4689" s="134">
        <f>Systematic[[#This Row],[SampleVariableLabel]]+100*Systematic[[#This Row],[State]]</f>
        <v>241011502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242</v>
      </c>
      <c r="B4690" s="1">
        <f>IF(C4690=0,IF(B4689=Protocol!$V$20,1,B4689+1),B4689)</f>
        <v>1</v>
      </c>
      <c r="C4690" s="1">
        <f>IF(C4689+1=Protocol!$V$21,0,C4689+1)</f>
        <v>0</v>
      </c>
      <c r="D4690" s="1">
        <f t="shared" si="163"/>
        <v>3</v>
      </c>
      <c r="E4690" s="1" t="str">
        <f>INDEX(Protocol[Mark],MATCH(C4690,Protocol[Step],0))</f>
        <v>ce1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242010003</v>
      </c>
      <c r="H4690" s="134">
        <f>Systematic[[#This Row],[SampleVariableLabel]]+100*Systematic[[#This Row],[State]]</f>
        <v>242010003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242</v>
      </c>
      <c r="B4691" s="1">
        <f>IF(C4691=0,IF(B4690=Protocol!$V$20,1,B4690+1),B4690)</f>
        <v>1</v>
      </c>
      <c r="C4691" s="1">
        <f>IF(C4690+1=Protocol!$V$21,0,C4690+1)</f>
        <v>1</v>
      </c>
      <c r="D4691" s="1">
        <f t="shared" si="163"/>
        <v>4</v>
      </c>
      <c r="E4691" s="1" t="str">
        <f>INDEX(Protocol[Mark],MATCH(C4691,Protocol[Step],0))</f>
        <v>1Dig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242010004</v>
      </c>
      <c r="H4691" s="134">
        <f>Systematic[[#This Row],[SampleVariableLabel]]+100*Systematic[[#This Row],[State]]</f>
        <v>242010104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242</v>
      </c>
      <c r="B4692" s="1">
        <f>IF(C4692=0,IF(B4691=Protocol!$V$20,1,B4691+1),B4691)</f>
        <v>1</v>
      </c>
      <c r="C4692" s="1">
        <f>IF(C4691+1=Protocol!$V$21,0,C4691+1)</f>
        <v>2</v>
      </c>
      <c r="D4692" s="1">
        <f t="shared" si="163"/>
        <v>5</v>
      </c>
      <c r="E4692" s="1" t="str">
        <f>INDEX(Protocol[Mark],MATCH(C4692,Protocol[Step],0))</f>
        <v>1D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242010005</v>
      </c>
      <c r="H4692" s="134">
        <f>Systematic[[#This Row],[SampleVariableLabel]]+100*Systematic[[#This Row],[State]]</f>
        <v>242010205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242</v>
      </c>
      <c r="B4693" s="1">
        <f>IF(C4693=0,IF(B4692=Protocol!$V$20,1,B4692+1),B4692)</f>
        <v>1</v>
      </c>
      <c r="C4693" s="1">
        <f>IF(C4692+1=Protocol!$V$21,0,C4692+1)</f>
        <v>3</v>
      </c>
      <c r="D4693" s="1">
        <f t="shared" si="163"/>
        <v>6</v>
      </c>
      <c r="E4693" s="1" t="str">
        <f>INDEX(Protocol[Mark],MATCH(C4693,Protocol[Step],0))</f>
        <v>1M.1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242010006</v>
      </c>
      <c r="H4693" s="134">
        <f>Systematic[[#This Row],[SampleVariableLabel]]+100*Systematic[[#This Row],[State]]</f>
        <v>242010306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242</v>
      </c>
      <c r="B4694" s="1">
        <f>IF(C4694=0,IF(B4693=Protocol!$V$20,1,B4693+1),B4693)</f>
        <v>1</v>
      </c>
      <c r="C4694" s="1">
        <f>IF(C4693+1=Protocol!$V$21,0,C4693+1)</f>
        <v>4</v>
      </c>
      <c r="D4694" s="1">
        <f t="shared" si="163"/>
        <v>1</v>
      </c>
      <c r="E4694" s="1" t="str">
        <f>INDEX(Protocol[Mark],MATCH(C4694,Protocol[Step],0))</f>
        <v>2Oct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242010001</v>
      </c>
      <c r="H4694" s="134">
        <f>Systematic[[#This Row],[SampleVariableLabel]]+100*Systematic[[#This Row],[State]]</f>
        <v>242010401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242</v>
      </c>
      <c r="B4695" s="1">
        <f>IF(C4695=0,IF(B4694=Protocol!$V$20,1,B4694+1),B4694)</f>
        <v>1</v>
      </c>
      <c r="C4695" s="1">
        <f>IF(C4694+1=Protocol!$V$21,0,C4694+1)</f>
        <v>5</v>
      </c>
      <c r="D4695" s="1">
        <f t="shared" si="163"/>
        <v>2</v>
      </c>
      <c r="E4695" s="1" t="str">
        <f>INDEX(Protocol[Mark],MATCH(C4695,Protocol[Step],0))</f>
        <v>2c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242010002</v>
      </c>
      <c r="H4695" s="134">
        <f>Systematic[[#This Row],[SampleVariableLabel]]+100*Systematic[[#This Row],[State]]</f>
        <v>242010502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242</v>
      </c>
      <c r="B4696" s="1">
        <f>IF(C4696=0,IF(B4695=Protocol!$V$20,1,B4695+1),B4695)</f>
        <v>1</v>
      </c>
      <c r="C4696" s="1">
        <f>IF(C4695+1=Protocol!$V$21,0,C4695+1)</f>
        <v>6</v>
      </c>
      <c r="D4696" s="1">
        <f t="shared" si="163"/>
        <v>3</v>
      </c>
      <c r="E4696" s="1" t="str">
        <f>INDEX(Protocol[Mark],MATCH(C4696,Protocol[Step],0))</f>
        <v>2M2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242010003</v>
      </c>
      <c r="H4696" s="134">
        <f>Systematic[[#This Row],[SampleVariableLabel]]+100*Systematic[[#This Row],[State]]</f>
        <v>242010603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242</v>
      </c>
      <c r="B4697" s="1">
        <f>IF(C4697=0,IF(B4696=Protocol!$V$20,1,B4696+1),B4696)</f>
        <v>1</v>
      </c>
      <c r="C4697" s="1">
        <f>IF(C4696+1=Protocol!$V$21,0,C4696+1)</f>
        <v>7</v>
      </c>
      <c r="D4697" s="1">
        <f t="shared" si="163"/>
        <v>4</v>
      </c>
      <c r="E4697" s="1" t="str">
        <f>INDEX(Protocol[Mark],MATCH(C4697,Protocol[Step],0))</f>
        <v>3P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242010004</v>
      </c>
      <c r="H4697" s="134">
        <f>Systematic[[#This Row],[SampleVariableLabel]]+100*Systematic[[#This Row],[State]]</f>
        <v>242010704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242</v>
      </c>
      <c r="B4698" s="1">
        <f>IF(C4698=0,IF(B4697=Protocol!$V$20,1,B4697+1),B4697)</f>
        <v>1</v>
      </c>
      <c r="C4698" s="1">
        <f>IF(C4697+1=Protocol!$V$21,0,C4697+1)</f>
        <v>8</v>
      </c>
      <c r="D4698" s="1">
        <f t="shared" si="163"/>
        <v>5</v>
      </c>
      <c r="E4698" s="1" t="str">
        <f>INDEX(Protocol[Mark],MATCH(C4698,Protocol[Step],0))</f>
        <v>4G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242010005</v>
      </c>
      <c r="H4698" s="134">
        <f>Systematic[[#This Row],[SampleVariableLabel]]+100*Systematic[[#This Row],[State]]</f>
        <v>242010805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242</v>
      </c>
      <c r="B4699" s="1">
        <f>IF(C4699=0,IF(B4698=Protocol!$V$20,1,B4698+1),B4698)</f>
        <v>1</v>
      </c>
      <c r="C4699" s="1">
        <f>IF(C4698+1=Protocol!$V$21,0,C4698+1)</f>
        <v>9</v>
      </c>
      <c r="D4699" s="1">
        <f t="shared" si="163"/>
        <v>6</v>
      </c>
      <c r="E4699" s="1" t="str">
        <f>INDEX(Protocol[Mark],MATCH(C4699,Protocol[Step],0))</f>
        <v>5S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242010006</v>
      </c>
      <c r="H4699" s="134">
        <f>Systematic[[#This Row],[SampleVariableLabel]]+100*Systematic[[#This Row],[State]]</f>
        <v>242010906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242</v>
      </c>
      <c r="B4700" s="1">
        <f>IF(C4700=0,IF(B4699=Protocol!$V$20,1,B4699+1),B4699)</f>
        <v>1</v>
      </c>
      <c r="C4700" s="1">
        <f>IF(C4699+1=Protocol!$V$21,0,C4699+1)</f>
        <v>10</v>
      </c>
      <c r="D4700" s="1">
        <f t="shared" si="163"/>
        <v>1</v>
      </c>
      <c r="E4700" s="1" t="str">
        <f>INDEX(Protocol[Mark],MATCH(C4700,Protocol[Step],0))</f>
        <v>6Gp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242010001</v>
      </c>
      <c r="H4700" s="134">
        <f>Systematic[[#This Row],[SampleVariableLabel]]+100*Systematic[[#This Row],[State]]</f>
        <v>242011001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242</v>
      </c>
      <c r="B4701" s="1">
        <f>IF(C4701=0,IF(B4700=Protocol!$V$20,1,B4700+1),B4700)</f>
        <v>1</v>
      </c>
      <c r="C4701" s="1">
        <f>IF(C4700+1=Protocol!$V$21,0,C4700+1)</f>
        <v>11</v>
      </c>
      <c r="D4701" s="1">
        <f t="shared" si="163"/>
        <v>2</v>
      </c>
      <c r="E4701" s="1" t="str">
        <f>INDEX(Protocol[Mark],MATCH(C4701,Protocol[Step],0))</f>
        <v>7U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242010002</v>
      </c>
      <c r="H4701" s="134">
        <f>Systematic[[#This Row],[SampleVariableLabel]]+100*Systematic[[#This Row],[State]]</f>
        <v>242011102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242</v>
      </c>
      <c r="B4702" s="1">
        <f>IF(C4702=0,IF(B4701=Protocol!$V$20,1,B4701+1),B4701)</f>
        <v>1</v>
      </c>
      <c r="C4702" s="1">
        <f>IF(C4701+1=Protocol!$V$21,0,C4701+1)</f>
        <v>12</v>
      </c>
      <c r="D4702" s="1">
        <f t="shared" si="163"/>
        <v>3</v>
      </c>
      <c r="E4702" s="1" t="str">
        <f>INDEX(Protocol[Mark],MATCH(C4702,Protocol[Step],0))</f>
        <v>8Rot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242010003</v>
      </c>
      <c r="H4702" s="134">
        <f>Systematic[[#This Row],[SampleVariableLabel]]+100*Systematic[[#This Row],[State]]</f>
        <v>242011203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242</v>
      </c>
      <c r="B4703" s="1">
        <f>IF(C4703=0,IF(B4702=Protocol!$V$20,1,B4702+1),B4702)</f>
        <v>1</v>
      </c>
      <c r="C4703" s="1">
        <f>IF(C4702+1=Protocol!$V$21,0,C4702+1)</f>
        <v>13</v>
      </c>
      <c r="D4703" s="1">
        <f t="shared" si="163"/>
        <v>4</v>
      </c>
      <c r="E4703" s="1" t="str">
        <f>INDEX(Protocol[Mark],MATCH(C4703,Protocol[Step],0))</f>
        <v>9Ama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242010004</v>
      </c>
      <c r="H4703" s="134">
        <f>Systematic[[#This Row],[SampleVariableLabel]]+100*Systematic[[#This Row],[State]]</f>
        <v>242011304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242</v>
      </c>
      <c r="B4704" s="1">
        <f>IF(C4704=0,IF(B4703=Protocol!$V$20,1,B4703+1),B4703)</f>
        <v>1</v>
      </c>
      <c r="C4704" s="1">
        <f>IF(C4703+1=Protocol!$V$21,0,C4703+1)</f>
        <v>14</v>
      </c>
      <c r="D4704" s="1">
        <f t="shared" si="163"/>
        <v>5</v>
      </c>
      <c r="E4704" s="1" t="str">
        <f>INDEX(Protocol[Mark],MATCH(C4704,Protocol[Step],0))</f>
        <v>10AsTm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242010005</v>
      </c>
      <c r="H4704" s="134">
        <f>Systematic[[#This Row],[SampleVariableLabel]]+100*Systematic[[#This Row],[State]]</f>
        <v>242011405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242</v>
      </c>
      <c r="B4705" s="1">
        <f>IF(C4705=0,IF(B4704=Protocol!$V$20,1,B4704+1),B4704)</f>
        <v>1</v>
      </c>
      <c r="C4705" s="1">
        <f>IF(C4704+1=Protocol!$V$21,0,C4704+1)</f>
        <v>15</v>
      </c>
      <c r="D4705" s="1">
        <f t="shared" si="163"/>
        <v>6</v>
      </c>
      <c r="E4705" s="1" t="str">
        <f>INDEX(Protocol[Mark],MATCH(C4705,Protocol[Step],0))</f>
        <v>11Azd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242010006</v>
      </c>
      <c r="H4705" s="134">
        <f>Systematic[[#This Row],[SampleVariableLabel]]+100*Systematic[[#This Row],[State]]</f>
        <v>242011506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243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ce1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243010001</v>
      </c>
      <c r="H4706" s="134">
        <f>Systematic[[#This Row],[SampleVariableLabel]]+100*Systematic[[#This Row],[State]]</f>
        <v>243010001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243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1Dig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243010002</v>
      </c>
      <c r="H4707" s="134">
        <f>Systematic[[#This Row],[SampleVariableLabel]]+100*Systematic[[#This Row],[State]]</f>
        <v>243010102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243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1D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243010003</v>
      </c>
      <c r="H4708" s="134">
        <f>Systematic[[#This Row],[SampleVariableLabel]]+100*Systematic[[#This Row],[State]]</f>
        <v>243010203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243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1M.1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243010004</v>
      </c>
      <c r="H4709" s="134">
        <f>Systematic[[#This Row],[SampleVariableLabel]]+100*Systematic[[#This Row],[State]]</f>
        <v>243010304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243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2Oct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243010005</v>
      </c>
      <c r="H4710" s="134">
        <f>Systematic[[#This Row],[SampleVariableLabel]]+100*Systematic[[#This Row],[State]]</f>
        <v>243010405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243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243010006</v>
      </c>
      <c r="H4711" s="134">
        <f>Systematic[[#This Row],[SampleVariableLabel]]+100*Systematic[[#This Row],[State]]</f>
        <v>243010506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243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2M2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243010001</v>
      </c>
      <c r="H4712" s="134">
        <f>Systematic[[#This Row],[SampleVariableLabel]]+100*Systematic[[#This Row],[State]]</f>
        <v>243010601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243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3P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243010002</v>
      </c>
      <c r="H4713" s="134">
        <f>Systematic[[#This Row],[SampleVariableLabel]]+100*Systematic[[#This Row],[State]]</f>
        <v>243010702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243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4G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243010003</v>
      </c>
      <c r="H4714" s="134">
        <f>Systematic[[#This Row],[SampleVariableLabel]]+100*Systematic[[#This Row],[State]]</f>
        <v>243010803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243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5S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243010004</v>
      </c>
      <c r="H4715" s="134">
        <f>Systematic[[#This Row],[SampleVariableLabel]]+100*Systematic[[#This Row],[State]]</f>
        <v>243010904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243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6Gp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243010005</v>
      </c>
      <c r="H4716" s="134">
        <f>Systematic[[#This Row],[SampleVariableLabel]]+100*Systematic[[#This Row],[State]]</f>
        <v>243011005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243</v>
      </c>
      <c r="B4717" s="1">
        <f>IF(C4717=0,IF(B4716=Protocol!$V$20,1,B4716+1),B4716)</f>
        <v>1</v>
      </c>
      <c r="C4717" s="1">
        <f>IF(C4716+1=Protocol!$V$21,0,C4716+1)</f>
        <v>11</v>
      </c>
      <c r="D4717" s="1">
        <f t="shared" si="163"/>
        <v>6</v>
      </c>
      <c r="E4717" s="1" t="str">
        <f>INDEX(Protocol[Mark],MATCH(C4717,Protocol[Step],0))</f>
        <v>7U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243010006</v>
      </c>
      <c r="H4717" s="134">
        <f>Systematic[[#This Row],[SampleVariableLabel]]+100*Systematic[[#This Row],[State]]</f>
        <v>243011106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243</v>
      </c>
      <c r="B4718" s="1">
        <f>IF(C4718=0,IF(B4717=Protocol!$V$20,1,B4717+1),B4717)</f>
        <v>1</v>
      </c>
      <c r="C4718" s="1">
        <f>IF(C4717+1=Protocol!$V$21,0,C4717+1)</f>
        <v>12</v>
      </c>
      <c r="D4718" s="1">
        <f t="shared" si="163"/>
        <v>1</v>
      </c>
      <c r="E4718" s="1" t="str">
        <f>INDEX(Protocol[Mark],MATCH(C4718,Protocol[Step],0))</f>
        <v>8Rot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243010001</v>
      </c>
      <c r="H4718" s="134">
        <f>Systematic[[#This Row],[SampleVariableLabel]]+100*Systematic[[#This Row],[State]]</f>
        <v>243011201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243</v>
      </c>
      <c r="B4719" s="1">
        <f>IF(C4719=0,IF(B4718=Protocol!$V$20,1,B4718+1),B4718)</f>
        <v>1</v>
      </c>
      <c r="C4719" s="1">
        <f>IF(C4718+1=Protocol!$V$21,0,C4718+1)</f>
        <v>13</v>
      </c>
      <c r="D4719" s="1">
        <f t="shared" si="163"/>
        <v>2</v>
      </c>
      <c r="E4719" s="1" t="str">
        <f>INDEX(Protocol[Mark],MATCH(C4719,Protocol[Step],0))</f>
        <v>9Ama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243010002</v>
      </c>
      <c r="H4719" s="134">
        <f>Systematic[[#This Row],[SampleVariableLabel]]+100*Systematic[[#This Row],[State]]</f>
        <v>243011302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243</v>
      </c>
      <c r="B4720" s="1">
        <f>IF(C4720=0,IF(B4719=Protocol!$V$20,1,B4719+1),B4719)</f>
        <v>1</v>
      </c>
      <c r="C4720" s="1">
        <f>IF(C4719+1=Protocol!$V$21,0,C4719+1)</f>
        <v>14</v>
      </c>
      <c r="D4720" s="1">
        <f t="shared" si="163"/>
        <v>3</v>
      </c>
      <c r="E4720" s="1" t="str">
        <f>INDEX(Protocol[Mark],MATCH(C4720,Protocol[Step],0))</f>
        <v>10AsTm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243010003</v>
      </c>
      <c r="H4720" s="134">
        <f>Systematic[[#This Row],[SampleVariableLabel]]+100*Systematic[[#This Row],[State]]</f>
        <v>243011403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243</v>
      </c>
      <c r="B4721" s="1">
        <f>IF(C4721=0,IF(B4720=Protocol!$V$20,1,B4720+1),B4720)</f>
        <v>1</v>
      </c>
      <c r="C4721" s="1">
        <f>IF(C4720+1=Protocol!$V$21,0,C4720+1)</f>
        <v>15</v>
      </c>
      <c r="D4721" s="1">
        <f t="shared" si="163"/>
        <v>4</v>
      </c>
      <c r="E4721" s="1" t="str">
        <f>INDEX(Protocol[Mark],MATCH(C4721,Protocol[Step],0))</f>
        <v>11Azd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243010004</v>
      </c>
      <c r="H4721" s="134">
        <f>Systematic[[#This Row],[SampleVariableLabel]]+100*Systematic[[#This Row],[State]]</f>
        <v>243011504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244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ce1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244010005</v>
      </c>
      <c r="H4722" s="134">
        <f>Systematic[[#This Row],[SampleVariableLabel]]+100*Systematic[[#This Row],[State]]</f>
        <v>244010005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244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1Dig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244010006</v>
      </c>
      <c r="H4723" s="134">
        <f>Systematic[[#This Row],[SampleVariableLabel]]+100*Systematic[[#This Row],[State]]</f>
        <v>244010106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244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1D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244010001</v>
      </c>
      <c r="H4724" s="134">
        <f>Systematic[[#This Row],[SampleVariableLabel]]+100*Systematic[[#This Row],[State]]</f>
        <v>244010201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244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1M.1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244010002</v>
      </c>
      <c r="H4725" s="134">
        <f>Systematic[[#This Row],[SampleVariableLabel]]+100*Systematic[[#This Row],[State]]</f>
        <v>244010302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244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2Oct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244010003</v>
      </c>
      <c r="H4726" s="134">
        <f>Systematic[[#This Row],[SampleVariableLabel]]+100*Systematic[[#This Row],[State]]</f>
        <v>244010403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244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2c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244010004</v>
      </c>
      <c r="H4727" s="134">
        <f>Systematic[[#This Row],[SampleVariableLabel]]+100*Systematic[[#This Row],[State]]</f>
        <v>244010504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244</v>
      </c>
      <c r="B4728" s="1">
        <f>IF(C4728=0,IF(B4727=Protocol!$V$20,1,B4727+1),B4727)</f>
        <v>1</v>
      </c>
      <c r="C4728" s="1">
        <f>IF(C4727+1=Protocol!$V$21,0,C4727+1)</f>
        <v>6</v>
      </c>
      <c r="D4728" s="1">
        <f t="shared" si="163"/>
        <v>5</v>
      </c>
      <c r="E4728" s="1" t="str">
        <f>INDEX(Protocol[Mark],MATCH(C4728,Protocol[Step],0))</f>
        <v>2M2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244010005</v>
      </c>
      <c r="H4728" s="134">
        <f>Systematic[[#This Row],[SampleVariableLabel]]+100*Systematic[[#This Row],[State]]</f>
        <v>244010605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244</v>
      </c>
      <c r="B4729" s="1">
        <f>IF(C4729=0,IF(B4728=Protocol!$V$20,1,B4728+1),B4728)</f>
        <v>1</v>
      </c>
      <c r="C4729" s="1">
        <f>IF(C4728+1=Protocol!$V$21,0,C4728+1)</f>
        <v>7</v>
      </c>
      <c r="D4729" s="1">
        <f t="shared" si="163"/>
        <v>6</v>
      </c>
      <c r="E4729" s="1" t="str">
        <f>INDEX(Protocol[Mark],MATCH(C4729,Protocol[Step],0))</f>
        <v>3P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244010006</v>
      </c>
      <c r="H4729" s="134">
        <f>Systematic[[#This Row],[SampleVariableLabel]]+100*Systematic[[#This Row],[State]]</f>
        <v>244010706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244</v>
      </c>
      <c r="B4730" s="1">
        <f>IF(C4730=0,IF(B4729=Protocol!$V$20,1,B4729+1),B4729)</f>
        <v>1</v>
      </c>
      <c r="C4730" s="1">
        <f>IF(C4729+1=Protocol!$V$21,0,C4729+1)</f>
        <v>8</v>
      </c>
      <c r="D4730" s="1">
        <f t="shared" si="163"/>
        <v>1</v>
      </c>
      <c r="E4730" s="1" t="str">
        <f>INDEX(Protocol[Mark],MATCH(C4730,Protocol[Step],0))</f>
        <v>4G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244010001</v>
      </c>
      <c r="H4730" s="134">
        <f>Systematic[[#This Row],[SampleVariableLabel]]+100*Systematic[[#This Row],[State]]</f>
        <v>244010801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244</v>
      </c>
      <c r="B4731" s="1">
        <f>IF(C4731=0,IF(B4730=Protocol!$V$20,1,B4730+1),B4730)</f>
        <v>1</v>
      </c>
      <c r="C4731" s="1">
        <f>IF(C4730+1=Protocol!$V$21,0,C4730+1)</f>
        <v>9</v>
      </c>
      <c r="D4731" s="1">
        <f t="shared" si="163"/>
        <v>2</v>
      </c>
      <c r="E4731" s="1" t="str">
        <f>INDEX(Protocol[Mark],MATCH(C4731,Protocol[Step],0))</f>
        <v>5S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244010002</v>
      </c>
      <c r="H4731" s="134">
        <f>Systematic[[#This Row],[SampleVariableLabel]]+100*Systematic[[#This Row],[State]]</f>
        <v>244010902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244</v>
      </c>
      <c r="B4732" s="1">
        <f>IF(C4732=0,IF(B4731=Protocol!$V$20,1,B4731+1),B4731)</f>
        <v>1</v>
      </c>
      <c r="C4732" s="1">
        <f>IF(C4731+1=Protocol!$V$21,0,C4731+1)</f>
        <v>10</v>
      </c>
      <c r="D4732" s="1">
        <f t="shared" si="163"/>
        <v>3</v>
      </c>
      <c r="E4732" s="1" t="str">
        <f>INDEX(Protocol[Mark],MATCH(C4732,Protocol[Step],0))</f>
        <v>6Gp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244010003</v>
      </c>
      <c r="H4732" s="134">
        <f>Systematic[[#This Row],[SampleVariableLabel]]+100*Systematic[[#This Row],[State]]</f>
        <v>244011003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244</v>
      </c>
      <c r="B4733" s="1">
        <f>IF(C4733=0,IF(B4732=Protocol!$V$20,1,B4732+1),B4732)</f>
        <v>1</v>
      </c>
      <c r="C4733" s="1">
        <f>IF(C4732+1=Protocol!$V$21,0,C4732+1)</f>
        <v>11</v>
      </c>
      <c r="D4733" s="1">
        <f t="shared" si="163"/>
        <v>4</v>
      </c>
      <c r="E4733" s="1" t="str">
        <f>INDEX(Protocol[Mark],MATCH(C4733,Protocol[Step],0))</f>
        <v>7U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244010004</v>
      </c>
      <c r="H4733" s="134">
        <f>Systematic[[#This Row],[SampleVariableLabel]]+100*Systematic[[#This Row],[State]]</f>
        <v>244011104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244</v>
      </c>
      <c r="B4734" s="1">
        <f>IF(C4734=0,IF(B4733=Protocol!$V$20,1,B4733+1),B4733)</f>
        <v>1</v>
      </c>
      <c r="C4734" s="1">
        <f>IF(C4733+1=Protocol!$V$21,0,C4733+1)</f>
        <v>12</v>
      </c>
      <c r="D4734" s="1">
        <f t="shared" si="163"/>
        <v>5</v>
      </c>
      <c r="E4734" s="1" t="str">
        <f>INDEX(Protocol[Mark],MATCH(C4734,Protocol[Step],0))</f>
        <v>8Rot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244010005</v>
      </c>
      <c r="H4734" s="134">
        <f>Systematic[[#This Row],[SampleVariableLabel]]+100*Systematic[[#This Row],[State]]</f>
        <v>244011205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244</v>
      </c>
      <c r="B4735" s="1">
        <f>IF(C4735=0,IF(B4734=Protocol!$V$20,1,B4734+1),B4734)</f>
        <v>1</v>
      </c>
      <c r="C4735" s="1">
        <f>IF(C4734+1=Protocol!$V$21,0,C4734+1)</f>
        <v>13</v>
      </c>
      <c r="D4735" s="1">
        <f t="shared" si="163"/>
        <v>6</v>
      </c>
      <c r="E4735" s="1" t="str">
        <f>INDEX(Protocol[Mark],MATCH(C4735,Protocol[Step],0))</f>
        <v>9Ama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244010006</v>
      </c>
      <c r="H4735" s="134">
        <f>Systematic[[#This Row],[SampleVariableLabel]]+100*Systematic[[#This Row],[State]]</f>
        <v>244011306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244</v>
      </c>
      <c r="B4736" s="1">
        <f>IF(C4736=0,IF(B4735=Protocol!$V$20,1,B4735+1),B4735)</f>
        <v>1</v>
      </c>
      <c r="C4736" s="1">
        <f>IF(C4735+1=Protocol!$V$21,0,C4735+1)</f>
        <v>14</v>
      </c>
      <c r="D4736" s="1">
        <f t="shared" si="163"/>
        <v>1</v>
      </c>
      <c r="E4736" s="1" t="str">
        <f>INDEX(Protocol[Mark],MATCH(C4736,Protocol[Step],0))</f>
        <v>10AsTm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244010001</v>
      </c>
      <c r="H4736" s="134">
        <f>Systematic[[#This Row],[SampleVariableLabel]]+100*Systematic[[#This Row],[State]]</f>
        <v>244011401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244</v>
      </c>
      <c r="B4737" s="1">
        <f>IF(C4737=0,IF(B4736=Protocol!$V$20,1,B4736+1),B4736)</f>
        <v>1</v>
      </c>
      <c r="C4737" s="1">
        <f>IF(C4736+1=Protocol!$V$21,0,C4736+1)</f>
        <v>15</v>
      </c>
      <c r="D4737" s="1">
        <f t="shared" si="163"/>
        <v>2</v>
      </c>
      <c r="E4737" s="1" t="str">
        <f>INDEX(Protocol[Mark],MATCH(C4737,Protocol[Step],0))</f>
        <v>11Azd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244010002</v>
      </c>
      <c r="H4737" s="134">
        <f>Systematic[[#This Row],[SampleVariableLabel]]+100*Systematic[[#This Row],[State]]</f>
        <v>244011502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245</v>
      </c>
      <c r="B4738" s="1">
        <f>IF(C4738=0,IF(B4737=Protocol!$V$20,1,B4737+1),B4737)</f>
        <v>1</v>
      </c>
      <c r="C4738" s="1">
        <f>IF(C4737+1=Protocol!$V$21,0,C4737+1)</f>
        <v>0</v>
      </c>
      <c r="D4738" s="1">
        <f t="shared" si="163"/>
        <v>3</v>
      </c>
      <c r="E4738" s="1" t="str">
        <f>INDEX(Protocol[Mark],MATCH(C4738,Protocol[Step],0))</f>
        <v>ce1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245010003</v>
      </c>
      <c r="H4738" s="134">
        <f>Systematic[[#This Row],[SampleVariableLabel]]+100*Systematic[[#This Row],[State]]</f>
        <v>245010003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245</v>
      </c>
      <c r="B4739" s="1">
        <f>IF(C4739=0,IF(B4738=Protocol!$V$20,1,B4738+1),B4738)</f>
        <v>1</v>
      </c>
      <c r="C4739" s="1">
        <f>IF(C4738+1=Protocol!$V$21,0,C4738+1)</f>
        <v>1</v>
      </c>
      <c r="D4739" s="1">
        <f t="shared" ref="D4739:D4802" si="165">IF(D4738=nVariables,1,D4738+1)</f>
        <v>4</v>
      </c>
      <c r="E4739" s="1" t="str">
        <f>INDEX(Protocol[Mark],MATCH(C4739,Protocol[Step],0))</f>
        <v>1Dig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245010004</v>
      </c>
      <c r="H4739" s="134">
        <f>Systematic[[#This Row],[SampleVariableLabel]]+100*Systematic[[#This Row],[State]]</f>
        <v>245010104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245</v>
      </c>
      <c r="B4740" s="1">
        <f>IF(C4740=0,IF(B4739=Protocol!$V$20,1,B4739+1),B4739)</f>
        <v>1</v>
      </c>
      <c r="C4740" s="1">
        <f>IF(C4739+1=Protocol!$V$21,0,C4739+1)</f>
        <v>2</v>
      </c>
      <c r="D4740" s="1">
        <f t="shared" si="165"/>
        <v>5</v>
      </c>
      <c r="E4740" s="1" t="str">
        <f>INDEX(Protocol[Mark],MATCH(C4740,Protocol[Step],0))</f>
        <v>1D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245010005</v>
      </c>
      <c r="H4740" s="134">
        <f>Systematic[[#This Row],[SampleVariableLabel]]+100*Systematic[[#This Row],[State]]</f>
        <v>245010205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245</v>
      </c>
      <c r="B4741" s="1">
        <f>IF(C4741=0,IF(B4740=Protocol!$V$20,1,B4740+1),B4740)</f>
        <v>1</v>
      </c>
      <c r="C4741" s="1">
        <f>IF(C4740+1=Protocol!$V$21,0,C4740+1)</f>
        <v>3</v>
      </c>
      <c r="D4741" s="1">
        <f t="shared" si="165"/>
        <v>6</v>
      </c>
      <c r="E4741" s="1" t="str">
        <f>INDEX(Protocol[Mark],MATCH(C4741,Protocol[Step],0))</f>
        <v>1M.1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245010006</v>
      </c>
      <c r="H4741" s="134">
        <f>Systematic[[#This Row],[SampleVariableLabel]]+100*Systematic[[#This Row],[State]]</f>
        <v>245010306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245</v>
      </c>
      <c r="B4742" s="1">
        <f>IF(C4742=0,IF(B4741=Protocol!$V$20,1,B4741+1),B4741)</f>
        <v>1</v>
      </c>
      <c r="C4742" s="1">
        <f>IF(C4741+1=Protocol!$V$21,0,C4741+1)</f>
        <v>4</v>
      </c>
      <c r="D4742" s="1">
        <f t="shared" si="165"/>
        <v>1</v>
      </c>
      <c r="E4742" s="1" t="str">
        <f>INDEX(Protocol[Mark],MATCH(C4742,Protocol[Step],0))</f>
        <v>2Oct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245010001</v>
      </c>
      <c r="H4742" s="134">
        <f>Systematic[[#This Row],[SampleVariableLabel]]+100*Systematic[[#This Row],[State]]</f>
        <v>245010401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245</v>
      </c>
      <c r="B4743" s="1">
        <f>IF(C4743=0,IF(B4742=Protocol!$V$20,1,B4742+1),B4742)</f>
        <v>1</v>
      </c>
      <c r="C4743" s="1">
        <f>IF(C4742+1=Protocol!$V$21,0,C4742+1)</f>
        <v>5</v>
      </c>
      <c r="D4743" s="1">
        <f t="shared" si="165"/>
        <v>2</v>
      </c>
      <c r="E4743" s="1" t="str">
        <f>INDEX(Protocol[Mark],MATCH(C4743,Protocol[Step],0))</f>
        <v>2c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245010002</v>
      </c>
      <c r="H4743" s="134">
        <f>Systematic[[#This Row],[SampleVariableLabel]]+100*Systematic[[#This Row],[State]]</f>
        <v>245010502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245</v>
      </c>
      <c r="B4744" s="1">
        <f>IF(C4744=0,IF(B4743=Protocol!$V$20,1,B4743+1),B4743)</f>
        <v>1</v>
      </c>
      <c r="C4744" s="1">
        <f>IF(C4743+1=Protocol!$V$21,0,C4743+1)</f>
        <v>6</v>
      </c>
      <c r="D4744" s="1">
        <f t="shared" si="165"/>
        <v>3</v>
      </c>
      <c r="E4744" s="1" t="str">
        <f>INDEX(Protocol[Mark],MATCH(C4744,Protocol[Step],0))</f>
        <v>2M2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245010003</v>
      </c>
      <c r="H4744" s="134">
        <f>Systematic[[#This Row],[SampleVariableLabel]]+100*Systematic[[#This Row],[State]]</f>
        <v>245010603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245</v>
      </c>
      <c r="B4745" s="1">
        <f>IF(C4745=0,IF(B4744=Protocol!$V$20,1,B4744+1),B4744)</f>
        <v>1</v>
      </c>
      <c r="C4745" s="1">
        <f>IF(C4744+1=Protocol!$V$21,0,C4744+1)</f>
        <v>7</v>
      </c>
      <c r="D4745" s="1">
        <f t="shared" si="165"/>
        <v>4</v>
      </c>
      <c r="E4745" s="1" t="str">
        <f>INDEX(Protocol[Mark],MATCH(C4745,Protocol[Step],0))</f>
        <v>3P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245010004</v>
      </c>
      <c r="H4745" s="134">
        <f>Systematic[[#This Row],[SampleVariableLabel]]+100*Systematic[[#This Row],[State]]</f>
        <v>245010704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245</v>
      </c>
      <c r="B4746" s="1">
        <f>IF(C4746=0,IF(B4745=Protocol!$V$20,1,B4745+1),B4745)</f>
        <v>1</v>
      </c>
      <c r="C4746" s="1">
        <f>IF(C4745+1=Protocol!$V$21,0,C4745+1)</f>
        <v>8</v>
      </c>
      <c r="D4746" s="1">
        <f t="shared" si="165"/>
        <v>5</v>
      </c>
      <c r="E4746" s="1" t="str">
        <f>INDEX(Protocol[Mark],MATCH(C4746,Protocol[Step],0))</f>
        <v>4G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245010005</v>
      </c>
      <c r="H4746" s="134">
        <f>Systematic[[#This Row],[SampleVariableLabel]]+100*Systematic[[#This Row],[State]]</f>
        <v>245010805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245</v>
      </c>
      <c r="B4747" s="1">
        <f>IF(C4747=0,IF(B4746=Protocol!$V$20,1,B4746+1),B4746)</f>
        <v>1</v>
      </c>
      <c r="C4747" s="1">
        <f>IF(C4746+1=Protocol!$V$21,0,C4746+1)</f>
        <v>9</v>
      </c>
      <c r="D4747" s="1">
        <f t="shared" si="165"/>
        <v>6</v>
      </c>
      <c r="E4747" s="1" t="str">
        <f>INDEX(Protocol[Mark],MATCH(C4747,Protocol[Step],0))</f>
        <v>5S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245010006</v>
      </c>
      <c r="H4747" s="134">
        <f>Systematic[[#This Row],[SampleVariableLabel]]+100*Systematic[[#This Row],[State]]</f>
        <v>245010906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245</v>
      </c>
      <c r="B4748" s="1">
        <f>IF(C4748=0,IF(B4747=Protocol!$V$20,1,B4747+1),B4747)</f>
        <v>1</v>
      </c>
      <c r="C4748" s="1">
        <f>IF(C4747+1=Protocol!$V$21,0,C4747+1)</f>
        <v>10</v>
      </c>
      <c r="D4748" s="1">
        <f t="shared" si="165"/>
        <v>1</v>
      </c>
      <c r="E4748" s="1" t="str">
        <f>INDEX(Protocol[Mark],MATCH(C4748,Protocol[Step],0))</f>
        <v>6Gp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245010001</v>
      </c>
      <c r="H4748" s="134">
        <f>Systematic[[#This Row],[SampleVariableLabel]]+100*Systematic[[#This Row],[State]]</f>
        <v>245011001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245</v>
      </c>
      <c r="B4749" s="1">
        <f>IF(C4749=0,IF(B4748=Protocol!$V$20,1,B4748+1),B4748)</f>
        <v>1</v>
      </c>
      <c r="C4749" s="1">
        <f>IF(C4748+1=Protocol!$V$21,0,C4748+1)</f>
        <v>11</v>
      </c>
      <c r="D4749" s="1">
        <f t="shared" si="165"/>
        <v>2</v>
      </c>
      <c r="E4749" s="1" t="str">
        <f>INDEX(Protocol[Mark],MATCH(C4749,Protocol[Step],0))</f>
        <v>7U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245010002</v>
      </c>
      <c r="H4749" s="134">
        <f>Systematic[[#This Row],[SampleVariableLabel]]+100*Systematic[[#This Row],[State]]</f>
        <v>245011102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245</v>
      </c>
      <c r="B4750" s="1">
        <f>IF(C4750=0,IF(B4749=Protocol!$V$20,1,B4749+1),B4749)</f>
        <v>1</v>
      </c>
      <c r="C4750" s="1">
        <f>IF(C4749+1=Protocol!$V$21,0,C4749+1)</f>
        <v>12</v>
      </c>
      <c r="D4750" s="1">
        <f t="shared" si="165"/>
        <v>3</v>
      </c>
      <c r="E4750" s="1" t="str">
        <f>INDEX(Protocol[Mark],MATCH(C4750,Protocol[Step],0))</f>
        <v>8Rot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245010003</v>
      </c>
      <c r="H4750" s="134">
        <f>Systematic[[#This Row],[SampleVariableLabel]]+100*Systematic[[#This Row],[State]]</f>
        <v>245011203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245</v>
      </c>
      <c r="B4751" s="1">
        <f>IF(C4751=0,IF(B4750=Protocol!$V$20,1,B4750+1),B4750)</f>
        <v>1</v>
      </c>
      <c r="C4751" s="1">
        <f>IF(C4750+1=Protocol!$V$21,0,C4750+1)</f>
        <v>13</v>
      </c>
      <c r="D4751" s="1">
        <f t="shared" si="165"/>
        <v>4</v>
      </c>
      <c r="E4751" s="1" t="str">
        <f>INDEX(Protocol[Mark],MATCH(C4751,Protocol[Step],0))</f>
        <v>9Ama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245010004</v>
      </c>
      <c r="H4751" s="134">
        <f>Systematic[[#This Row],[SampleVariableLabel]]+100*Systematic[[#This Row],[State]]</f>
        <v>245011304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245</v>
      </c>
      <c r="B4752" s="1">
        <f>IF(C4752=0,IF(B4751=Protocol!$V$20,1,B4751+1),B4751)</f>
        <v>1</v>
      </c>
      <c r="C4752" s="1">
        <f>IF(C4751+1=Protocol!$V$21,0,C4751+1)</f>
        <v>14</v>
      </c>
      <c r="D4752" s="1">
        <f t="shared" si="165"/>
        <v>5</v>
      </c>
      <c r="E4752" s="1" t="str">
        <f>INDEX(Protocol[Mark],MATCH(C4752,Protocol[Step],0))</f>
        <v>10AsTm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245010005</v>
      </c>
      <c r="H4752" s="134">
        <f>Systematic[[#This Row],[SampleVariableLabel]]+100*Systematic[[#This Row],[State]]</f>
        <v>245011405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245</v>
      </c>
      <c r="B4753" s="1">
        <f>IF(C4753=0,IF(B4752=Protocol!$V$20,1,B4752+1),B4752)</f>
        <v>1</v>
      </c>
      <c r="C4753" s="1">
        <f>IF(C4752+1=Protocol!$V$21,0,C4752+1)</f>
        <v>15</v>
      </c>
      <c r="D4753" s="1">
        <f t="shared" si="165"/>
        <v>6</v>
      </c>
      <c r="E4753" s="1" t="str">
        <f>INDEX(Protocol[Mark],MATCH(C4753,Protocol[Step],0))</f>
        <v>11Azd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245010006</v>
      </c>
      <c r="H4753" s="134">
        <f>Systematic[[#This Row],[SampleVariableLabel]]+100*Systematic[[#This Row],[State]]</f>
        <v>245011506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246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ce1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246010001</v>
      </c>
      <c r="H4754" s="134">
        <f>Systematic[[#This Row],[SampleVariableLabel]]+100*Systematic[[#This Row],[State]]</f>
        <v>246010001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246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246010002</v>
      </c>
      <c r="H4755" s="134">
        <f>Systematic[[#This Row],[SampleVariableLabel]]+100*Systematic[[#This Row],[State]]</f>
        <v>246010102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246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246010003</v>
      </c>
      <c r="H4756" s="134">
        <f>Systematic[[#This Row],[SampleVariableLabel]]+100*Systematic[[#This Row],[State]]</f>
        <v>246010203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246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1M.1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246010004</v>
      </c>
      <c r="H4757" s="134">
        <f>Systematic[[#This Row],[SampleVariableLabel]]+100*Systematic[[#This Row],[State]]</f>
        <v>246010304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246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2Oct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246010005</v>
      </c>
      <c r="H4758" s="134">
        <f>Systematic[[#This Row],[SampleVariableLabel]]+100*Systematic[[#This Row],[State]]</f>
        <v>246010405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246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2c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246010006</v>
      </c>
      <c r="H4759" s="134">
        <f>Systematic[[#This Row],[SampleVariableLabel]]+100*Systematic[[#This Row],[State]]</f>
        <v>246010506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246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2M2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246010001</v>
      </c>
      <c r="H4760" s="134">
        <f>Systematic[[#This Row],[SampleVariableLabel]]+100*Systematic[[#This Row],[State]]</f>
        <v>246010601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246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3P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246010002</v>
      </c>
      <c r="H4761" s="134">
        <f>Systematic[[#This Row],[SampleVariableLabel]]+100*Systematic[[#This Row],[State]]</f>
        <v>246010702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246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4G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246010003</v>
      </c>
      <c r="H4762" s="134">
        <f>Systematic[[#This Row],[SampleVariableLabel]]+100*Systematic[[#This Row],[State]]</f>
        <v>246010803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246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5S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246010004</v>
      </c>
      <c r="H4763" s="134">
        <f>Systematic[[#This Row],[SampleVariableLabel]]+100*Systematic[[#This Row],[State]]</f>
        <v>246010904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246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6Gp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246010005</v>
      </c>
      <c r="H4764" s="134">
        <f>Systematic[[#This Row],[SampleVariableLabel]]+100*Systematic[[#This Row],[State]]</f>
        <v>246011005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246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7U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246010006</v>
      </c>
      <c r="H4765" s="134">
        <f>Systematic[[#This Row],[SampleVariableLabel]]+100*Systematic[[#This Row],[State]]</f>
        <v>246011106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246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8Rot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246010001</v>
      </c>
      <c r="H4766" s="134">
        <f>Systematic[[#This Row],[SampleVariableLabel]]+100*Systematic[[#This Row],[State]]</f>
        <v>246011201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246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9Ama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246010002</v>
      </c>
      <c r="H4767" s="134">
        <f>Systematic[[#This Row],[SampleVariableLabel]]+100*Systematic[[#This Row],[State]]</f>
        <v>246011302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246</v>
      </c>
      <c r="B4768" s="1">
        <f>IF(C4768=0,IF(B4767=Protocol!$V$20,1,B4767+1),B4767)</f>
        <v>1</v>
      </c>
      <c r="C4768" s="1">
        <f>IF(C4767+1=Protocol!$V$21,0,C4767+1)</f>
        <v>14</v>
      </c>
      <c r="D4768" s="1">
        <f t="shared" si="165"/>
        <v>3</v>
      </c>
      <c r="E4768" s="1" t="str">
        <f>INDEX(Protocol[Mark],MATCH(C4768,Protocol[Step],0))</f>
        <v>10AsTm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246010003</v>
      </c>
      <c r="H4768" s="134">
        <f>Systematic[[#This Row],[SampleVariableLabel]]+100*Systematic[[#This Row],[State]]</f>
        <v>246011403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246</v>
      </c>
      <c r="B4769" s="1">
        <f>IF(C4769=0,IF(B4768=Protocol!$V$20,1,B4768+1),B4768)</f>
        <v>1</v>
      </c>
      <c r="C4769" s="1">
        <f>IF(C4768+1=Protocol!$V$21,0,C4768+1)</f>
        <v>15</v>
      </c>
      <c r="D4769" s="1">
        <f t="shared" si="165"/>
        <v>4</v>
      </c>
      <c r="E4769" s="1" t="str">
        <f>INDEX(Protocol[Mark],MATCH(C4769,Protocol[Step],0))</f>
        <v>11Azd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246010004</v>
      </c>
      <c r="H4769" s="134">
        <f>Systematic[[#This Row],[SampleVariableLabel]]+100*Systematic[[#This Row],[State]]</f>
        <v>246011504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247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ce1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247010005</v>
      </c>
      <c r="H4770" s="134">
        <f>Systematic[[#This Row],[SampleVariableLabel]]+100*Systematic[[#This Row],[State]]</f>
        <v>247010005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247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1Dig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247010006</v>
      </c>
      <c r="H4771" s="134">
        <f>Systematic[[#This Row],[SampleVariableLabel]]+100*Systematic[[#This Row],[State]]</f>
        <v>247010106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247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1D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247010001</v>
      </c>
      <c r="H4772" s="134">
        <f>Systematic[[#This Row],[SampleVariableLabel]]+100*Systematic[[#This Row],[State]]</f>
        <v>247010201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247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1M.1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247010002</v>
      </c>
      <c r="H4773" s="134">
        <f>Systematic[[#This Row],[SampleVariableLabel]]+100*Systematic[[#This Row],[State]]</f>
        <v>247010302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247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2Oct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247010003</v>
      </c>
      <c r="H4774" s="134">
        <f>Systematic[[#This Row],[SampleVariableLabel]]+100*Systematic[[#This Row],[State]]</f>
        <v>247010403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247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2c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247010004</v>
      </c>
      <c r="H4775" s="134">
        <f>Systematic[[#This Row],[SampleVariableLabel]]+100*Systematic[[#This Row],[State]]</f>
        <v>247010504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247</v>
      </c>
      <c r="B4776" s="1">
        <f>IF(C4776=0,IF(B4775=Protocol!$V$20,1,B4775+1),B4775)</f>
        <v>1</v>
      </c>
      <c r="C4776" s="1">
        <f>IF(C4775+1=Protocol!$V$21,0,C4775+1)</f>
        <v>6</v>
      </c>
      <c r="D4776" s="1">
        <f t="shared" si="165"/>
        <v>5</v>
      </c>
      <c r="E4776" s="1" t="str">
        <f>INDEX(Protocol[Mark],MATCH(C4776,Protocol[Step],0))</f>
        <v>2M2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247010005</v>
      </c>
      <c r="H4776" s="134">
        <f>Systematic[[#This Row],[SampleVariableLabel]]+100*Systematic[[#This Row],[State]]</f>
        <v>247010605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247</v>
      </c>
      <c r="B4777" s="1">
        <f>IF(C4777=0,IF(B4776=Protocol!$V$20,1,B4776+1),B4776)</f>
        <v>1</v>
      </c>
      <c r="C4777" s="1">
        <f>IF(C4776+1=Protocol!$V$21,0,C4776+1)</f>
        <v>7</v>
      </c>
      <c r="D4777" s="1">
        <f t="shared" si="165"/>
        <v>6</v>
      </c>
      <c r="E4777" s="1" t="str">
        <f>INDEX(Protocol[Mark],MATCH(C4777,Protocol[Step],0))</f>
        <v>3P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247010006</v>
      </c>
      <c r="H4777" s="134">
        <f>Systematic[[#This Row],[SampleVariableLabel]]+100*Systematic[[#This Row],[State]]</f>
        <v>247010706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247</v>
      </c>
      <c r="B4778" s="1">
        <f>IF(C4778=0,IF(B4777=Protocol!$V$20,1,B4777+1),B4777)</f>
        <v>1</v>
      </c>
      <c r="C4778" s="1">
        <f>IF(C4777+1=Protocol!$V$21,0,C4777+1)</f>
        <v>8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247010001</v>
      </c>
      <c r="H4778" s="134">
        <f>Systematic[[#This Row],[SampleVariableLabel]]+100*Systematic[[#This Row],[State]]</f>
        <v>247010801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247</v>
      </c>
      <c r="B4779" s="1">
        <f>IF(C4779=0,IF(B4778=Protocol!$V$20,1,B4778+1),B4778)</f>
        <v>1</v>
      </c>
      <c r="C4779" s="1">
        <f>IF(C4778+1=Protocol!$V$21,0,C4778+1)</f>
        <v>9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247010002</v>
      </c>
      <c r="H4779" s="134">
        <f>Systematic[[#This Row],[SampleVariableLabel]]+100*Systematic[[#This Row],[State]]</f>
        <v>247010902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247</v>
      </c>
      <c r="B4780" s="1">
        <f>IF(C4780=0,IF(B4779=Protocol!$V$20,1,B4779+1),B4779)</f>
        <v>1</v>
      </c>
      <c r="C4780" s="1">
        <f>IF(C4779+1=Protocol!$V$21,0,C4779+1)</f>
        <v>10</v>
      </c>
      <c r="D4780" s="1">
        <f t="shared" si="165"/>
        <v>3</v>
      </c>
      <c r="E4780" s="1" t="str">
        <f>INDEX(Protocol[Mark],MATCH(C4780,Protocol[Step],0))</f>
        <v>6Gp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247010003</v>
      </c>
      <c r="H4780" s="134">
        <f>Systematic[[#This Row],[SampleVariableLabel]]+100*Systematic[[#This Row],[State]]</f>
        <v>247011003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247</v>
      </c>
      <c r="B4781" s="1">
        <f>IF(C4781=0,IF(B4780=Protocol!$V$20,1,B4780+1),B4780)</f>
        <v>1</v>
      </c>
      <c r="C4781" s="1">
        <f>IF(C4780+1=Protocol!$V$21,0,C4780+1)</f>
        <v>11</v>
      </c>
      <c r="D4781" s="1">
        <f t="shared" si="165"/>
        <v>4</v>
      </c>
      <c r="E4781" s="1" t="str">
        <f>INDEX(Protocol[Mark],MATCH(C4781,Protocol[Step],0))</f>
        <v>7U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247010004</v>
      </c>
      <c r="H4781" s="134">
        <f>Systematic[[#This Row],[SampleVariableLabel]]+100*Systematic[[#This Row],[State]]</f>
        <v>247011104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247</v>
      </c>
      <c r="B4782" s="1">
        <f>IF(C4782=0,IF(B4781=Protocol!$V$20,1,B4781+1),B4781)</f>
        <v>1</v>
      </c>
      <c r="C4782" s="1">
        <f>IF(C4781+1=Protocol!$V$21,0,C4781+1)</f>
        <v>12</v>
      </c>
      <c r="D4782" s="1">
        <f t="shared" si="165"/>
        <v>5</v>
      </c>
      <c r="E4782" s="1" t="str">
        <f>INDEX(Protocol[Mark],MATCH(C4782,Protocol[Step],0))</f>
        <v>8Rot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247010005</v>
      </c>
      <c r="H4782" s="134">
        <f>Systematic[[#This Row],[SampleVariableLabel]]+100*Systematic[[#This Row],[State]]</f>
        <v>247011205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247</v>
      </c>
      <c r="B4783" s="1">
        <f>IF(C4783=0,IF(B4782=Protocol!$V$20,1,B4782+1),B4782)</f>
        <v>1</v>
      </c>
      <c r="C4783" s="1">
        <f>IF(C4782+1=Protocol!$V$21,0,C4782+1)</f>
        <v>13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247010006</v>
      </c>
      <c r="H4783" s="134">
        <f>Systematic[[#This Row],[SampleVariableLabel]]+100*Systematic[[#This Row],[State]]</f>
        <v>247011306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247</v>
      </c>
      <c r="B4784" s="1">
        <f>IF(C4784=0,IF(B4783=Protocol!$V$20,1,B4783+1),B4783)</f>
        <v>1</v>
      </c>
      <c r="C4784" s="1">
        <f>IF(C4783+1=Protocol!$V$21,0,C4783+1)</f>
        <v>14</v>
      </c>
      <c r="D4784" s="1">
        <f t="shared" si="165"/>
        <v>1</v>
      </c>
      <c r="E4784" s="1" t="str">
        <f>INDEX(Protocol[Mark],MATCH(C4784,Protocol[Step],0))</f>
        <v>10AsTm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247010001</v>
      </c>
      <c r="H4784" s="134">
        <f>Systematic[[#This Row],[SampleVariableLabel]]+100*Systematic[[#This Row],[State]]</f>
        <v>247011401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247</v>
      </c>
      <c r="B4785" s="1">
        <f>IF(C4785=0,IF(B4784=Protocol!$V$20,1,B4784+1),B4784)</f>
        <v>1</v>
      </c>
      <c r="C4785" s="1">
        <f>IF(C4784+1=Protocol!$V$21,0,C4784+1)</f>
        <v>15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247010002</v>
      </c>
      <c r="H4785" s="134">
        <f>Systematic[[#This Row],[SampleVariableLabel]]+100*Systematic[[#This Row],[State]]</f>
        <v>247011502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248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ce1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248010003</v>
      </c>
      <c r="H4786" s="134">
        <f>Systematic[[#This Row],[SampleVariableLabel]]+100*Systematic[[#This Row],[State]]</f>
        <v>248010003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248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1Dig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248010004</v>
      </c>
      <c r="H4787" s="134">
        <f>Systematic[[#This Row],[SampleVariableLabel]]+100*Systematic[[#This Row],[State]]</f>
        <v>248010104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248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1D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248010005</v>
      </c>
      <c r="H4788" s="134">
        <f>Systematic[[#This Row],[SampleVariableLabel]]+100*Systematic[[#This Row],[State]]</f>
        <v>248010205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248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1M.1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248010006</v>
      </c>
      <c r="H4789" s="134">
        <f>Systematic[[#This Row],[SampleVariableLabel]]+100*Systematic[[#This Row],[State]]</f>
        <v>248010306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248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2Oct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248010001</v>
      </c>
      <c r="H4790" s="134">
        <f>Systematic[[#This Row],[SampleVariableLabel]]+100*Systematic[[#This Row],[State]]</f>
        <v>248010401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248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2c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248010002</v>
      </c>
      <c r="H4791" s="134">
        <f>Systematic[[#This Row],[SampleVariableLabel]]+100*Systematic[[#This Row],[State]]</f>
        <v>248010502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248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2M2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248010003</v>
      </c>
      <c r="H4792" s="134">
        <f>Systematic[[#This Row],[SampleVariableLabel]]+100*Systematic[[#This Row],[State]]</f>
        <v>248010603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248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3P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248010004</v>
      </c>
      <c r="H4793" s="134">
        <f>Systematic[[#This Row],[SampleVariableLabel]]+100*Systematic[[#This Row],[State]]</f>
        <v>248010704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248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4G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248010005</v>
      </c>
      <c r="H4794" s="134">
        <f>Systematic[[#This Row],[SampleVariableLabel]]+100*Systematic[[#This Row],[State]]</f>
        <v>248010805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248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5S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248010006</v>
      </c>
      <c r="H4795" s="134">
        <f>Systematic[[#This Row],[SampleVariableLabel]]+100*Systematic[[#This Row],[State]]</f>
        <v>248010906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248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6Gp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248010001</v>
      </c>
      <c r="H4796" s="134">
        <f>Systematic[[#This Row],[SampleVariableLabel]]+100*Systematic[[#This Row],[State]]</f>
        <v>248011001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248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7U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248010002</v>
      </c>
      <c r="H4797" s="134">
        <f>Systematic[[#This Row],[SampleVariableLabel]]+100*Systematic[[#This Row],[State]]</f>
        <v>248011102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248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8Rot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248010003</v>
      </c>
      <c r="H4798" s="134">
        <f>Systematic[[#This Row],[SampleVariableLabel]]+100*Systematic[[#This Row],[State]]</f>
        <v>248011203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248</v>
      </c>
      <c r="B4799" s="1">
        <f>IF(C4799=0,IF(B4798=Protocol!$V$20,1,B4798+1),B4798)</f>
        <v>1</v>
      </c>
      <c r="C4799" s="1">
        <f>IF(C4798+1=Protocol!$V$21,0,C4798+1)</f>
        <v>13</v>
      </c>
      <c r="D4799" s="1">
        <f t="shared" si="165"/>
        <v>4</v>
      </c>
      <c r="E4799" s="1" t="str">
        <f>INDEX(Protocol[Mark],MATCH(C4799,Protocol[Step],0))</f>
        <v>9Ama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248010004</v>
      </c>
      <c r="H4799" s="134">
        <f>Systematic[[#This Row],[SampleVariableLabel]]+100*Systematic[[#This Row],[State]]</f>
        <v>248011304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248</v>
      </c>
      <c r="B4800" s="1">
        <f>IF(C4800=0,IF(B4799=Protocol!$V$20,1,B4799+1),B4799)</f>
        <v>1</v>
      </c>
      <c r="C4800" s="1">
        <f>IF(C4799+1=Protocol!$V$21,0,C4799+1)</f>
        <v>14</v>
      </c>
      <c r="D4800" s="1">
        <f t="shared" si="165"/>
        <v>5</v>
      </c>
      <c r="E4800" s="1" t="str">
        <f>INDEX(Protocol[Mark],MATCH(C4800,Protocol[Step],0))</f>
        <v>10AsTm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248010005</v>
      </c>
      <c r="H4800" s="134">
        <f>Systematic[[#This Row],[SampleVariableLabel]]+100*Systematic[[#This Row],[State]]</f>
        <v>248011405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248</v>
      </c>
      <c r="B4801" s="1">
        <f>IF(C4801=0,IF(B4800=Protocol!$V$20,1,B4800+1),B4800)</f>
        <v>1</v>
      </c>
      <c r="C4801" s="1">
        <f>IF(C4800+1=Protocol!$V$21,0,C4800+1)</f>
        <v>15</v>
      </c>
      <c r="D4801" s="1">
        <f t="shared" si="165"/>
        <v>6</v>
      </c>
      <c r="E4801" s="1" t="str">
        <f>INDEX(Protocol[Mark],MATCH(C4801,Protocol[Step],0))</f>
        <v>11Azd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248010006</v>
      </c>
      <c r="H4801" s="134">
        <f>Systematic[[#This Row],[SampleVariableLabel]]+100*Systematic[[#This Row],[State]]</f>
        <v>248011506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249</v>
      </c>
      <c r="B4802" s="1">
        <f>IF(C4802=0,IF(B4801=Protocol!$V$20,1,B4801+1),B4801)</f>
        <v>1</v>
      </c>
      <c r="C4802" s="1">
        <f>IF(C4801+1=Protocol!$V$21,0,C4801+1)</f>
        <v>0</v>
      </c>
      <c r="D4802" s="1">
        <f t="shared" si="165"/>
        <v>1</v>
      </c>
      <c r="E4802" s="1" t="str">
        <f>INDEX(Protocol[Mark],MATCH(C4802,Protocol[Step],0))</f>
        <v>ce1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249010001</v>
      </c>
      <c r="H4802" s="134">
        <f>Systematic[[#This Row],[SampleVariableLabel]]+100*Systematic[[#This Row],[State]]</f>
        <v>249010001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249</v>
      </c>
      <c r="B4803" s="1">
        <f>IF(C4803=0,IF(B4802=Protocol!$V$20,1,B4802+1),B4802)</f>
        <v>1</v>
      </c>
      <c r="C4803" s="1">
        <f>IF(C4802+1=Protocol!$V$21,0,C4802+1)</f>
        <v>1</v>
      </c>
      <c r="D4803" s="1">
        <f t="shared" ref="D4803:D4866" si="167">IF(D4802=nVariables,1,D4802+1)</f>
        <v>2</v>
      </c>
      <c r="E4803" s="1" t="str">
        <f>INDEX(Protocol[Mark],MATCH(C4803,Protocol[Step],0))</f>
        <v>1Dig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249010002</v>
      </c>
      <c r="H4803" s="134">
        <f>Systematic[[#This Row],[SampleVariableLabel]]+100*Systematic[[#This Row],[State]]</f>
        <v>249010102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249</v>
      </c>
      <c r="B4804" s="1">
        <f>IF(C4804=0,IF(B4803=Protocol!$V$20,1,B4803+1),B4803)</f>
        <v>1</v>
      </c>
      <c r="C4804" s="1">
        <f>IF(C4803+1=Protocol!$V$21,0,C4803+1)</f>
        <v>2</v>
      </c>
      <c r="D4804" s="1">
        <f t="shared" si="167"/>
        <v>3</v>
      </c>
      <c r="E4804" s="1" t="str">
        <f>INDEX(Protocol[Mark],MATCH(C4804,Protocol[Step],0))</f>
        <v>1D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249010003</v>
      </c>
      <c r="H4804" s="134">
        <f>Systematic[[#This Row],[SampleVariableLabel]]+100*Systematic[[#This Row],[State]]</f>
        <v>249010203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249</v>
      </c>
      <c r="B4805" s="1">
        <f>IF(C4805=0,IF(B4804=Protocol!$V$20,1,B4804+1),B4804)</f>
        <v>1</v>
      </c>
      <c r="C4805" s="1">
        <f>IF(C4804+1=Protocol!$V$21,0,C4804+1)</f>
        <v>3</v>
      </c>
      <c r="D4805" s="1">
        <f t="shared" si="167"/>
        <v>4</v>
      </c>
      <c r="E4805" s="1" t="str">
        <f>INDEX(Protocol[Mark],MATCH(C4805,Protocol[Step],0))</f>
        <v>1M.1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249010004</v>
      </c>
      <c r="H4805" s="134">
        <f>Systematic[[#This Row],[SampleVariableLabel]]+100*Systematic[[#This Row],[State]]</f>
        <v>249010304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249</v>
      </c>
      <c r="B4806" s="1">
        <f>IF(C4806=0,IF(B4805=Protocol!$V$20,1,B4805+1),B4805)</f>
        <v>1</v>
      </c>
      <c r="C4806" s="1">
        <f>IF(C4805+1=Protocol!$V$21,0,C4805+1)</f>
        <v>4</v>
      </c>
      <c r="D4806" s="1">
        <f t="shared" si="167"/>
        <v>5</v>
      </c>
      <c r="E4806" s="1" t="str">
        <f>INDEX(Protocol[Mark],MATCH(C4806,Protocol[Step],0))</f>
        <v>2Oct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249010005</v>
      </c>
      <c r="H4806" s="134">
        <f>Systematic[[#This Row],[SampleVariableLabel]]+100*Systematic[[#This Row],[State]]</f>
        <v>249010405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249</v>
      </c>
      <c r="B4807" s="1">
        <f>IF(C4807=0,IF(B4806=Protocol!$V$20,1,B4806+1),B4806)</f>
        <v>1</v>
      </c>
      <c r="C4807" s="1">
        <f>IF(C4806+1=Protocol!$V$21,0,C4806+1)</f>
        <v>5</v>
      </c>
      <c r="D4807" s="1">
        <f t="shared" si="167"/>
        <v>6</v>
      </c>
      <c r="E4807" s="1" t="str">
        <f>INDEX(Protocol[Mark],MATCH(C4807,Protocol[Step],0))</f>
        <v>2c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249010006</v>
      </c>
      <c r="H4807" s="134">
        <f>Systematic[[#This Row],[SampleVariableLabel]]+100*Systematic[[#This Row],[State]]</f>
        <v>249010506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249</v>
      </c>
      <c r="B4808" s="1">
        <f>IF(C4808=0,IF(B4807=Protocol!$V$20,1,B4807+1),B4807)</f>
        <v>1</v>
      </c>
      <c r="C4808" s="1">
        <f>IF(C4807+1=Protocol!$V$21,0,C4807+1)</f>
        <v>6</v>
      </c>
      <c r="D4808" s="1">
        <f t="shared" si="167"/>
        <v>1</v>
      </c>
      <c r="E4808" s="1" t="str">
        <f>INDEX(Protocol[Mark],MATCH(C4808,Protocol[Step],0))</f>
        <v>2M2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249010001</v>
      </c>
      <c r="H4808" s="134">
        <f>Systematic[[#This Row],[SampleVariableLabel]]+100*Systematic[[#This Row],[State]]</f>
        <v>249010601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249</v>
      </c>
      <c r="B4809" s="1">
        <f>IF(C4809=0,IF(B4808=Protocol!$V$20,1,B4808+1),B4808)</f>
        <v>1</v>
      </c>
      <c r="C4809" s="1">
        <f>IF(C4808+1=Protocol!$V$21,0,C4808+1)</f>
        <v>7</v>
      </c>
      <c r="D4809" s="1">
        <f t="shared" si="167"/>
        <v>2</v>
      </c>
      <c r="E4809" s="1" t="str">
        <f>INDEX(Protocol[Mark],MATCH(C4809,Protocol[Step],0))</f>
        <v>3P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249010002</v>
      </c>
      <c r="H4809" s="134">
        <f>Systematic[[#This Row],[SampleVariableLabel]]+100*Systematic[[#This Row],[State]]</f>
        <v>249010702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249</v>
      </c>
      <c r="B4810" s="1">
        <f>IF(C4810=0,IF(B4809=Protocol!$V$20,1,B4809+1),B4809)</f>
        <v>1</v>
      </c>
      <c r="C4810" s="1">
        <f>IF(C4809+1=Protocol!$V$21,0,C4809+1)</f>
        <v>8</v>
      </c>
      <c r="D4810" s="1">
        <f t="shared" si="167"/>
        <v>3</v>
      </c>
      <c r="E4810" s="1" t="str">
        <f>INDEX(Protocol[Mark],MATCH(C4810,Protocol[Step],0))</f>
        <v>4G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249010003</v>
      </c>
      <c r="H4810" s="134">
        <f>Systematic[[#This Row],[SampleVariableLabel]]+100*Systematic[[#This Row],[State]]</f>
        <v>249010803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249</v>
      </c>
      <c r="B4811" s="1">
        <f>IF(C4811=0,IF(B4810=Protocol!$V$20,1,B4810+1),B4810)</f>
        <v>1</v>
      </c>
      <c r="C4811" s="1">
        <f>IF(C4810+1=Protocol!$V$21,0,C4810+1)</f>
        <v>9</v>
      </c>
      <c r="D4811" s="1">
        <f t="shared" si="167"/>
        <v>4</v>
      </c>
      <c r="E4811" s="1" t="str">
        <f>INDEX(Protocol[Mark],MATCH(C4811,Protocol[Step],0))</f>
        <v>5S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249010004</v>
      </c>
      <c r="H4811" s="134">
        <f>Systematic[[#This Row],[SampleVariableLabel]]+100*Systematic[[#This Row],[State]]</f>
        <v>249010904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249</v>
      </c>
      <c r="B4812" s="1">
        <f>IF(C4812=0,IF(B4811=Protocol!$V$20,1,B4811+1),B4811)</f>
        <v>1</v>
      </c>
      <c r="C4812" s="1">
        <f>IF(C4811+1=Protocol!$V$21,0,C4811+1)</f>
        <v>10</v>
      </c>
      <c r="D4812" s="1">
        <f t="shared" si="167"/>
        <v>5</v>
      </c>
      <c r="E4812" s="1" t="str">
        <f>INDEX(Protocol[Mark],MATCH(C4812,Protocol[Step],0))</f>
        <v>6Gp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249010005</v>
      </c>
      <c r="H4812" s="134">
        <f>Systematic[[#This Row],[SampleVariableLabel]]+100*Systematic[[#This Row],[State]]</f>
        <v>249011005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249</v>
      </c>
      <c r="B4813" s="1">
        <f>IF(C4813=0,IF(B4812=Protocol!$V$20,1,B4812+1),B4812)</f>
        <v>1</v>
      </c>
      <c r="C4813" s="1">
        <f>IF(C4812+1=Protocol!$V$21,0,C4812+1)</f>
        <v>11</v>
      </c>
      <c r="D4813" s="1">
        <f t="shared" si="167"/>
        <v>6</v>
      </c>
      <c r="E4813" s="1" t="str">
        <f>INDEX(Protocol[Mark],MATCH(C4813,Protocol[Step],0))</f>
        <v>7U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249010006</v>
      </c>
      <c r="H4813" s="134">
        <f>Systematic[[#This Row],[SampleVariableLabel]]+100*Systematic[[#This Row],[State]]</f>
        <v>249011106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249</v>
      </c>
      <c r="B4814" s="1">
        <f>IF(C4814=0,IF(B4813=Protocol!$V$20,1,B4813+1),B4813)</f>
        <v>1</v>
      </c>
      <c r="C4814" s="1">
        <f>IF(C4813+1=Protocol!$V$21,0,C4813+1)</f>
        <v>12</v>
      </c>
      <c r="D4814" s="1">
        <f t="shared" si="167"/>
        <v>1</v>
      </c>
      <c r="E4814" s="1" t="str">
        <f>INDEX(Protocol[Mark],MATCH(C4814,Protocol[Step],0))</f>
        <v>8Rot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249010001</v>
      </c>
      <c r="H4814" s="134">
        <f>Systematic[[#This Row],[SampleVariableLabel]]+100*Systematic[[#This Row],[State]]</f>
        <v>249011201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249</v>
      </c>
      <c r="B4815" s="1">
        <f>IF(C4815=0,IF(B4814=Protocol!$V$20,1,B4814+1),B4814)</f>
        <v>1</v>
      </c>
      <c r="C4815" s="1">
        <f>IF(C4814+1=Protocol!$V$21,0,C4814+1)</f>
        <v>13</v>
      </c>
      <c r="D4815" s="1">
        <f t="shared" si="167"/>
        <v>2</v>
      </c>
      <c r="E4815" s="1" t="str">
        <f>INDEX(Protocol[Mark],MATCH(C4815,Protocol[Step],0))</f>
        <v>9Ama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249010002</v>
      </c>
      <c r="H4815" s="134">
        <f>Systematic[[#This Row],[SampleVariableLabel]]+100*Systematic[[#This Row],[State]]</f>
        <v>249011302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249</v>
      </c>
      <c r="B4816" s="1">
        <f>IF(C4816=0,IF(B4815=Protocol!$V$20,1,B4815+1),B4815)</f>
        <v>1</v>
      </c>
      <c r="C4816" s="1">
        <f>IF(C4815+1=Protocol!$V$21,0,C4815+1)</f>
        <v>14</v>
      </c>
      <c r="D4816" s="1">
        <f t="shared" si="167"/>
        <v>3</v>
      </c>
      <c r="E4816" s="1" t="str">
        <f>INDEX(Protocol[Mark],MATCH(C4816,Protocol[Step],0))</f>
        <v>10AsTm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249010003</v>
      </c>
      <c r="H4816" s="134">
        <f>Systematic[[#This Row],[SampleVariableLabel]]+100*Systematic[[#This Row],[State]]</f>
        <v>249011403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249</v>
      </c>
      <c r="B4817" s="1">
        <f>IF(C4817=0,IF(B4816=Protocol!$V$20,1,B4816+1),B4816)</f>
        <v>1</v>
      </c>
      <c r="C4817" s="1">
        <f>IF(C4816+1=Protocol!$V$21,0,C4816+1)</f>
        <v>15</v>
      </c>
      <c r="D4817" s="1">
        <f t="shared" si="167"/>
        <v>4</v>
      </c>
      <c r="E4817" s="1" t="str">
        <f>INDEX(Protocol[Mark],MATCH(C4817,Protocol[Step],0))</f>
        <v>11Azd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249010004</v>
      </c>
      <c r="H4817" s="134">
        <f>Systematic[[#This Row],[SampleVariableLabel]]+100*Systematic[[#This Row],[State]]</f>
        <v>249011504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250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ce1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250010005</v>
      </c>
      <c r="H4818" s="134">
        <f>Systematic[[#This Row],[SampleVariableLabel]]+100*Systematic[[#This Row],[State]]</f>
        <v>250010005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250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1Dig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250010006</v>
      </c>
      <c r="H4819" s="134">
        <f>Systematic[[#This Row],[SampleVariableLabel]]+100*Systematic[[#This Row],[State]]</f>
        <v>250010106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250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1D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250010001</v>
      </c>
      <c r="H4820" s="134">
        <f>Systematic[[#This Row],[SampleVariableLabel]]+100*Systematic[[#This Row],[State]]</f>
        <v>250010201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250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1M.1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250010002</v>
      </c>
      <c r="H4821" s="134">
        <f>Systematic[[#This Row],[SampleVariableLabel]]+100*Systematic[[#This Row],[State]]</f>
        <v>250010302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250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2Oct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250010003</v>
      </c>
      <c r="H4822" s="134">
        <f>Systematic[[#This Row],[SampleVariableLabel]]+100*Systematic[[#This Row],[State]]</f>
        <v>250010403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250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2c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250010004</v>
      </c>
      <c r="H4823" s="134">
        <f>Systematic[[#This Row],[SampleVariableLabel]]+100*Systematic[[#This Row],[State]]</f>
        <v>250010504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250</v>
      </c>
      <c r="B4824" s="1">
        <f>IF(C4824=0,IF(B4823=Protocol!$V$20,1,B4823+1),B4823)</f>
        <v>1</v>
      </c>
      <c r="C4824" s="1">
        <f>IF(C4823+1=Protocol!$V$21,0,C4823+1)</f>
        <v>6</v>
      </c>
      <c r="D4824" s="1">
        <f t="shared" si="167"/>
        <v>5</v>
      </c>
      <c r="E4824" s="1" t="str">
        <f>INDEX(Protocol[Mark],MATCH(C4824,Protocol[Step],0))</f>
        <v>2M2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250010005</v>
      </c>
      <c r="H4824" s="134">
        <f>Systematic[[#This Row],[SampleVariableLabel]]+100*Systematic[[#This Row],[State]]</f>
        <v>250010605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250</v>
      </c>
      <c r="B4825" s="1">
        <f>IF(C4825=0,IF(B4824=Protocol!$V$20,1,B4824+1),B4824)</f>
        <v>1</v>
      </c>
      <c r="C4825" s="1">
        <f>IF(C4824+1=Protocol!$V$21,0,C4824+1)</f>
        <v>7</v>
      </c>
      <c r="D4825" s="1">
        <f t="shared" si="167"/>
        <v>6</v>
      </c>
      <c r="E4825" s="1" t="str">
        <f>INDEX(Protocol[Mark],MATCH(C4825,Protocol[Step],0))</f>
        <v>3P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250010006</v>
      </c>
      <c r="H4825" s="134">
        <f>Systematic[[#This Row],[SampleVariableLabel]]+100*Systematic[[#This Row],[State]]</f>
        <v>250010706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250</v>
      </c>
      <c r="B4826" s="1">
        <f>IF(C4826=0,IF(B4825=Protocol!$V$20,1,B4825+1),B4825)</f>
        <v>1</v>
      </c>
      <c r="C4826" s="1">
        <f>IF(C4825+1=Protocol!$V$21,0,C4825+1)</f>
        <v>8</v>
      </c>
      <c r="D4826" s="1">
        <f t="shared" si="167"/>
        <v>1</v>
      </c>
      <c r="E4826" s="1" t="str">
        <f>INDEX(Protocol[Mark],MATCH(C4826,Protocol[Step],0))</f>
        <v>4G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250010001</v>
      </c>
      <c r="H4826" s="134">
        <f>Systematic[[#This Row],[SampleVariableLabel]]+100*Systematic[[#This Row],[State]]</f>
        <v>250010801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250</v>
      </c>
      <c r="B4827" s="1">
        <f>IF(C4827=0,IF(B4826=Protocol!$V$20,1,B4826+1),B4826)</f>
        <v>1</v>
      </c>
      <c r="C4827" s="1">
        <f>IF(C4826+1=Protocol!$V$21,0,C4826+1)</f>
        <v>9</v>
      </c>
      <c r="D4827" s="1">
        <f t="shared" si="167"/>
        <v>2</v>
      </c>
      <c r="E4827" s="1" t="str">
        <f>INDEX(Protocol[Mark],MATCH(C4827,Protocol[Step],0))</f>
        <v>5S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250010002</v>
      </c>
      <c r="H4827" s="134">
        <f>Systematic[[#This Row],[SampleVariableLabel]]+100*Systematic[[#This Row],[State]]</f>
        <v>250010902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250</v>
      </c>
      <c r="B4828" s="1">
        <f>IF(C4828=0,IF(B4827=Protocol!$V$20,1,B4827+1),B4827)</f>
        <v>1</v>
      </c>
      <c r="C4828" s="1">
        <f>IF(C4827+1=Protocol!$V$21,0,C4827+1)</f>
        <v>10</v>
      </c>
      <c r="D4828" s="1">
        <f t="shared" si="167"/>
        <v>3</v>
      </c>
      <c r="E4828" s="1" t="str">
        <f>INDEX(Protocol[Mark],MATCH(C4828,Protocol[Step],0))</f>
        <v>6Gp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250010003</v>
      </c>
      <c r="H4828" s="134">
        <f>Systematic[[#This Row],[SampleVariableLabel]]+100*Systematic[[#This Row],[State]]</f>
        <v>250011003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250</v>
      </c>
      <c r="B4829" s="1">
        <f>IF(C4829=0,IF(B4828=Protocol!$V$20,1,B4828+1),B4828)</f>
        <v>1</v>
      </c>
      <c r="C4829" s="1">
        <f>IF(C4828+1=Protocol!$V$21,0,C4828+1)</f>
        <v>11</v>
      </c>
      <c r="D4829" s="1">
        <f t="shared" si="167"/>
        <v>4</v>
      </c>
      <c r="E4829" s="1" t="str">
        <f>INDEX(Protocol[Mark],MATCH(C4829,Protocol[Step],0))</f>
        <v>7U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250010004</v>
      </c>
      <c r="H4829" s="134">
        <f>Systematic[[#This Row],[SampleVariableLabel]]+100*Systematic[[#This Row],[State]]</f>
        <v>250011104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250</v>
      </c>
      <c r="B4830" s="1">
        <f>IF(C4830=0,IF(B4829=Protocol!$V$20,1,B4829+1),B4829)</f>
        <v>1</v>
      </c>
      <c r="C4830" s="1">
        <f>IF(C4829+1=Protocol!$V$21,0,C4829+1)</f>
        <v>12</v>
      </c>
      <c r="D4830" s="1">
        <f t="shared" si="167"/>
        <v>5</v>
      </c>
      <c r="E4830" s="1" t="str">
        <f>INDEX(Protocol[Mark],MATCH(C4830,Protocol[Step],0))</f>
        <v>8Rot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250010005</v>
      </c>
      <c r="H4830" s="134">
        <f>Systematic[[#This Row],[SampleVariableLabel]]+100*Systematic[[#This Row],[State]]</f>
        <v>250011205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250</v>
      </c>
      <c r="B4831" s="1">
        <f>IF(C4831=0,IF(B4830=Protocol!$V$20,1,B4830+1),B4830)</f>
        <v>1</v>
      </c>
      <c r="C4831" s="1">
        <f>IF(C4830+1=Protocol!$V$21,0,C4830+1)</f>
        <v>13</v>
      </c>
      <c r="D4831" s="1">
        <f t="shared" si="167"/>
        <v>6</v>
      </c>
      <c r="E4831" s="1" t="str">
        <f>INDEX(Protocol[Mark],MATCH(C4831,Protocol[Step],0))</f>
        <v>9Ama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250010006</v>
      </c>
      <c r="H4831" s="134">
        <f>Systematic[[#This Row],[SampleVariableLabel]]+100*Systematic[[#This Row],[State]]</f>
        <v>250011306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250</v>
      </c>
      <c r="B4832" s="1">
        <f>IF(C4832=0,IF(B4831=Protocol!$V$20,1,B4831+1),B4831)</f>
        <v>1</v>
      </c>
      <c r="C4832" s="1">
        <f>IF(C4831+1=Protocol!$V$21,0,C4831+1)</f>
        <v>14</v>
      </c>
      <c r="D4832" s="1">
        <f t="shared" si="167"/>
        <v>1</v>
      </c>
      <c r="E4832" s="1" t="str">
        <f>INDEX(Protocol[Mark],MATCH(C4832,Protocol[Step],0))</f>
        <v>10AsTm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250010001</v>
      </c>
      <c r="H4832" s="134">
        <f>Systematic[[#This Row],[SampleVariableLabel]]+100*Systematic[[#This Row],[State]]</f>
        <v>250011401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250</v>
      </c>
      <c r="B4833" s="1">
        <f>IF(C4833=0,IF(B4832=Protocol!$V$20,1,B4832+1),B4832)</f>
        <v>1</v>
      </c>
      <c r="C4833" s="1">
        <f>IF(C4832+1=Protocol!$V$21,0,C4832+1)</f>
        <v>15</v>
      </c>
      <c r="D4833" s="1">
        <f t="shared" si="167"/>
        <v>2</v>
      </c>
      <c r="E4833" s="1" t="str">
        <f>INDEX(Protocol[Mark],MATCH(C4833,Protocol[Step],0))</f>
        <v>11Azd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250010002</v>
      </c>
      <c r="H4833" s="134">
        <f>Systematic[[#This Row],[SampleVariableLabel]]+100*Systematic[[#This Row],[State]]</f>
        <v>250011502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251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ce1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251010003</v>
      </c>
      <c r="H4834" s="134">
        <f>Systematic[[#This Row],[SampleVariableLabel]]+100*Systematic[[#This Row],[State]]</f>
        <v>251010003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251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1Dig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251010004</v>
      </c>
      <c r="H4835" s="134">
        <f>Systematic[[#This Row],[SampleVariableLabel]]+100*Systematic[[#This Row],[State]]</f>
        <v>251010104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251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1D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251010005</v>
      </c>
      <c r="H4836" s="134">
        <f>Systematic[[#This Row],[SampleVariableLabel]]+100*Systematic[[#This Row],[State]]</f>
        <v>251010205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251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1M.1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251010006</v>
      </c>
      <c r="H4837" s="134">
        <f>Systematic[[#This Row],[SampleVariableLabel]]+100*Systematic[[#This Row],[State]]</f>
        <v>251010306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251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2Oct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251010001</v>
      </c>
      <c r="H4838" s="134">
        <f>Systematic[[#This Row],[SampleVariableLabel]]+100*Systematic[[#This Row],[State]]</f>
        <v>251010401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251</v>
      </c>
      <c r="B4839" s="1">
        <f>IF(C4839=0,IF(B4838=Protocol!$V$20,1,B4838+1),B4838)</f>
        <v>1</v>
      </c>
      <c r="C4839" s="1">
        <f>IF(C4838+1=Protocol!$V$21,0,C4838+1)</f>
        <v>5</v>
      </c>
      <c r="D4839" s="1">
        <f t="shared" si="167"/>
        <v>2</v>
      </c>
      <c r="E4839" s="1" t="str">
        <f>INDEX(Protocol[Mark],MATCH(C4839,Protocol[Step],0))</f>
        <v>2c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251010002</v>
      </c>
      <c r="H4839" s="134">
        <f>Systematic[[#This Row],[SampleVariableLabel]]+100*Systematic[[#This Row],[State]]</f>
        <v>251010502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251</v>
      </c>
      <c r="B4840" s="1">
        <f>IF(C4840=0,IF(B4839=Protocol!$V$20,1,B4839+1),B4839)</f>
        <v>1</v>
      </c>
      <c r="C4840" s="1">
        <f>IF(C4839+1=Protocol!$V$21,0,C4839+1)</f>
        <v>6</v>
      </c>
      <c r="D4840" s="1">
        <f t="shared" si="167"/>
        <v>3</v>
      </c>
      <c r="E4840" s="1" t="str">
        <f>INDEX(Protocol[Mark],MATCH(C4840,Protocol[Step],0))</f>
        <v>2M2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251010003</v>
      </c>
      <c r="H4840" s="134">
        <f>Systematic[[#This Row],[SampleVariableLabel]]+100*Systematic[[#This Row],[State]]</f>
        <v>251010603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251</v>
      </c>
      <c r="B4841" s="1">
        <f>IF(C4841=0,IF(B4840=Protocol!$V$20,1,B4840+1),B4840)</f>
        <v>1</v>
      </c>
      <c r="C4841" s="1">
        <f>IF(C4840+1=Protocol!$V$21,0,C4840+1)</f>
        <v>7</v>
      </c>
      <c r="D4841" s="1">
        <f t="shared" si="167"/>
        <v>4</v>
      </c>
      <c r="E4841" s="1" t="str">
        <f>INDEX(Protocol[Mark],MATCH(C4841,Protocol[Step],0))</f>
        <v>3P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251010004</v>
      </c>
      <c r="H4841" s="134">
        <f>Systematic[[#This Row],[SampleVariableLabel]]+100*Systematic[[#This Row],[State]]</f>
        <v>251010704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251</v>
      </c>
      <c r="B4842" s="1">
        <f>IF(C4842=0,IF(B4841=Protocol!$V$20,1,B4841+1),B4841)</f>
        <v>1</v>
      </c>
      <c r="C4842" s="1">
        <f>IF(C4841+1=Protocol!$V$21,0,C4841+1)</f>
        <v>8</v>
      </c>
      <c r="D4842" s="1">
        <f t="shared" si="167"/>
        <v>5</v>
      </c>
      <c r="E4842" s="1" t="str">
        <f>INDEX(Protocol[Mark],MATCH(C4842,Protocol[Step],0))</f>
        <v>4G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251010005</v>
      </c>
      <c r="H4842" s="134">
        <f>Systematic[[#This Row],[SampleVariableLabel]]+100*Systematic[[#This Row],[State]]</f>
        <v>251010805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251</v>
      </c>
      <c r="B4843" s="1">
        <f>IF(C4843=0,IF(B4842=Protocol!$V$20,1,B4842+1),B4842)</f>
        <v>1</v>
      </c>
      <c r="C4843" s="1">
        <f>IF(C4842+1=Protocol!$V$21,0,C4842+1)</f>
        <v>9</v>
      </c>
      <c r="D4843" s="1">
        <f t="shared" si="167"/>
        <v>6</v>
      </c>
      <c r="E4843" s="1" t="str">
        <f>INDEX(Protocol[Mark],MATCH(C4843,Protocol[Step],0))</f>
        <v>5S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251010006</v>
      </c>
      <c r="H4843" s="134">
        <f>Systematic[[#This Row],[SampleVariableLabel]]+100*Systematic[[#This Row],[State]]</f>
        <v>251010906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251</v>
      </c>
      <c r="B4844" s="1">
        <f>IF(C4844=0,IF(B4843=Protocol!$V$20,1,B4843+1),B4843)</f>
        <v>1</v>
      </c>
      <c r="C4844" s="1">
        <f>IF(C4843+1=Protocol!$V$21,0,C4843+1)</f>
        <v>10</v>
      </c>
      <c r="D4844" s="1">
        <f t="shared" si="167"/>
        <v>1</v>
      </c>
      <c r="E4844" s="1" t="str">
        <f>INDEX(Protocol[Mark],MATCH(C4844,Protocol[Step],0))</f>
        <v>6Gp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251010001</v>
      </c>
      <c r="H4844" s="134">
        <f>Systematic[[#This Row],[SampleVariableLabel]]+100*Systematic[[#This Row],[State]]</f>
        <v>251011001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251</v>
      </c>
      <c r="B4845" s="1">
        <f>IF(C4845=0,IF(B4844=Protocol!$V$20,1,B4844+1),B4844)</f>
        <v>1</v>
      </c>
      <c r="C4845" s="1">
        <f>IF(C4844+1=Protocol!$V$21,0,C4844+1)</f>
        <v>11</v>
      </c>
      <c r="D4845" s="1">
        <f t="shared" si="167"/>
        <v>2</v>
      </c>
      <c r="E4845" s="1" t="str">
        <f>INDEX(Protocol[Mark],MATCH(C4845,Protocol[Step],0))</f>
        <v>7U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251010002</v>
      </c>
      <c r="H4845" s="134">
        <f>Systematic[[#This Row],[SampleVariableLabel]]+100*Systematic[[#This Row],[State]]</f>
        <v>251011102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251</v>
      </c>
      <c r="B4846" s="1">
        <f>IF(C4846=0,IF(B4845=Protocol!$V$20,1,B4845+1),B4845)</f>
        <v>1</v>
      </c>
      <c r="C4846" s="1">
        <f>IF(C4845+1=Protocol!$V$21,0,C4845+1)</f>
        <v>12</v>
      </c>
      <c r="D4846" s="1">
        <f t="shared" si="167"/>
        <v>3</v>
      </c>
      <c r="E4846" s="1" t="str">
        <f>INDEX(Protocol[Mark],MATCH(C4846,Protocol[Step],0))</f>
        <v>8Rot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251010003</v>
      </c>
      <c r="H4846" s="134">
        <f>Systematic[[#This Row],[SampleVariableLabel]]+100*Systematic[[#This Row],[State]]</f>
        <v>251011203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251</v>
      </c>
      <c r="B4847" s="1">
        <f>IF(C4847=0,IF(B4846=Protocol!$V$20,1,B4846+1),B4846)</f>
        <v>1</v>
      </c>
      <c r="C4847" s="1">
        <f>IF(C4846+1=Protocol!$V$21,0,C4846+1)</f>
        <v>13</v>
      </c>
      <c r="D4847" s="1">
        <f t="shared" si="167"/>
        <v>4</v>
      </c>
      <c r="E4847" s="1" t="str">
        <f>INDEX(Protocol[Mark],MATCH(C4847,Protocol[Step],0))</f>
        <v>9Ama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251010004</v>
      </c>
      <c r="H4847" s="134">
        <f>Systematic[[#This Row],[SampleVariableLabel]]+100*Systematic[[#This Row],[State]]</f>
        <v>251011304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251</v>
      </c>
      <c r="B4848" s="1">
        <f>IF(C4848=0,IF(B4847=Protocol!$V$20,1,B4847+1),B4847)</f>
        <v>1</v>
      </c>
      <c r="C4848" s="1">
        <f>IF(C4847+1=Protocol!$V$21,0,C4847+1)</f>
        <v>14</v>
      </c>
      <c r="D4848" s="1">
        <f t="shared" si="167"/>
        <v>5</v>
      </c>
      <c r="E4848" s="1" t="str">
        <f>INDEX(Protocol[Mark],MATCH(C4848,Protocol[Step],0))</f>
        <v>10AsTm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251010005</v>
      </c>
      <c r="H4848" s="134">
        <f>Systematic[[#This Row],[SampleVariableLabel]]+100*Systematic[[#This Row],[State]]</f>
        <v>251011405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251</v>
      </c>
      <c r="B4849" s="1">
        <f>IF(C4849=0,IF(B4848=Protocol!$V$20,1,B4848+1),B4848)</f>
        <v>1</v>
      </c>
      <c r="C4849" s="1">
        <f>IF(C4848+1=Protocol!$V$21,0,C4848+1)</f>
        <v>15</v>
      </c>
      <c r="D4849" s="1">
        <f t="shared" si="167"/>
        <v>6</v>
      </c>
      <c r="E4849" s="1" t="str">
        <f>INDEX(Protocol[Mark],MATCH(C4849,Protocol[Step],0))</f>
        <v>11Azd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251010006</v>
      </c>
      <c r="H4849" s="134">
        <f>Systematic[[#This Row],[SampleVariableLabel]]+100*Systematic[[#This Row],[State]]</f>
        <v>251011506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252</v>
      </c>
      <c r="B4850" s="1">
        <f>IF(C4850=0,IF(B4849=Protocol!$V$20,1,B4849+1),B4849)</f>
        <v>1</v>
      </c>
      <c r="C4850" s="1">
        <f>IF(C4849+1=Protocol!$V$21,0,C4849+1)</f>
        <v>0</v>
      </c>
      <c r="D4850" s="1">
        <f t="shared" si="167"/>
        <v>1</v>
      </c>
      <c r="E4850" s="1" t="str">
        <f>INDEX(Protocol[Mark],MATCH(C4850,Protocol[Step],0))</f>
        <v>ce1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252010001</v>
      </c>
      <c r="H4850" s="134">
        <f>Systematic[[#This Row],[SampleVariableLabel]]+100*Systematic[[#This Row],[State]]</f>
        <v>252010001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252</v>
      </c>
      <c r="B4851" s="1">
        <f>IF(C4851=0,IF(B4850=Protocol!$V$20,1,B4850+1),B4850)</f>
        <v>1</v>
      </c>
      <c r="C4851" s="1">
        <f>IF(C4850+1=Protocol!$V$21,0,C4850+1)</f>
        <v>1</v>
      </c>
      <c r="D4851" s="1">
        <f t="shared" si="167"/>
        <v>2</v>
      </c>
      <c r="E4851" s="1" t="str">
        <f>INDEX(Protocol[Mark],MATCH(C4851,Protocol[Step],0))</f>
        <v>1Dig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252010002</v>
      </c>
      <c r="H4851" s="134">
        <f>Systematic[[#This Row],[SampleVariableLabel]]+100*Systematic[[#This Row],[State]]</f>
        <v>252010102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252</v>
      </c>
      <c r="B4852" s="1">
        <f>IF(C4852=0,IF(B4851=Protocol!$V$20,1,B4851+1),B4851)</f>
        <v>1</v>
      </c>
      <c r="C4852" s="1">
        <f>IF(C4851+1=Protocol!$V$21,0,C4851+1)</f>
        <v>2</v>
      </c>
      <c r="D4852" s="1">
        <f t="shared" si="167"/>
        <v>3</v>
      </c>
      <c r="E4852" s="1" t="str">
        <f>INDEX(Protocol[Mark],MATCH(C4852,Protocol[Step],0))</f>
        <v>1D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252010003</v>
      </c>
      <c r="H4852" s="134">
        <f>Systematic[[#This Row],[SampleVariableLabel]]+100*Systematic[[#This Row],[State]]</f>
        <v>252010203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252</v>
      </c>
      <c r="B4853" s="1">
        <f>IF(C4853=0,IF(B4852=Protocol!$V$20,1,B4852+1),B4852)</f>
        <v>1</v>
      </c>
      <c r="C4853" s="1">
        <f>IF(C4852+1=Protocol!$V$21,0,C4852+1)</f>
        <v>3</v>
      </c>
      <c r="D4853" s="1">
        <f t="shared" si="167"/>
        <v>4</v>
      </c>
      <c r="E4853" s="1" t="str">
        <f>INDEX(Protocol[Mark],MATCH(C4853,Protocol[Step],0))</f>
        <v>1M.1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252010004</v>
      </c>
      <c r="H4853" s="134">
        <f>Systematic[[#This Row],[SampleVariableLabel]]+100*Systematic[[#This Row],[State]]</f>
        <v>252010304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252</v>
      </c>
      <c r="B4854" s="1">
        <f>IF(C4854=0,IF(B4853=Protocol!$V$20,1,B4853+1),B4853)</f>
        <v>1</v>
      </c>
      <c r="C4854" s="1">
        <f>IF(C4853+1=Protocol!$V$21,0,C4853+1)</f>
        <v>4</v>
      </c>
      <c r="D4854" s="1">
        <f t="shared" si="167"/>
        <v>5</v>
      </c>
      <c r="E4854" s="1" t="str">
        <f>INDEX(Protocol[Mark],MATCH(C4854,Protocol[Step],0))</f>
        <v>2Oct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252010005</v>
      </c>
      <c r="H4854" s="134">
        <f>Systematic[[#This Row],[SampleVariableLabel]]+100*Systematic[[#This Row],[State]]</f>
        <v>252010405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252</v>
      </c>
      <c r="B4855" s="1">
        <f>IF(C4855=0,IF(B4854=Protocol!$V$20,1,B4854+1),B4854)</f>
        <v>1</v>
      </c>
      <c r="C4855" s="1">
        <f>IF(C4854+1=Protocol!$V$21,0,C4854+1)</f>
        <v>5</v>
      </c>
      <c r="D4855" s="1">
        <f t="shared" si="167"/>
        <v>6</v>
      </c>
      <c r="E4855" s="1" t="str">
        <f>INDEX(Protocol[Mark],MATCH(C4855,Protocol[Step],0))</f>
        <v>2c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252010006</v>
      </c>
      <c r="H4855" s="134">
        <f>Systematic[[#This Row],[SampleVariableLabel]]+100*Systematic[[#This Row],[State]]</f>
        <v>252010506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252</v>
      </c>
      <c r="B4856" s="1">
        <f>IF(C4856=0,IF(B4855=Protocol!$V$20,1,B4855+1),B4855)</f>
        <v>1</v>
      </c>
      <c r="C4856" s="1">
        <f>IF(C4855+1=Protocol!$V$21,0,C4855+1)</f>
        <v>6</v>
      </c>
      <c r="D4856" s="1">
        <f t="shared" si="167"/>
        <v>1</v>
      </c>
      <c r="E4856" s="1" t="str">
        <f>INDEX(Protocol[Mark],MATCH(C4856,Protocol[Step],0))</f>
        <v>2M2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252010001</v>
      </c>
      <c r="H4856" s="134">
        <f>Systematic[[#This Row],[SampleVariableLabel]]+100*Systematic[[#This Row],[State]]</f>
        <v>252010601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252</v>
      </c>
      <c r="B4857" s="1">
        <f>IF(C4857=0,IF(B4856=Protocol!$V$20,1,B4856+1),B4856)</f>
        <v>1</v>
      </c>
      <c r="C4857" s="1">
        <f>IF(C4856+1=Protocol!$V$21,0,C4856+1)</f>
        <v>7</v>
      </c>
      <c r="D4857" s="1">
        <f t="shared" si="167"/>
        <v>2</v>
      </c>
      <c r="E4857" s="1" t="str">
        <f>INDEX(Protocol[Mark],MATCH(C4857,Protocol[Step],0))</f>
        <v>3P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252010002</v>
      </c>
      <c r="H4857" s="134">
        <f>Systematic[[#This Row],[SampleVariableLabel]]+100*Systematic[[#This Row],[State]]</f>
        <v>252010702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252</v>
      </c>
      <c r="B4858" s="1">
        <f>IF(C4858=0,IF(B4857=Protocol!$V$20,1,B4857+1),B4857)</f>
        <v>1</v>
      </c>
      <c r="C4858" s="1">
        <f>IF(C4857+1=Protocol!$V$21,0,C4857+1)</f>
        <v>8</v>
      </c>
      <c r="D4858" s="1">
        <f t="shared" si="167"/>
        <v>3</v>
      </c>
      <c r="E4858" s="1" t="str">
        <f>INDEX(Protocol[Mark],MATCH(C4858,Protocol[Step],0))</f>
        <v>4G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252010003</v>
      </c>
      <c r="H4858" s="134">
        <f>Systematic[[#This Row],[SampleVariableLabel]]+100*Systematic[[#This Row],[State]]</f>
        <v>252010803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252</v>
      </c>
      <c r="B4859" s="1">
        <f>IF(C4859=0,IF(B4858=Protocol!$V$20,1,B4858+1),B4858)</f>
        <v>1</v>
      </c>
      <c r="C4859" s="1">
        <f>IF(C4858+1=Protocol!$V$21,0,C4858+1)</f>
        <v>9</v>
      </c>
      <c r="D4859" s="1">
        <f t="shared" si="167"/>
        <v>4</v>
      </c>
      <c r="E4859" s="1" t="str">
        <f>INDEX(Protocol[Mark],MATCH(C4859,Protocol[Step],0))</f>
        <v>5S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252010004</v>
      </c>
      <c r="H4859" s="134">
        <f>Systematic[[#This Row],[SampleVariableLabel]]+100*Systematic[[#This Row],[State]]</f>
        <v>252010904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252</v>
      </c>
      <c r="B4860" s="1">
        <f>IF(C4860=0,IF(B4859=Protocol!$V$20,1,B4859+1),B4859)</f>
        <v>1</v>
      </c>
      <c r="C4860" s="1">
        <f>IF(C4859+1=Protocol!$V$21,0,C4859+1)</f>
        <v>10</v>
      </c>
      <c r="D4860" s="1">
        <f t="shared" si="167"/>
        <v>5</v>
      </c>
      <c r="E4860" s="1" t="str">
        <f>INDEX(Protocol[Mark],MATCH(C4860,Protocol[Step],0))</f>
        <v>6Gp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252010005</v>
      </c>
      <c r="H4860" s="134">
        <f>Systematic[[#This Row],[SampleVariableLabel]]+100*Systematic[[#This Row],[State]]</f>
        <v>252011005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252</v>
      </c>
      <c r="B4861" s="1">
        <f>IF(C4861=0,IF(B4860=Protocol!$V$20,1,B4860+1),B4860)</f>
        <v>1</v>
      </c>
      <c r="C4861" s="1">
        <f>IF(C4860+1=Protocol!$V$21,0,C4860+1)</f>
        <v>11</v>
      </c>
      <c r="D4861" s="1">
        <f t="shared" si="167"/>
        <v>6</v>
      </c>
      <c r="E4861" s="1" t="str">
        <f>INDEX(Protocol[Mark],MATCH(C4861,Protocol[Step],0))</f>
        <v>7U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252010006</v>
      </c>
      <c r="H4861" s="134">
        <f>Systematic[[#This Row],[SampleVariableLabel]]+100*Systematic[[#This Row],[State]]</f>
        <v>252011106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252</v>
      </c>
      <c r="B4862" s="1">
        <f>IF(C4862=0,IF(B4861=Protocol!$V$20,1,B4861+1),B4861)</f>
        <v>1</v>
      </c>
      <c r="C4862" s="1">
        <f>IF(C4861+1=Protocol!$V$21,0,C4861+1)</f>
        <v>12</v>
      </c>
      <c r="D4862" s="1">
        <f t="shared" si="167"/>
        <v>1</v>
      </c>
      <c r="E4862" s="1" t="str">
        <f>INDEX(Protocol[Mark],MATCH(C4862,Protocol[Step],0))</f>
        <v>8Rot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252010001</v>
      </c>
      <c r="H4862" s="134">
        <f>Systematic[[#This Row],[SampleVariableLabel]]+100*Systematic[[#This Row],[State]]</f>
        <v>252011201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252</v>
      </c>
      <c r="B4863" s="1">
        <f>IF(C4863=0,IF(B4862=Protocol!$V$20,1,B4862+1),B4862)</f>
        <v>1</v>
      </c>
      <c r="C4863" s="1">
        <f>IF(C4862+1=Protocol!$V$21,0,C4862+1)</f>
        <v>13</v>
      </c>
      <c r="D4863" s="1">
        <f t="shared" si="167"/>
        <v>2</v>
      </c>
      <c r="E4863" s="1" t="str">
        <f>INDEX(Protocol[Mark],MATCH(C4863,Protocol[Step],0))</f>
        <v>9Ama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252010002</v>
      </c>
      <c r="H4863" s="134">
        <f>Systematic[[#This Row],[SampleVariableLabel]]+100*Systematic[[#This Row],[State]]</f>
        <v>252011302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252</v>
      </c>
      <c r="B4864" s="1">
        <f>IF(C4864=0,IF(B4863=Protocol!$V$20,1,B4863+1),B4863)</f>
        <v>1</v>
      </c>
      <c r="C4864" s="1">
        <f>IF(C4863+1=Protocol!$V$21,0,C4863+1)</f>
        <v>14</v>
      </c>
      <c r="D4864" s="1">
        <f t="shared" si="167"/>
        <v>3</v>
      </c>
      <c r="E4864" s="1" t="str">
        <f>INDEX(Protocol[Mark],MATCH(C4864,Protocol[Step],0))</f>
        <v>10AsTm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252010003</v>
      </c>
      <c r="H4864" s="134">
        <f>Systematic[[#This Row],[SampleVariableLabel]]+100*Systematic[[#This Row],[State]]</f>
        <v>252011403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252</v>
      </c>
      <c r="B4865" s="1">
        <f>IF(C4865=0,IF(B4864=Protocol!$V$20,1,B4864+1),B4864)</f>
        <v>1</v>
      </c>
      <c r="C4865" s="1">
        <f>IF(C4864+1=Protocol!$V$21,0,C4864+1)</f>
        <v>15</v>
      </c>
      <c r="D4865" s="1">
        <f t="shared" si="167"/>
        <v>4</v>
      </c>
      <c r="E4865" s="1" t="str">
        <f>INDEX(Protocol[Mark],MATCH(C4865,Protocol[Step],0))</f>
        <v>11Azd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252010004</v>
      </c>
      <c r="H4865" s="134">
        <f>Systematic[[#This Row],[SampleVariableLabel]]+100*Systematic[[#This Row],[State]]</f>
        <v>252011504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253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ce1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253010005</v>
      </c>
      <c r="H4866" s="134">
        <f>Systematic[[#This Row],[SampleVariableLabel]]+100*Systematic[[#This Row],[State]]</f>
        <v>253010005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253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253010006</v>
      </c>
      <c r="H4867" s="134">
        <f>Systematic[[#This Row],[SampleVariableLabel]]+100*Systematic[[#This Row],[State]]</f>
        <v>253010106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253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253010001</v>
      </c>
      <c r="H4868" s="134">
        <f>Systematic[[#This Row],[SampleVariableLabel]]+100*Systematic[[#This Row],[State]]</f>
        <v>253010201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253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1M.1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253010002</v>
      </c>
      <c r="H4869" s="134">
        <f>Systematic[[#This Row],[SampleVariableLabel]]+100*Systematic[[#This Row],[State]]</f>
        <v>253010302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253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2Oct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253010003</v>
      </c>
      <c r="H4870" s="134">
        <f>Systematic[[#This Row],[SampleVariableLabel]]+100*Systematic[[#This Row],[State]]</f>
        <v>253010403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253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2c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253010004</v>
      </c>
      <c r="H4871" s="134">
        <f>Systematic[[#This Row],[SampleVariableLabel]]+100*Systematic[[#This Row],[State]]</f>
        <v>253010504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253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2M2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253010005</v>
      </c>
      <c r="H4872" s="134">
        <f>Systematic[[#This Row],[SampleVariableLabel]]+100*Systematic[[#This Row],[State]]</f>
        <v>253010605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253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3P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253010006</v>
      </c>
      <c r="H4873" s="134">
        <f>Systematic[[#This Row],[SampleVariableLabel]]+100*Systematic[[#This Row],[State]]</f>
        <v>253010706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253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4G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253010001</v>
      </c>
      <c r="H4874" s="134">
        <f>Systematic[[#This Row],[SampleVariableLabel]]+100*Systematic[[#This Row],[State]]</f>
        <v>253010801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253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5S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253010002</v>
      </c>
      <c r="H4875" s="134">
        <f>Systematic[[#This Row],[SampleVariableLabel]]+100*Systematic[[#This Row],[State]]</f>
        <v>253010902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253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6Gp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253010003</v>
      </c>
      <c r="H4876" s="134">
        <f>Systematic[[#This Row],[SampleVariableLabel]]+100*Systematic[[#This Row],[State]]</f>
        <v>253011003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253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7U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253010004</v>
      </c>
      <c r="H4877" s="134">
        <f>Systematic[[#This Row],[SampleVariableLabel]]+100*Systematic[[#This Row],[State]]</f>
        <v>253011104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253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8Rot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253010005</v>
      </c>
      <c r="H4878" s="134">
        <f>Systematic[[#This Row],[SampleVariableLabel]]+100*Systematic[[#This Row],[State]]</f>
        <v>253011205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253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9Ama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253010006</v>
      </c>
      <c r="H4879" s="134">
        <f>Systematic[[#This Row],[SampleVariableLabel]]+100*Systematic[[#This Row],[State]]</f>
        <v>253011306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253</v>
      </c>
      <c r="B4880" s="1">
        <f>IF(C4880=0,IF(B4879=Protocol!$V$20,1,B4879+1),B4879)</f>
        <v>1</v>
      </c>
      <c r="C4880" s="1">
        <f>IF(C4879+1=Protocol!$V$21,0,C4879+1)</f>
        <v>14</v>
      </c>
      <c r="D4880" s="1">
        <f t="shared" si="169"/>
        <v>1</v>
      </c>
      <c r="E4880" s="1" t="str">
        <f>INDEX(Protocol[Mark],MATCH(C4880,Protocol[Step],0))</f>
        <v>10AsTm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253010001</v>
      </c>
      <c r="H4880" s="134">
        <f>Systematic[[#This Row],[SampleVariableLabel]]+100*Systematic[[#This Row],[State]]</f>
        <v>253011401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253</v>
      </c>
      <c r="B4881" s="1">
        <f>IF(C4881=0,IF(B4880=Protocol!$V$20,1,B4880+1),B4880)</f>
        <v>1</v>
      </c>
      <c r="C4881" s="1">
        <f>IF(C4880+1=Protocol!$V$21,0,C4880+1)</f>
        <v>15</v>
      </c>
      <c r="D4881" s="1">
        <f t="shared" si="169"/>
        <v>2</v>
      </c>
      <c r="E4881" s="1" t="str">
        <f>INDEX(Protocol[Mark],MATCH(C4881,Protocol[Step],0))</f>
        <v>11Azd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253010002</v>
      </c>
      <c r="H4881" s="134">
        <f>Systematic[[#This Row],[SampleVariableLabel]]+100*Systematic[[#This Row],[State]]</f>
        <v>253011502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254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ce1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254010003</v>
      </c>
      <c r="H4882" s="134">
        <f>Systematic[[#This Row],[SampleVariableLabel]]+100*Systematic[[#This Row],[State]]</f>
        <v>254010003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254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1Dig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254010004</v>
      </c>
      <c r="H4883" s="134">
        <f>Systematic[[#This Row],[SampleVariableLabel]]+100*Systematic[[#This Row],[State]]</f>
        <v>254010104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254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1D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254010005</v>
      </c>
      <c r="H4884" s="134">
        <f>Systematic[[#This Row],[SampleVariableLabel]]+100*Systematic[[#This Row],[State]]</f>
        <v>254010205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254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1M.1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254010006</v>
      </c>
      <c r="H4885" s="134">
        <f>Systematic[[#This Row],[SampleVariableLabel]]+100*Systematic[[#This Row],[State]]</f>
        <v>254010306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254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2Oct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254010001</v>
      </c>
      <c r="H4886" s="134">
        <f>Systematic[[#This Row],[SampleVariableLabel]]+100*Systematic[[#This Row],[State]]</f>
        <v>254010401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254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2c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254010002</v>
      </c>
      <c r="H4887" s="134">
        <f>Systematic[[#This Row],[SampleVariableLabel]]+100*Systematic[[#This Row],[State]]</f>
        <v>254010502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254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2M2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254010003</v>
      </c>
      <c r="H4888" s="134">
        <f>Systematic[[#This Row],[SampleVariableLabel]]+100*Systematic[[#This Row],[State]]</f>
        <v>254010603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254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3P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254010004</v>
      </c>
      <c r="H4889" s="134">
        <f>Systematic[[#This Row],[SampleVariableLabel]]+100*Systematic[[#This Row],[State]]</f>
        <v>254010704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254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4G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254010005</v>
      </c>
      <c r="H4890" s="134">
        <f>Systematic[[#This Row],[SampleVariableLabel]]+100*Systematic[[#This Row],[State]]</f>
        <v>254010805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254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5S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254010006</v>
      </c>
      <c r="H4891" s="134">
        <f>Systematic[[#This Row],[SampleVariableLabel]]+100*Systematic[[#This Row],[State]]</f>
        <v>254010906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254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6Gp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254010001</v>
      </c>
      <c r="H4892" s="134">
        <f>Systematic[[#This Row],[SampleVariableLabel]]+100*Systematic[[#This Row],[State]]</f>
        <v>254011001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254</v>
      </c>
      <c r="B4893" s="1">
        <f>IF(C4893=0,IF(B4892=Protocol!$V$20,1,B4892+1),B4892)</f>
        <v>1</v>
      </c>
      <c r="C4893" s="1">
        <f>IF(C4892+1=Protocol!$V$21,0,C4892+1)</f>
        <v>11</v>
      </c>
      <c r="D4893" s="1">
        <f t="shared" si="169"/>
        <v>2</v>
      </c>
      <c r="E4893" s="1" t="str">
        <f>INDEX(Protocol[Mark],MATCH(C4893,Protocol[Step],0))</f>
        <v>7U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254010002</v>
      </c>
      <c r="H4893" s="134">
        <f>Systematic[[#This Row],[SampleVariableLabel]]+100*Systematic[[#This Row],[State]]</f>
        <v>254011102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254</v>
      </c>
      <c r="B4894" s="1">
        <f>IF(C4894=0,IF(B4893=Protocol!$V$20,1,B4893+1),B4893)</f>
        <v>1</v>
      </c>
      <c r="C4894" s="1">
        <f>IF(C4893+1=Protocol!$V$21,0,C4893+1)</f>
        <v>12</v>
      </c>
      <c r="D4894" s="1">
        <f t="shared" si="169"/>
        <v>3</v>
      </c>
      <c r="E4894" s="1" t="str">
        <f>INDEX(Protocol[Mark],MATCH(C4894,Protocol[Step],0))</f>
        <v>8Rot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254010003</v>
      </c>
      <c r="H4894" s="134">
        <f>Systematic[[#This Row],[SampleVariableLabel]]+100*Systematic[[#This Row],[State]]</f>
        <v>254011203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254</v>
      </c>
      <c r="B4895" s="1">
        <f>IF(C4895=0,IF(B4894=Protocol!$V$20,1,B4894+1),B4894)</f>
        <v>1</v>
      </c>
      <c r="C4895" s="1">
        <f>IF(C4894+1=Protocol!$V$21,0,C4894+1)</f>
        <v>13</v>
      </c>
      <c r="D4895" s="1">
        <f t="shared" si="169"/>
        <v>4</v>
      </c>
      <c r="E4895" s="1" t="str">
        <f>INDEX(Protocol[Mark],MATCH(C4895,Protocol[Step],0))</f>
        <v>9Ama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254010004</v>
      </c>
      <c r="H4895" s="134">
        <f>Systematic[[#This Row],[SampleVariableLabel]]+100*Systematic[[#This Row],[State]]</f>
        <v>254011304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254</v>
      </c>
      <c r="B4896" s="1">
        <f>IF(C4896=0,IF(B4895=Protocol!$V$20,1,B4895+1),B4895)</f>
        <v>1</v>
      </c>
      <c r="C4896" s="1">
        <f>IF(C4895+1=Protocol!$V$21,0,C4895+1)</f>
        <v>14</v>
      </c>
      <c r="D4896" s="1">
        <f t="shared" si="169"/>
        <v>5</v>
      </c>
      <c r="E4896" s="1" t="str">
        <f>INDEX(Protocol[Mark],MATCH(C4896,Protocol[Step],0))</f>
        <v>10AsTm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254010005</v>
      </c>
      <c r="H4896" s="134">
        <f>Systematic[[#This Row],[SampleVariableLabel]]+100*Systematic[[#This Row],[State]]</f>
        <v>254011405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254</v>
      </c>
      <c r="B4897" s="1">
        <f>IF(C4897=0,IF(B4896=Protocol!$V$20,1,B4896+1),B4896)</f>
        <v>1</v>
      </c>
      <c r="C4897" s="1">
        <f>IF(C4896+1=Protocol!$V$21,0,C4896+1)</f>
        <v>15</v>
      </c>
      <c r="D4897" s="1">
        <f t="shared" si="169"/>
        <v>6</v>
      </c>
      <c r="E4897" s="1" t="str">
        <f>INDEX(Protocol[Mark],MATCH(C4897,Protocol[Step],0))</f>
        <v>11Azd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254010006</v>
      </c>
      <c r="H4897" s="134">
        <f>Systematic[[#This Row],[SampleVariableLabel]]+100*Systematic[[#This Row],[State]]</f>
        <v>254011506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255</v>
      </c>
      <c r="B4898" s="1">
        <f>IF(C4898=0,IF(B4897=Protocol!$V$20,1,B4897+1),B4897)</f>
        <v>1</v>
      </c>
      <c r="C4898" s="1">
        <f>IF(C4897+1=Protocol!$V$21,0,C4897+1)</f>
        <v>0</v>
      </c>
      <c r="D4898" s="1">
        <f t="shared" si="169"/>
        <v>1</v>
      </c>
      <c r="E4898" s="1" t="str">
        <f>INDEX(Protocol[Mark],MATCH(C4898,Protocol[Step],0))</f>
        <v>ce1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255010001</v>
      </c>
      <c r="H4898" s="134">
        <f>Systematic[[#This Row],[SampleVariableLabel]]+100*Systematic[[#This Row],[State]]</f>
        <v>255010001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255</v>
      </c>
      <c r="B4899" s="1">
        <f>IF(C4899=0,IF(B4898=Protocol!$V$20,1,B4898+1),B4898)</f>
        <v>1</v>
      </c>
      <c r="C4899" s="1">
        <f>IF(C4898+1=Protocol!$V$21,0,C4898+1)</f>
        <v>1</v>
      </c>
      <c r="D4899" s="1">
        <f t="shared" si="169"/>
        <v>2</v>
      </c>
      <c r="E4899" s="1" t="str">
        <f>INDEX(Protocol[Mark],MATCH(C4899,Protocol[Step],0))</f>
        <v>1Dig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255010002</v>
      </c>
      <c r="H4899" s="134">
        <f>Systematic[[#This Row],[SampleVariableLabel]]+100*Systematic[[#This Row],[State]]</f>
        <v>255010102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255</v>
      </c>
      <c r="B4900" s="1">
        <f>IF(C4900=0,IF(B4899=Protocol!$V$20,1,B4899+1),B4899)</f>
        <v>1</v>
      </c>
      <c r="C4900" s="1">
        <f>IF(C4899+1=Protocol!$V$21,0,C4899+1)</f>
        <v>2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255010003</v>
      </c>
      <c r="H4900" s="134">
        <f>Systematic[[#This Row],[SampleVariableLabel]]+100*Systematic[[#This Row],[State]]</f>
        <v>255010203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255</v>
      </c>
      <c r="B4901" s="1">
        <f>IF(C4901=0,IF(B4900=Protocol!$V$20,1,B4900+1),B4900)</f>
        <v>1</v>
      </c>
      <c r="C4901" s="1">
        <f>IF(C4900+1=Protocol!$V$21,0,C4900+1)</f>
        <v>3</v>
      </c>
      <c r="D4901" s="1">
        <f t="shared" si="169"/>
        <v>4</v>
      </c>
      <c r="E4901" s="1" t="str">
        <f>INDEX(Protocol[Mark],MATCH(C4901,Protocol[Step],0))</f>
        <v>1M.1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255010004</v>
      </c>
      <c r="H4901" s="134">
        <f>Systematic[[#This Row],[SampleVariableLabel]]+100*Systematic[[#This Row],[State]]</f>
        <v>255010304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255</v>
      </c>
      <c r="B4902" s="1">
        <f>IF(C4902=0,IF(B4901=Protocol!$V$20,1,B4901+1),B4901)</f>
        <v>1</v>
      </c>
      <c r="C4902" s="1">
        <f>IF(C4901+1=Protocol!$V$21,0,C4901+1)</f>
        <v>4</v>
      </c>
      <c r="D4902" s="1">
        <f t="shared" si="169"/>
        <v>5</v>
      </c>
      <c r="E4902" s="1" t="str">
        <f>INDEX(Protocol[Mark],MATCH(C4902,Protocol[Step],0))</f>
        <v>2Oct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255010005</v>
      </c>
      <c r="H4902" s="134">
        <f>Systematic[[#This Row],[SampleVariableLabel]]+100*Systematic[[#This Row],[State]]</f>
        <v>255010405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255</v>
      </c>
      <c r="B4903" s="1">
        <f>IF(C4903=0,IF(B4902=Protocol!$V$20,1,B4902+1),B4902)</f>
        <v>1</v>
      </c>
      <c r="C4903" s="1">
        <f>IF(C4902+1=Protocol!$V$21,0,C4902+1)</f>
        <v>5</v>
      </c>
      <c r="D4903" s="1">
        <f t="shared" si="169"/>
        <v>6</v>
      </c>
      <c r="E4903" s="1" t="str">
        <f>INDEX(Protocol[Mark],MATCH(C4903,Protocol[Step],0))</f>
        <v>2c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255010006</v>
      </c>
      <c r="H4903" s="134">
        <f>Systematic[[#This Row],[SampleVariableLabel]]+100*Systematic[[#This Row],[State]]</f>
        <v>255010506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255</v>
      </c>
      <c r="B4904" s="1">
        <f>IF(C4904=0,IF(B4903=Protocol!$V$20,1,B4903+1),B4903)</f>
        <v>1</v>
      </c>
      <c r="C4904" s="1">
        <f>IF(C4903+1=Protocol!$V$21,0,C4903+1)</f>
        <v>6</v>
      </c>
      <c r="D4904" s="1">
        <f t="shared" si="169"/>
        <v>1</v>
      </c>
      <c r="E4904" s="1" t="str">
        <f>INDEX(Protocol[Mark],MATCH(C4904,Protocol[Step],0))</f>
        <v>2M2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255010001</v>
      </c>
      <c r="H4904" s="134">
        <f>Systematic[[#This Row],[SampleVariableLabel]]+100*Systematic[[#This Row],[State]]</f>
        <v>255010601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255</v>
      </c>
      <c r="B4905" s="1">
        <f>IF(C4905=0,IF(B4904=Protocol!$V$20,1,B4904+1),B4904)</f>
        <v>1</v>
      </c>
      <c r="C4905" s="1">
        <f>IF(C4904+1=Protocol!$V$21,0,C4904+1)</f>
        <v>7</v>
      </c>
      <c r="D4905" s="1">
        <f t="shared" si="169"/>
        <v>2</v>
      </c>
      <c r="E4905" s="1" t="str">
        <f>INDEX(Protocol[Mark],MATCH(C4905,Protocol[Step],0))</f>
        <v>3P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255010002</v>
      </c>
      <c r="H4905" s="134">
        <f>Systematic[[#This Row],[SampleVariableLabel]]+100*Systematic[[#This Row],[State]]</f>
        <v>255010702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255</v>
      </c>
      <c r="B4906" s="1">
        <f>IF(C4906=0,IF(B4905=Protocol!$V$20,1,B4905+1),B4905)</f>
        <v>1</v>
      </c>
      <c r="C4906" s="1">
        <f>IF(C4905+1=Protocol!$V$21,0,C4905+1)</f>
        <v>8</v>
      </c>
      <c r="D4906" s="1">
        <f t="shared" si="169"/>
        <v>3</v>
      </c>
      <c r="E4906" s="1" t="str">
        <f>INDEX(Protocol[Mark],MATCH(C4906,Protocol[Step],0))</f>
        <v>4G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255010003</v>
      </c>
      <c r="H4906" s="134">
        <f>Systematic[[#This Row],[SampleVariableLabel]]+100*Systematic[[#This Row],[State]]</f>
        <v>255010803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255</v>
      </c>
      <c r="B4907" s="1">
        <f>IF(C4907=0,IF(B4906=Protocol!$V$20,1,B4906+1),B4906)</f>
        <v>1</v>
      </c>
      <c r="C4907" s="1">
        <f>IF(C4906+1=Protocol!$V$21,0,C4906+1)</f>
        <v>9</v>
      </c>
      <c r="D4907" s="1">
        <f t="shared" si="169"/>
        <v>4</v>
      </c>
      <c r="E4907" s="1" t="str">
        <f>INDEX(Protocol[Mark],MATCH(C4907,Protocol[Step],0))</f>
        <v>5S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255010004</v>
      </c>
      <c r="H4907" s="134">
        <f>Systematic[[#This Row],[SampleVariableLabel]]+100*Systematic[[#This Row],[State]]</f>
        <v>255010904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255</v>
      </c>
      <c r="B4908" s="1">
        <f>IF(C4908=0,IF(B4907=Protocol!$V$20,1,B4907+1),B4907)</f>
        <v>1</v>
      </c>
      <c r="C4908" s="1">
        <f>IF(C4907+1=Protocol!$V$21,0,C4907+1)</f>
        <v>10</v>
      </c>
      <c r="D4908" s="1">
        <f t="shared" si="169"/>
        <v>5</v>
      </c>
      <c r="E4908" s="1" t="str">
        <f>INDEX(Protocol[Mark],MATCH(C4908,Protocol[Step],0))</f>
        <v>6Gp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255010005</v>
      </c>
      <c r="H4908" s="134">
        <f>Systematic[[#This Row],[SampleVariableLabel]]+100*Systematic[[#This Row],[State]]</f>
        <v>255011005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255</v>
      </c>
      <c r="B4909" s="1">
        <f>IF(C4909=0,IF(B4908=Protocol!$V$20,1,B4908+1),B4908)</f>
        <v>1</v>
      </c>
      <c r="C4909" s="1">
        <f>IF(C4908+1=Protocol!$V$21,0,C4908+1)</f>
        <v>11</v>
      </c>
      <c r="D4909" s="1">
        <f t="shared" si="169"/>
        <v>6</v>
      </c>
      <c r="E4909" s="1" t="str">
        <f>INDEX(Protocol[Mark],MATCH(C4909,Protocol[Step],0))</f>
        <v>7U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255010006</v>
      </c>
      <c r="H4909" s="134">
        <f>Systematic[[#This Row],[SampleVariableLabel]]+100*Systematic[[#This Row],[State]]</f>
        <v>255011106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255</v>
      </c>
      <c r="B4910" s="1">
        <f>IF(C4910=0,IF(B4909=Protocol!$V$20,1,B4909+1),B4909)</f>
        <v>1</v>
      </c>
      <c r="C4910" s="1">
        <f>IF(C4909+1=Protocol!$V$21,0,C4909+1)</f>
        <v>12</v>
      </c>
      <c r="D4910" s="1">
        <f t="shared" si="169"/>
        <v>1</v>
      </c>
      <c r="E4910" s="1" t="str">
        <f>INDEX(Protocol[Mark],MATCH(C4910,Protocol[Step],0))</f>
        <v>8Rot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255010001</v>
      </c>
      <c r="H4910" s="134">
        <f>Systematic[[#This Row],[SampleVariableLabel]]+100*Systematic[[#This Row],[State]]</f>
        <v>255011201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255</v>
      </c>
      <c r="B4911" s="1">
        <f>IF(C4911=0,IF(B4910=Protocol!$V$20,1,B4910+1),B4910)</f>
        <v>1</v>
      </c>
      <c r="C4911" s="1">
        <f>IF(C4910+1=Protocol!$V$21,0,C4910+1)</f>
        <v>13</v>
      </c>
      <c r="D4911" s="1">
        <f t="shared" si="169"/>
        <v>2</v>
      </c>
      <c r="E4911" s="1" t="str">
        <f>INDEX(Protocol[Mark],MATCH(C4911,Protocol[Step],0))</f>
        <v>9Ama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255010002</v>
      </c>
      <c r="H4911" s="134">
        <f>Systematic[[#This Row],[SampleVariableLabel]]+100*Systematic[[#This Row],[State]]</f>
        <v>255011302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255</v>
      </c>
      <c r="B4912" s="1">
        <f>IF(C4912=0,IF(B4911=Protocol!$V$20,1,B4911+1),B4911)</f>
        <v>1</v>
      </c>
      <c r="C4912" s="1">
        <f>IF(C4911+1=Protocol!$V$21,0,C4911+1)</f>
        <v>14</v>
      </c>
      <c r="D4912" s="1">
        <f t="shared" si="169"/>
        <v>3</v>
      </c>
      <c r="E4912" s="1" t="str">
        <f>INDEX(Protocol[Mark],MATCH(C4912,Protocol[Step],0))</f>
        <v>10AsTm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255010003</v>
      </c>
      <c r="H4912" s="134">
        <f>Systematic[[#This Row],[SampleVariableLabel]]+100*Systematic[[#This Row],[State]]</f>
        <v>255011403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255</v>
      </c>
      <c r="B4913" s="1">
        <f>IF(C4913=0,IF(B4912=Protocol!$V$20,1,B4912+1),B4912)</f>
        <v>1</v>
      </c>
      <c r="C4913" s="1">
        <f>IF(C4912+1=Protocol!$V$21,0,C4912+1)</f>
        <v>15</v>
      </c>
      <c r="D4913" s="1">
        <f t="shared" si="169"/>
        <v>4</v>
      </c>
      <c r="E4913" s="1" t="str">
        <f>INDEX(Protocol[Mark],MATCH(C4913,Protocol[Step],0))</f>
        <v>11Azd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255010004</v>
      </c>
      <c r="H4913" s="134">
        <f>Systematic[[#This Row],[SampleVariableLabel]]+100*Systematic[[#This Row],[State]]</f>
        <v>255011504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256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ce1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256010005</v>
      </c>
      <c r="H4914" s="134">
        <f>Systematic[[#This Row],[SampleVariableLabel]]+100*Systematic[[#This Row],[State]]</f>
        <v>256010005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256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1Dig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256010006</v>
      </c>
      <c r="H4915" s="134">
        <f>Systematic[[#This Row],[SampleVariableLabel]]+100*Systematic[[#This Row],[State]]</f>
        <v>256010106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256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1D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256010001</v>
      </c>
      <c r="H4916" s="134">
        <f>Systematic[[#This Row],[SampleVariableLabel]]+100*Systematic[[#This Row],[State]]</f>
        <v>256010201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256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1M.1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256010002</v>
      </c>
      <c r="H4917" s="134">
        <f>Systematic[[#This Row],[SampleVariableLabel]]+100*Systematic[[#This Row],[State]]</f>
        <v>256010302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256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2Oct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256010003</v>
      </c>
      <c r="H4918" s="134">
        <f>Systematic[[#This Row],[SampleVariableLabel]]+100*Systematic[[#This Row],[State]]</f>
        <v>256010403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256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256010004</v>
      </c>
      <c r="H4919" s="134">
        <f>Systematic[[#This Row],[SampleVariableLabel]]+100*Systematic[[#This Row],[State]]</f>
        <v>256010504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256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2M2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256010005</v>
      </c>
      <c r="H4920" s="134">
        <f>Systematic[[#This Row],[SampleVariableLabel]]+100*Systematic[[#This Row],[State]]</f>
        <v>256010605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256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3P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256010006</v>
      </c>
      <c r="H4921" s="134">
        <f>Systematic[[#This Row],[SampleVariableLabel]]+100*Systematic[[#This Row],[State]]</f>
        <v>256010706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256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4G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256010001</v>
      </c>
      <c r="H4922" s="134">
        <f>Systematic[[#This Row],[SampleVariableLabel]]+100*Systematic[[#This Row],[State]]</f>
        <v>256010801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256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5S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256010002</v>
      </c>
      <c r="H4923" s="134">
        <f>Systematic[[#This Row],[SampleVariableLabel]]+100*Systematic[[#This Row],[State]]</f>
        <v>256010902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256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6Gp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256010003</v>
      </c>
      <c r="H4924" s="134">
        <f>Systematic[[#This Row],[SampleVariableLabel]]+100*Systematic[[#This Row],[State]]</f>
        <v>256011003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256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7U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256010004</v>
      </c>
      <c r="H4925" s="134">
        <f>Systematic[[#This Row],[SampleVariableLabel]]+100*Systematic[[#This Row],[State]]</f>
        <v>256011104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256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8Rot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256010005</v>
      </c>
      <c r="H4926" s="134">
        <f>Systematic[[#This Row],[SampleVariableLabel]]+100*Systematic[[#This Row],[State]]</f>
        <v>256011205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256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9Ama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256010006</v>
      </c>
      <c r="H4927" s="134">
        <f>Systematic[[#This Row],[SampleVariableLabel]]+100*Systematic[[#This Row],[State]]</f>
        <v>256011306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256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10AsTm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256010001</v>
      </c>
      <c r="H4928" s="134">
        <f>Systematic[[#This Row],[SampleVariableLabel]]+100*Systematic[[#This Row],[State]]</f>
        <v>256011401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256</v>
      </c>
      <c r="B4929" s="1">
        <f>IF(C4929=0,IF(B4928=Protocol!$V$20,1,B4928+1),B4928)</f>
        <v>1</v>
      </c>
      <c r="C4929" s="1">
        <f>IF(C4928+1=Protocol!$V$21,0,C4928+1)</f>
        <v>15</v>
      </c>
      <c r="D4929" s="1">
        <f t="shared" si="169"/>
        <v>2</v>
      </c>
      <c r="E4929" s="1" t="str">
        <f>INDEX(Protocol[Mark],MATCH(C4929,Protocol[Step],0))</f>
        <v>11Azd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256010002</v>
      </c>
      <c r="H4929" s="134">
        <f>Systematic[[#This Row],[SampleVariableLabel]]+100*Systematic[[#This Row],[State]]</f>
        <v>256011502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257</v>
      </c>
      <c r="B4930" s="1">
        <f>IF(C4930=0,IF(B4929=Protocol!$V$20,1,B4929+1),B4929)</f>
        <v>1</v>
      </c>
      <c r="C4930" s="1">
        <f>IF(C4929+1=Protocol!$V$21,0,C4929+1)</f>
        <v>0</v>
      </c>
      <c r="D4930" s="1">
        <f t="shared" si="169"/>
        <v>3</v>
      </c>
      <c r="E4930" s="1" t="str">
        <f>INDEX(Protocol[Mark],MATCH(C4930,Protocol[Step],0))</f>
        <v>ce1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257010003</v>
      </c>
      <c r="H4930" s="134">
        <f>Systematic[[#This Row],[SampleVariableLabel]]+100*Systematic[[#This Row],[State]]</f>
        <v>257010003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257</v>
      </c>
      <c r="B4931" s="1">
        <f>IF(C4931=0,IF(B4930=Protocol!$V$20,1,B4930+1),B4930)</f>
        <v>1</v>
      </c>
      <c r="C4931" s="1">
        <f>IF(C4930+1=Protocol!$V$21,0,C4930+1)</f>
        <v>1</v>
      </c>
      <c r="D4931" s="1">
        <f t="shared" ref="D4931:D4994" si="171">IF(D4930=nVariables,1,D4930+1)</f>
        <v>4</v>
      </c>
      <c r="E4931" s="1" t="str">
        <f>INDEX(Protocol[Mark],MATCH(C4931,Protocol[Step],0))</f>
        <v>1Dig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257010004</v>
      </c>
      <c r="H4931" s="134">
        <f>Systematic[[#This Row],[SampleVariableLabel]]+100*Systematic[[#This Row],[State]]</f>
        <v>257010104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257</v>
      </c>
      <c r="B4932" s="1">
        <f>IF(C4932=0,IF(B4931=Protocol!$V$20,1,B4931+1),B4931)</f>
        <v>1</v>
      </c>
      <c r="C4932" s="1">
        <f>IF(C4931+1=Protocol!$V$21,0,C4931+1)</f>
        <v>2</v>
      </c>
      <c r="D4932" s="1">
        <f t="shared" si="171"/>
        <v>5</v>
      </c>
      <c r="E4932" s="1" t="str">
        <f>INDEX(Protocol[Mark],MATCH(C4932,Protocol[Step],0))</f>
        <v>1D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257010005</v>
      </c>
      <c r="H4932" s="134">
        <f>Systematic[[#This Row],[SampleVariableLabel]]+100*Systematic[[#This Row],[State]]</f>
        <v>257010205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257</v>
      </c>
      <c r="B4933" s="1">
        <f>IF(C4933=0,IF(B4932=Protocol!$V$20,1,B4932+1),B4932)</f>
        <v>1</v>
      </c>
      <c r="C4933" s="1">
        <f>IF(C4932+1=Protocol!$V$21,0,C4932+1)</f>
        <v>3</v>
      </c>
      <c r="D4933" s="1">
        <f t="shared" si="171"/>
        <v>6</v>
      </c>
      <c r="E4933" s="1" t="str">
        <f>INDEX(Protocol[Mark],MATCH(C4933,Protocol[Step],0))</f>
        <v>1M.1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257010006</v>
      </c>
      <c r="H4933" s="134">
        <f>Systematic[[#This Row],[SampleVariableLabel]]+100*Systematic[[#This Row],[State]]</f>
        <v>257010306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257</v>
      </c>
      <c r="B4934" s="1">
        <f>IF(C4934=0,IF(B4933=Protocol!$V$20,1,B4933+1),B4933)</f>
        <v>1</v>
      </c>
      <c r="C4934" s="1">
        <f>IF(C4933+1=Protocol!$V$21,0,C4933+1)</f>
        <v>4</v>
      </c>
      <c r="D4934" s="1">
        <f t="shared" si="171"/>
        <v>1</v>
      </c>
      <c r="E4934" s="1" t="str">
        <f>INDEX(Protocol[Mark],MATCH(C4934,Protocol[Step],0))</f>
        <v>2Oct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257010001</v>
      </c>
      <c r="H4934" s="134">
        <f>Systematic[[#This Row],[SampleVariableLabel]]+100*Systematic[[#This Row],[State]]</f>
        <v>257010401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257</v>
      </c>
      <c r="B4935" s="1">
        <f>IF(C4935=0,IF(B4934=Protocol!$V$20,1,B4934+1),B4934)</f>
        <v>1</v>
      </c>
      <c r="C4935" s="1">
        <f>IF(C4934+1=Protocol!$V$21,0,C4934+1)</f>
        <v>5</v>
      </c>
      <c r="D4935" s="1">
        <f t="shared" si="171"/>
        <v>2</v>
      </c>
      <c r="E4935" s="1" t="str">
        <f>INDEX(Protocol[Mark],MATCH(C4935,Protocol[Step],0))</f>
        <v>2c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257010002</v>
      </c>
      <c r="H4935" s="134">
        <f>Systematic[[#This Row],[SampleVariableLabel]]+100*Systematic[[#This Row],[State]]</f>
        <v>257010502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257</v>
      </c>
      <c r="B4936" s="1">
        <f>IF(C4936=0,IF(B4935=Protocol!$V$20,1,B4935+1),B4935)</f>
        <v>1</v>
      </c>
      <c r="C4936" s="1">
        <f>IF(C4935+1=Protocol!$V$21,0,C4935+1)</f>
        <v>6</v>
      </c>
      <c r="D4936" s="1">
        <f t="shared" si="171"/>
        <v>3</v>
      </c>
      <c r="E4936" s="1" t="str">
        <f>INDEX(Protocol[Mark],MATCH(C4936,Protocol[Step],0))</f>
        <v>2M2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257010003</v>
      </c>
      <c r="H4936" s="134">
        <f>Systematic[[#This Row],[SampleVariableLabel]]+100*Systematic[[#This Row],[State]]</f>
        <v>257010603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257</v>
      </c>
      <c r="B4937" s="1">
        <f>IF(C4937=0,IF(B4936=Protocol!$V$20,1,B4936+1),B4936)</f>
        <v>1</v>
      </c>
      <c r="C4937" s="1">
        <f>IF(C4936+1=Protocol!$V$21,0,C4936+1)</f>
        <v>7</v>
      </c>
      <c r="D4937" s="1">
        <f t="shared" si="171"/>
        <v>4</v>
      </c>
      <c r="E4937" s="1" t="str">
        <f>INDEX(Protocol[Mark],MATCH(C4937,Protocol[Step],0))</f>
        <v>3P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257010004</v>
      </c>
      <c r="H4937" s="134">
        <f>Systematic[[#This Row],[SampleVariableLabel]]+100*Systematic[[#This Row],[State]]</f>
        <v>257010704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257</v>
      </c>
      <c r="B4938" s="1">
        <f>IF(C4938=0,IF(B4937=Protocol!$V$20,1,B4937+1),B4937)</f>
        <v>1</v>
      </c>
      <c r="C4938" s="1">
        <f>IF(C4937+1=Protocol!$V$21,0,C4937+1)</f>
        <v>8</v>
      </c>
      <c r="D4938" s="1">
        <f t="shared" si="171"/>
        <v>5</v>
      </c>
      <c r="E4938" s="1" t="str">
        <f>INDEX(Protocol[Mark],MATCH(C4938,Protocol[Step],0))</f>
        <v>4G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257010005</v>
      </c>
      <c r="H4938" s="134">
        <f>Systematic[[#This Row],[SampleVariableLabel]]+100*Systematic[[#This Row],[State]]</f>
        <v>257010805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257</v>
      </c>
      <c r="B4939" s="1">
        <f>IF(C4939=0,IF(B4938=Protocol!$V$20,1,B4938+1),B4938)</f>
        <v>1</v>
      </c>
      <c r="C4939" s="1">
        <f>IF(C4938+1=Protocol!$V$21,0,C4938+1)</f>
        <v>9</v>
      </c>
      <c r="D4939" s="1">
        <f t="shared" si="171"/>
        <v>6</v>
      </c>
      <c r="E4939" s="1" t="str">
        <f>INDEX(Protocol[Mark],MATCH(C4939,Protocol[Step],0))</f>
        <v>5S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257010006</v>
      </c>
      <c r="H4939" s="134">
        <f>Systematic[[#This Row],[SampleVariableLabel]]+100*Systematic[[#This Row],[State]]</f>
        <v>257010906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257</v>
      </c>
      <c r="B4940" s="1">
        <f>IF(C4940=0,IF(B4939=Protocol!$V$20,1,B4939+1),B4939)</f>
        <v>1</v>
      </c>
      <c r="C4940" s="1">
        <f>IF(C4939+1=Protocol!$V$21,0,C4939+1)</f>
        <v>10</v>
      </c>
      <c r="D4940" s="1">
        <f t="shared" si="171"/>
        <v>1</v>
      </c>
      <c r="E4940" s="1" t="str">
        <f>INDEX(Protocol[Mark],MATCH(C4940,Protocol[Step],0))</f>
        <v>6Gp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257010001</v>
      </c>
      <c r="H4940" s="134">
        <f>Systematic[[#This Row],[SampleVariableLabel]]+100*Systematic[[#This Row],[State]]</f>
        <v>257011001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257</v>
      </c>
      <c r="B4941" s="1">
        <f>IF(C4941=0,IF(B4940=Protocol!$V$20,1,B4940+1),B4940)</f>
        <v>1</v>
      </c>
      <c r="C4941" s="1">
        <f>IF(C4940+1=Protocol!$V$21,0,C4940+1)</f>
        <v>11</v>
      </c>
      <c r="D4941" s="1">
        <f t="shared" si="171"/>
        <v>2</v>
      </c>
      <c r="E4941" s="1" t="str">
        <f>INDEX(Protocol[Mark],MATCH(C4941,Protocol[Step],0))</f>
        <v>7U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257010002</v>
      </c>
      <c r="H4941" s="134">
        <f>Systematic[[#This Row],[SampleVariableLabel]]+100*Systematic[[#This Row],[State]]</f>
        <v>257011102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257</v>
      </c>
      <c r="B4942" s="1">
        <f>IF(C4942=0,IF(B4941=Protocol!$V$20,1,B4941+1),B4941)</f>
        <v>1</v>
      </c>
      <c r="C4942" s="1">
        <f>IF(C4941+1=Protocol!$V$21,0,C4941+1)</f>
        <v>12</v>
      </c>
      <c r="D4942" s="1">
        <f t="shared" si="171"/>
        <v>3</v>
      </c>
      <c r="E4942" s="1" t="str">
        <f>INDEX(Protocol[Mark],MATCH(C4942,Protocol[Step],0))</f>
        <v>8Rot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257010003</v>
      </c>
      <c r="H4942" s="134">
        <f>Systematic[[#This Row],[SampleVariableLabel]]+100*Systematic[[#This Row],[State]]</f>
        <v>257011203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257</v>
      </c>
      <c r="B4943" s="1">
        <f>IF(C4943=0,IF(B4942=Protocol!$V$20,1,B4942+1),B4942)</f>
        <v>1</v>
      </c>
      <c r="C4943" s="1">
        <f>IF(C4942+1=Protocol!$V$21,0,C4942+1)</f>
        <v>13</v>
      </c>
      <c r="D4943" s="1">
        <f t="shared" si="171"/>
        <v>4</v>
      </c>
      <c r="E4943" s="1" t="str">
        <f>INDEX(Protocol[Mark],MATCH(C4943,Protocol[Step],0))</f>
        <v>9Ama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257010004</v>
      </c>
      <c r="H4943" s="134">
        <f>Systematic[[#This Row],[SampleVariableLabel]]+100*Systematic[[#This Row],[State]]</f>
        <v>257011304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257</v>
      </c>
      <c r="B4944" s="1">
        <f>IF(C4944=0,IF(B4943=Protocol!$V$20,1,B4943+1),B4943)</f>
        <v>1</v>
      </c>
      <c r="C4944" s="1">
        <f>IF(C4943+1=Protocol!$V$21,0,C4943+1)</f>
        <v>14</v>
      </c>
      <c r="D4944" s="1">
        <f t="shared" si="171"/>
        <v>5</v>
      </c>
      <c r="E4944" s="1" t="str">
        <f>INDEX(Protocol[Mark],MATCH(C4944,Protocol[Step],0))</f>
        <v>10AsTm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257010005</v>
      </c>
      <c r="H4944" s="134">
        <f>Systematic[[#This Row],[SampleVariableLabel]]+100*Systematic[[#This Row],[State]]</f>
        <v>257011405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257</v>
      </c>
      <c r="B4945" s="1">
        <f>IF(C4945=0,IF(B4944=Protocol!$V$20,1,B4944+1),B4944)</f>
        <v>1</v>
      </c>
      <c r="C4945" s="1">
        <f>IF(C4944+1=Protocol!$V$21,0,C4944+1)</f>
        <v>15</v>
      </c>
      <c r="D4945" s="1">
        <f t="shared" si="171"/>
        <v>6</v>
      </c>
      <c r="E4945" s="1" t="str">
        <f>INDEX(Protocol[Mark],MATCH(C4945,Protocol[Step],0))</f>
        <v>11Azd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257010006</v>
      </c>
      <c r="H4945" s="134">
        <f>Systematic[[#This Row],[SampleVariableLabel]]+100*Systematic[[#This Row],[State]]</f>
        <v>257011506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258</v>
      </c>
      <c r="B4946" s="1">
        <f>IF(C4946=0,IF(B4945=Protocol!$V$20,1,B4945+1),B4945)</f>
        <v>1</v>
      </c>
      <c r="C4946" s="1">
        <f>IF(C4945+1=Protocol!$V$21,0,C4945+1)</f>
        <v>0</v>
      </c>
      <c r="D4946" s="1">
        <f t="shared" si="171"/>
        <v>1</v>
      </c>
      <c r="E4946" s="1" t="str">
        <f>INDEX(Protocol[Mark],MATCH(C4946,Protocol[Step],0))</f>
        <v>ce1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258010001</v>
      </c>
      <c r="H4946" s="134">
        <f>Systematic[[#This Row],[SampleVariableLabel]]+100*Systematic[[#This Row],[State]]</f>
        <v>258010001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258</v>
      </c>
      <c r="B4947" s="1">
        <f>IF(C4947=0,IF(B4946=Protocol!$V$20,1,B4946+1),B4946)</f>
        <v>1</v>
      </c>
      <c r="C4947" s="1">
        <f>IF(C4946+1=Protocol!$V$21,0,C4946+1)</f>
        <v>1</v>
      </c>
      <c r="D4947" s="1">
        <f t="shared" si="171"/>
        <v>2</v>
      </c>
      <c r="E4947" s="1" t="str">
        <f>INDEX(Protocol[Mark],MATCH(C4947,Protocol[Step],0))</f>
        <v>1Dig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258010002</v>
      </c>
      <c r="H4947" s="134">
        <f>Systematic[[#This Row],[SampleVariableLabel]]+100*Systematic[[#This Row],[State]]</f>
        <v>258010102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258</v>
      </c>
      <c r="B4948" s="1">
        <f>IF(C4948=0,IF(B4947=Protocol!$V$20,1,B4947+1),B4947)</f>
        <v>1</v>
      </c>
      <c r="C4948" s="1">
        <f>IF(C4947+1=Protocol!$V$21,0,C4947+1)</f>
        <v>2</v>
      </c>
      <c r="D4948" s="1">
        <f t="shared" si="171"/>
        <v>3</v>
      </c>
      <c r="E4948" s="1" t="str">
        <f>INDEX(Protocol[Mark],MATCH(C4948,Protocol[Step],0))</f>
        <v>1D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258010003</v>
      </c>
      <c r="H4948" s="134">
        <f>Systematic[[#This Row],[SampleVariableLabel]]+100*Systematic[[#This Row],[State]]</f>
        <v>258010203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258</v>
      </c>
      <c r="B4949" s="1">
        <f>IF(C4949=0,IF(B4948=Protocol!$V$20,1,B4948+1),B4948)</f>
        <v>1</v>
      </c>
      <c r="C4949" s="1">
        <f>IF(C4948+1=Protocol!$V$21,0,C4948+1)</f>
        <v>3</v>
      </c>
      <c r="D4949" s="1">
        <f t="shared" si="171"/>
        <v>4</v>
      </c>
      <c r="E4949" s="1" t="str">
        <f>INDEX(Protocol[Mark],MATCH(C4949,Protocol[Step],0))</f>
        <v>1M.1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258010004</v>
      </c>
      <c r="H4949" s="134">
        <f>Systematic[[#This Row],[SampleVariableLabel]]+100*Systematic[[#This Row],[State]]</f>
        <v>258010304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258</v>
      </c>
      <c r="B4950" s="1">
        <f>IF(C4950=0,IF(B4949=Protocol!$V$20,1,B4949+1),B4949)</f>
        <v>1</v>
      </c>
      <c r="C4950" s="1">
        <f>IF(C4949+1=Protocol!$V$21,0,C4949+1)</f>
        <v>4</v>
      </c>
      <c r="D4950" s="1">
        <f t="shared" si="171"/>
        <v>5</v>
      </c>
      <c r="E4950" s="1" t="str">
        <f>INDEX(Protocol[Mark],MATCH(C4950,Protocol[Step],0))</f>
        <v>2Oct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258010005</v>
      </c>
      <c r="H4950" s="134">
        <f>Systematic[[#This Row],[SampleVariableLabel]]+100*Systematic[[#This Row],[State]]</f>
        <v>258010405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258</v>
      </c>
      <c r="B4951" s="1">
        <f>IF(C4951=0,IF(B4950=Protocol!$V$20,1,B4950+1),B4950)</f>
        <v>1</v>
      </c>
      <c r="C4951" s="1">
        <f>IF(C4950+1=Protocol!$V$21,0,C4950+1)</f>
        <v>5</v>
      </c>
      <c r="D4951" s="1">
        <f t="shared" si="171"/>
        <v>6</v>
      </c>
      <c r="E4951" s="1" t="str">
        <f>INDEX(Protocol[Mark],MATCH(C4951,Protocol[Step],0))</f>
        <v>2c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258010006</v>
      </c>
      <c r="H4951" s="134">
        <f>Systematic[[#This Row],[SampleVariableLabel]]+100*Systematic[[#This Row],[State]]</f>
        <v>258010506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258</v>
      </c>
      <c r="B4952" s="1">
        <f>IF(C4952=0,IF(B4951=Protocol!$V$20,1,B4951+1),B4951)</f>
        <v>1</v>
      </c>
      <c r="C4952" s="1">
        <f>IF(C4951+1=Protocol!$V$21,0,C4951+1)</f>
        <v>6</v>
      </c>
      <c r="D4952" s="1">
        <f t="shared" si="171"/>
        <v>1</v>
      </c>
      <c r="E4952" s="1" t="str">
        <f>INDEX(Protocol[Mark],MATCH(C4952,Protocol[Step],0))</f>
        <v>2M2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258010001</v>
      </c>
      <c r="H4952" s="134">
        <f>Systematic[[#This Row],[SampleVariableLabel]]+100*Systematic[[#This Row],[State]]</f>
        <v>258010601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258</v>
      </c>
      <c r="B4953" s="1">
        <f>IF(C4953=0,IF(B4952=Protocol!$V$20,1,B4952+1),B4952)</f>
        <v>1</v>
      </c>
      <c r="C4953" s="1">
        <f>IF(C4952+1=Protocol!$V$21,0,C4952+1)</f>
        <v>7</v>
      </c>
      <c r="D4953" s="1">
        <f t="shared" si="171"/>
        <v>2</v>
      </c>
      <c r="E4953" s="1" t="str">
        <f>INDEX(Protocol[Mark],MATCH(C4953,Protocol[Step],0))</f>
        <v>3P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258010002</v>
      </c>
      <c r="H4953" s="134">
        <f>Systematic[[#This Row],[SampleVariableLabel]]+100*Systematic[[#This Row],[State]]</f>
        <v>258010702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258</v>
      </c>
      <c r="B4954" s="1">
        <f>IF(C4954=0,IF(B4953=Protocol!$V$20,1,B4953+1),B4953)</f>
        <v>1</v>
      </c>
      <c r="C4954" s="1">
        <f>IF(C4953+1=Protocol!$V$21,0,C4953+1)</f>
        <v>8</v>
      </c>
      <c r="D4954" s="1">
        <f t="shared" si="171"/>
        <v>3</v>
      </c>
      <c r="E4954" s="1" t="str">
        <f>INDEX(Protocol[Mark],MATCH(C4954,Protocol[Step],0))</f>
        <v>4G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258010003</v>
      </c>
      <c r="H4954" s="134">
        <f>Systematic[[#This Row],[SampleVariableLabel]]+100*Systematic[[#This Row],[State]]</f>
        <v>258010803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258</v>
      </c>
      <c r="B4955" s="1">
        <f>IF(C4955=0,IF(B4954=Protocol!$V$20,1,B4954+1),B4954)</f>
        <v>1</v>
      </c>
      <c r="C4955" s="1">
        <f>IF(C4954+1=Protocol!$V$21,0,C4954+1)</f>
        <v>9</v>
      </c>
      <c r="D4955" s="1">
        <f t="shared" si="171"/>
        <v>4</v>
      </c>
      <c r="E4955" s="1" t="str">
        <f>INDEX(Protocol[Mark],MATCH(C4955,Protocol[Step],0))</f>
        <v>5S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258010004</v>
      </c>
      <c r="H4955" s="134">
        <f>Systematic[[#This Row],[SampleVariableLabel]]+100*Systematic[[#This Row],[State]]</f>
        <v>258010904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258</v>
      </c>
      <c r="B4956" s="1">
        <f>IF(C4956=0,IF(B4955=Protocol!$V$20,1,B4955+1),B4955)</f>
        <v>1</v>
      </c>
      <c r="C4956" s="1">
        <f>IF(C4955+1=Protocol!$V$21,0,C4955+1)</f>
        <v>10</v>
      </c>
      <c r="D4956" s="1">
        <f t="shared" si="171"/>
        <v>5</v>
      </c>
      <c r="E4956" s="1" t="str">
        <f>INDEX(Protocol[Mark],MATCH(C4956,Protocol[Step],0))</f>
        <v>6Gp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258010005</v>
      </c>
      <c r="H4956" s="134">
        <f>Systematic[[#This Row],[SampleVariableLabel]]+100*Systematic[[#This Row],[State]]</f>
        <v>258011005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258</v>
      </c>
      <c r="B4957" s="1">
        <f>IF(C4957=0,IF(B4956=Protocol!$V$20,1,B4956+1),B4956)</f>
        <v>1</v>
      </c>
      <c r="C4957" s="1">
        <f>IF(C4956+1=Protocol!$V$21,0,C4956+1)</f>
        <v>11</v>
      </c>
      <c r="D4957" s="1">
        <f t="shared" si="171"/>
        <v>6</v>
      </c>
      <c r="E4957" s="1" t="str">
        <f>INDEX(Protocol[Mark],MATCH(C4957,Protocol[Step],0))</f>
        <v>7U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258010006</v>
      </c>
      <c r="H4957" s="134">
        <f>Systematic[[#This Row],[SampleVariableLabel]]+100*Systematic[[#This Row],[State]]</f>
        <v>258011106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258</v>
      </c>
      <c r="B4958" s="1">
        <f>IF(C4958=0,IF(B4957=Protocol!$V$20,1,B4957+1),B4957)</f>
        <v>1</v>
      </c>
      <c r="C4958" s="1">
        <f>IF(C4957+1=Protocol!$V$21,0,C4957+1)</f>
        <v>12</v>
      </c>
      <c r="D4958" s="1">
        <f t="shared" si="171"/>
        <v>1</v>
      </c>
      <c r="E4958" s="1" t="str">
        <f>INDEX(Protocol[Mark],MATCH(C4958,Protocol[Step],0))</f>
        <v>8Rot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258010001</v>
      </c>
      <c r="H4958" s="134">
        <f>Systematic[[#This Row],[SampleVariableLabel]]+100*Systematic[[#This Row],[State]]</f>
        <v>258011201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258</v>
      </c>
      <c r="B4959" s="1">
        <f>IF(C4959=0,IF(B4958=Protocol!$V$20,1,B4958+1),B4958)</f>
        <v>1</v>
      </c>
      <c r="C4959" s="1">
        <f>IF(C4958+1=Protocol!$V$21,0,C4958+1)</f>
        <v>13</v>
      </c>
      <c r="D4959" s="1">
        <f t="shared" si="171"/>
        <v>2</v>
      </c>
      <c r="E4959" s="1" t="str">
        <f>INDEX(Protocol[Mark],MATCH(C4959,Protocol[Step],0))</f>
        <v>9Ama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258010002</v>
      </c>
      <c r="H4959" s="134">
        <f>Systematic[[#This Row],[SampleVariableLabel]]+100*Systematic[[#This Row],[State]]</f>
        <v>258011302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258</v>
      </c>
      <c r="B4960" s="1">
        <f>IF(C4960=0,IF(B4959=Protocol!$V$20,1,B4959+1),B4959)</f>
        <v>1</v>
      </c>
      <c r="C4960" s="1">
        <f>IF(C4959+1=Protocol!$V$21,0,C4959+1)</f>
        <v>14</v>
      </c>
      <c r="D4960" s="1">
        <f t="shared" si="171"/>
        <v>3</v>
      </c>
      <c r="E4960" s="1" t="str">
        <f>INDEX(Protocol[Mark],MATCH(C4960,Protocol[Step],0))</f>
        <v>10AsTm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258010003</v>
      </c>
      <c r="H4960" s="134">
        <f>Systematic[[#This Row],[SampleVariableLabel]]+100*Systematic[[#This Row],[State]]</f>
        <v>258011403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258</v>
      </c>
      <c r="B4961" s="1">
        <f>IF(C4961=0,IF(B4960=Protocol!$V$20,1,B4960+1),B4960)</f>
        <v>1</v>
      </c>
      <c r="C4961" s="1">
        <f>IF(C4960+1=Protocol!$V$21,0,C4960+1)</f>
        <v>15</v>
      </c>
      <c r="D4961" s="1">
        <f t="shared" si="171"/>
        <v>4</v>
      </c>
      <c r="E4961" s="1" t="str">
        <f>INDEX(Protocol[Mark],MATCH(C4961,Protocol[Step],0))</f>
        <v>11Azd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258010004</v>
      </c>
      <c r="H4961" s="134">
        <f>Systematic[[#This Row],[SampleVariableLabel]]+100*Systematic[[#This Row],[State]]</f>
        <v>258011504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259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ce1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259010005</v>
      </c>
      <c r="H4962" s="134">
        <f>Systematic[[#This Row],[SampleVariableLabel]]+100*Systematic[[#This Row],[State]]</f>
        <v>259010005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259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1Dig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259010006</v>
      </c>
      <c r="H4963" s="134">
        <f>Systematic[[#This Row],[SampleVariableLabel]]+100*Systematic[[#This Row],[State]]</f>
        <v>259010106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259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1D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259010001</v>
      </c>
      <c r="H4964" s="134">
        <f>Systematic[[#This Row],[SampleVariableLabel]]+100*Systematic[[#This Row],[State]]</f>
        <v>259010201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259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1M.1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259010002</v>
      </c>
      <c r="H4965" s="134">
        <f>Systematic[[#This Row],[SampleVariableLabel]]+100*Systematic[[#This Row],[State]]</f>
        <v>259010302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259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2Oct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259010003</v>
      </c>
      <c r="H4966" s="134">
        <f>Systematic[[#This Row],[SampleVariableLabel]]+100*Systematic[[#This Row],[State]]</f>
        <v>259010403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259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2c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259010004</v>
      </c>
      <c r="H4967" s="134">
        <f>Systematic[[#This Row],[SampleVariableLabel]]+100*Systematic[[#This Row],[State]]</f>
        <v>259010504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259</v>
      </c>
      <c r="B4968" s="1">
        <f>IF(C4968=0,IF(B4967=Protocol!$V$20,1,B4967+1),B4967)</f>
        <v>1</v>
      </c>
      <c r="C4968" s="1">
        <f>IF(C4967+1=Protocol!$V$21,0,C4967+1)</f>
        <v>6</v>
      </c>
      <c r="D4968" s="1">
        <f t="shared" si="171"/>
        <v>5</v>
      </c>
      <c r="E4968" s="1" t="str">
        <f>INDEX(Protocol[Mark],MATCH(C4968,Protocol[Step],0))</f>
        <v>2M2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259010005</v>
      </c>
      <c r="H4968" s="134">
        <f>Systematic[[#This Row],[SampleVariableLabel]]+100*Systematic[[#This Row],[State]]</f>
        <v>259010605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259</v>
      </c>
      <c r="B4969" s="1">
        <f>IF(C4969=0,IF(B4968=Protocol!$V$20,1,B4968+1),B4968)</f>
        <v>1</v>
      </c>
      <c r="C4969" s="1">
        <f>IF(C4968+1=Protocol!$V$21,0,C4968+1)</f>
        <v>7</v>
      </c>
      <c r="D4969" s="1">
        <f t="shared" si="171"/>
        <v>6</v>
      </c>
      <c r="E4969" s="1" t="str">
        <f>INDEX(Protocol[Mark],MATCH(C4969,Protocol[Step],0))</f>
        <v>3P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259010006</v>
      </c>
      <c r="H4969" s="134">
        <f>Systematic[[#This Row],[SampleVariableLabel]]+100*Systematic[[#This Row],[State]]</f>
        <v>259010706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259</v>
      </c>
      <c r="B4970" s="1">
        <f>IF(C4970=0,IF(B4969=Protocol!$V$20,1,B4969+1),B4969)</f>
        <v>1</v>
      </c>
      <c r="C4970" s="1">
        <f>IF(C4969+1=Protocol!$V$21,0,C4969+1)</f>
        <v>8</v>
      </c>
      <c r="D4970" s="1">
        <f t="shared" si="171"/>
        <v>1</v>
      </c>
      <c r="E4970" s="1" t="str">
        <f>INDEX(Protocol[Mark],MATCH(C4970,Protocol[Step],0))</f>
        <v>4G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259010001</v>
      </c>
      <c r="H4970" s="134">
        <f>Systematic[[#This Row],[SampleVariableLabel]]+100*Systematic[[#This Row],[State]]</f>
        <v>259010801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259</v>
      </c>
      <c r="B4971" s="1">
        <f>IF(C4971=0,IF(B4970=Protocol!$V$20,1,B4970+1),B4970)</f>
        <v>1</v>
      </c>
      <c r="C4971" s="1">
        <f>IF(C4970+1=Protocol!$V$21,0,C4970+1)</f>
        <v>9</v>
      </c>
      <c r="D4971" s="1">
        <f t="shared" si="171"/>
        <v>2</v>
      </c>
      <c r="E4971" s="1" t="str">
        <f>INDEX(Protocol[Mark],MATCH(C4971,Protocol[Step],0))</f>
        <v>5S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259010002</v>
      </c>
      <c r="H4971" s="134">
        <f>Systematic[[#This Row],[SampleVariableLabel]]+100*Systematic[[#This Row],[State]]</f>
        <v>259010902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259</v>
      </c>
      <c r="B4972" s="1">
        <f>IF(C4972=0,IF(B4971=Protocol!$V$20,1,B4971+1),B4971)</f>
        <v>1</v>
      </c>
      <c r="C4972" s="1">
        <f>IF(C4971+1=Protocol!$V$21,0,C4971+1)</f>
        <v>10</v>
      </c>
      <c r="D4972" s="1">
        <f t="shared" si="171"/>
        <v>3</v>
      </c>
      <c r="E4972" s="1" t="str">
        <f>INDEX(Protocol[Mark],MATCH(C4972,Protocol[Step],0))</f>
        <v>6Gp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259010003</v>
      </c>
      <c r="H4972" s="134">
        <f>Systematic[[#This Row],[SampleVariableLabel]]+100*Systematic[[#This Row],[State]]</f>
        <v>259011003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259</v>
      </c>
      <c r="B4973" s="1">
        <f>IF(C4973=0,IF(B4972=Protocol!$V$20,1,B4972+1),B4972)</f>
        <v>1</v>
      </c>
      <c r="C4973" s="1">
        <f>IF(C4972+1=Protocol!$V$21,0,C4972+1)</f>
        <v>11</v>
      </c>
      <c r="D4973" s="1">
        <f t="shared" si="171"/>
        <v>4</v>
      </c>
      <c r="E4973" s="1" t="str">
        <f>INDEX(Protocol[Mark],MATCH(C4973,Protocol[Step],0))</f>
        <v>7U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259010004</v>
      </c>
      <c r="H4973" s="134">
        <f>Systematic[[#This Row],[SampleVariableLabel]]+100*Systematic[[#This Row],[State]]</f>
        <v>259011104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259</v>
      </c>
      <c r="B4974" s="1">
        <f>IF(C4974=0,IF(B4973=Protocol!$V$20,1,B4973+1),B4973)</f>
        <v>1</v>
      </c>
      <c r="C4974" s="1">
        <f>IF(C4973+1=Protocol!$V$21,0,C4973+1)</f>
        <v>12</v>
      </c>
      <c r="D4974" s="1">
        <f t="shared" si="171"/>
        <v>5</v>
      </c>
      <c r="E4974" s="1" t="str">
        <f>INDEX(Protocol[Mark],MATCH(C4974,Protocol[Step],0))</f>
        <v>8Rot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259010005</v>
      </c>
      <c r="H4974" s="134">
        <f>Systematic[[#This Row],[SampleVariableLabel]]+100*Systematic[[#This Row],[State]]</f>
        <v>259011205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259</v>
      </c>
      <c r="B4975" s="1">
        <f>IF(C4975=0,IF(B4974=Protocol!$V$20,1,B4974+1),B4974)</f>
        <v>1</v>
      </c>
      <c r="C4975" s="1">
        <f>IF(C4974+1=Protocol!$V$21,0,C4974+1)</f>
        <v>13</v>
      </c>
      <c r="D4975" s="1">
        <f t="shared" si="171"/>
        <v>6</v>
      </c>
      <c r="E4975" s="1" t="str">
        <f>INDEX(Protocol[Mark],MATCH(C4975,Protocol[Step],0))</f>
        <v>9Ama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259010006</v>
      </c>
      <c r="H4975" s="134">
        <f>Systematic[[#This Row],[SampleVariableLabel]]+100*Systematic[[#This Row],[State]]</f>
        <v>259011306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259</v>
      </c>
      <c r="B4976" s="1">
        <f>IF(C4976=0,IF(B4975=Protocol!$V$20,1,B4975+1),B4975)</f>
        <v>1</v>
      </c>
      <c r="C4976" s="1">
        <f>IF(C4975+1=Protocol!$V$21,0,C4975+1)</f>
        <v>14</v>
      </c>
      <c r="D4976" s="1">
        <f t="shared" si="171"/>
        <v>1</v>
      </c>
      <c r="E4976" s="1" t="str">
        <f>INDEX(Protocol[Mark],MATCH(C4976,Protocol[Step],0))</f>
        <v>10AsTm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259010001</v>
      </c>
      <c r="H4976" s="134">
        <f>Systematic[[#This Row],[SampleVariableLabel]]+100*Systematic[[#This Row],[State]]</f>
        <v>259011401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259</v>
      </c>
      <c r="B4977" s="1">
        <f>IF(C4977=0,IF(B4976=Protocol!$V$20,1,B4976+1),B4976)</f>
        <v>1</v>
      </c>
      <c r="C4977" s="1">
        <f>IF(C4976+1=Protocol!$V$21,0,C4976+1)</f>
        <v>15</v>
      </c>
      <c r="D4977" s="1">
        <f t="shared" si="171"/>
        <v>2</v>
      </c>
      <c r="E4977" s="1" t="str">
        <f>INDEX(Protocol[Mark],MATCH(C4977,Protocol[Step],0))</f>
        <v>11Azd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259010002</v>
      </c>
      <c r="H4977" s="134">
        <f>Systematic[[#This Row],[SampleVariableLabel]]+100*Systematic[[#This Row],[State]]</f>
        <v>259011502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260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ce1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260010003</v>
      </c>
      <c r="H4978" s="134">
        <f>Systematic[[#This Row],[SampleVariableLabel]]+100*Systematic[[#This Row],[State]]</f>
        <v>260010003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260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260010004</v>
      </c>
      <c r="H4979" s="134">
        <f>Systematic[[#This Row],[SampleVariableLabel]]+100*Systematic[[#This Row],[State]]</f>
        <v>260010104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260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260010005</v>
      </c>
      <c r="H4980" s="134">
        <f>Systematic[[#This Row],[SampleVariableLabel]]+100*Systematic[[#This Row],[State]]</f>
        <v>260010205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260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1M.1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260010006</v>
      </c>
      <c r="H4981" s="134">
        <f>Systematic[[#This Row],[SampleVariableLabel]]+100*Systematic[[#This Row],[State]]</f>
        <v>260010306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260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2Oct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260010001</v>
      </c>
      <c r="H4982" s="134">
        <f>Systematic[[#This Row],[SampleVariableLabel]]+100*Systematic[[#This Row],[State]]</f>
        <v>260010401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260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2c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260010002</v>
      </c>
      <c r="H4983" s="134">
        <f>Systematic[[#This Row],[SampleVariableLabel]]+100*Systematic[[#This Row],[State]]</f>
        <v>260010502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260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2M2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260010003</v>
      </c>
      <c r="H4984" s="134">
        <f>Systematic[[#This Row],[SampleVariableLabel]]+100*Systematic[[#This Row],[State]]</f>
        <v>260010603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260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3P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260010004</v>
      </c>
      <c r="H4985" s="134">
        <f>Systematic[[#This Row],[SampleVariableLabel]]+100*Systematic[[#This Row],[State]]</f>
        <v>260010704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260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260010005</v>
      </c>
      <c r="H4986" s="134">
        <f>Systematic[[#This Row],[SampleVariableLabel]]+100*Systematic[[#This Row],[State]]</f>
        <v>260010805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260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260010006</v>
      </c>
      <c r="H4987" s="134">
        <f>Systematic[[#This Row],[SampleVariableLabel]]+100*Systematic[[#This Row],[State]]</f>
        <v>260010906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260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6Gp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260010001</v>
      </c>
      <c r="H4988" s="134">
        <f>Systematic[[#This Row],[SampleVariableLabel]]+100*Systematic[[#This Row],[State]]</f>
        <v>260011001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260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7U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260010002</v>
      </c>
      <c r="H4989" s="134">
        <f>Systematic[[#This Row],[SampleVariableLabel]]+100*Systematic[[#This Row],[State]]</f>
        <v>260011102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260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8Rot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260010003</v>
      </c>
      <c r="H4990" s="134">
        <f>Systematic[[#This Row],[SampleVariableLabel]]+100*Systematic[[#This Row],[State]]</f>
        <v>260011203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260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260010004</v>
      </c>
      <c r="H4991" s="134">
        <f>Systematic[[#This Row],[SampleVariableLabel]]+100*Systematic[[#This Row],[State]]</f>
        <v>260011304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260</v>
      </c>
      <c r="B4992" s="1">
        <f>IF(C4992=0,IF(B4991=Protocol!$V$20,1,B4991+1),B4991)</f>
        <v>1</v>
      </c>
      <c r="C4992" s="1">
        <f>IF(C4991+1=Protocol!$V$21,0,C4991+1)</f>
        <v>14</v>
      </c>
      <c r="D4992" s="1">
        <f t="shared" si="171"/>
        <v>5</v>
      </c>
      <c r="E4992" s="1" t="str">
        <f>INDEX(Protocol[Mark],MATCH(C4992,Protocol[Step],0))</f>
        <v>10AsTm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260010005</v>
      </c>
      <c r="H4992" s="134">
        <f>Systematic[[#This Row],[SampleVariableLabel]]+100*Systematic[[#This Row],[State]]</f>
        <v>260011405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260</v>
      </c>
      <c r="B4993" s="1">
        <f>IF(C4993=0,IF(B4992=Protocol!$V$20,1,B4992+1),B4992)</f>
        <v>1</v>
      </c>
      <c r="C4993" s="1">
        <f>IF(C4992+1=Protocol!$V$21,0,C4992+1)</f>
        <v>15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260010006</v>
      </c>
      <c r="H4993" s="134">
        <f>Systematic[[#This Row],[SampleVariableLabel]]+100*Systematic[[#This Row],[State]]</f>
        <v>260011506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261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ce1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261010001</v>
      </c>
      <c r="H4994" s="134">
        <f>Systematic[[#This Row],[SampleVariableLabel]]+100*Systematic[[#This Row],[State]]</f>
        <v>261010001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261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1Dig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261010002</v>
      </c>
      <c r="H4995" s="134">
        <f>Systematic[[#This Row],[SampleVariableLabel]]+100*Systematic[[#This Row],[State]]</f>
        <v>261010102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261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1D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261010003</v>
      </c>
      <c r="H4996" s="134">
        <f>Systematic[[#This Row],[SampleVariableLabel]]+100*Systematic[[#This Row],[State]]</f>
        <v>261010203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261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1M.1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261010004</v>
      </c>
      <c r="H4997" s="134">
        <f>Systematic[[#This Row],[SampleVariableLabel]]+100*Systematic[[#This Row],[State]]</f>
        <v>261010304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261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2Oct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261010005</v>
      </c>
      <c r="H4998" s="134">
        <f>Systematic[[#This Row],[SampleVariableLabel]]+100*Systematic[[#This Row],[State]]</f>
        <v>261010405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261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2c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261010006</v>
      </c>
      <c r="H4999" s="134">
        <f>Systematic[[#This Row],[SampleVariableLabel]]+100*Systematic[[#This Row],[State]]</f>
        <v>261010506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261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2M2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261010001</v>
      </c>
      <c r="H5000" s="134">
        <f>Systematic[[#This Row],[SampleVariableLabel]]+100*Systematic[[#This Row],[State]]</f>
        <v>261010601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261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3P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261010002</v>
      </c>
      <c r="H5001" s="134">
        <f>Systematic[[#This Row],[SampleVariableLabel]]+100*Systematic[[#This Row],[State]]</f>
        <v>261010702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261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4G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261010003</v>
      </c>
      <c r="H5002" s="134">
        <f>Systematic[[#This Row],[SampleVariableLabel]]+100*Systematic[[#This Row],[State]]</f>
        <v>261010803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261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5S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261010004</v>
      </c>
      <c r="H5003" s="134">
        <f>Systematic[[#This Row],[SampleVariableLabel]]+100*Systematic[[#This Row],[State]]</f>
        <v>261010904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261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6Gp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261010005</v>
      </c>
      <c r="H5004" s="134">
        <f>Systematic[[#This Row],[SampleVariableLabel]]+100*Systematic[[#This Row],[State]]</f>
        <v>261011005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261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7U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261010006</v>
      </c>
      <c r="H5005" s="134">
        <f>Systematic[[#This Row],[SampleVariableLabel]]+100*Systematic[[#This Row],[State]]</f>
        <v>261011106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261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8Rot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261010001</v>
      </c>
      <c r="H5006" s="134">
        <f>Systematic[[#This Row],[SampleVariableLabel]]+100*Systematic[[#This Row],[State]]</f>
        <v>261011201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261</v>
      </c>
      <c r="B5007" s="1">
        <f>IF(C5007=0,IF(B5006=Protocol!$V$20,1,B5006+1),B5006)</f>
        <v>1</v>
      </c>
      <c r="C5007" s="1">
        <f>IF(C5006+1=Protocol!$V$21,0,C5006+1)</f>
        <v>13</v>
      </c>
      <c r="D5007" s="1">
        <f t="shared" si="173"/>
        <v>2</v>
      </c>
      <c r="E5007" s="1" t="str">
        <f>INDEX(Protocol[Mark],MATCH(C5007,Protocol[Step],0))</f>
        <v>9Ama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261010002</v>
      </c>
      <c r="H5007" s="134">
        <f>Systematic[[#This Row],[SampleVariableLabel]]+100*Systematic[[#This Row],[State]]</f>
        <v>261011302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261</v>
      </c>
      <c r="B5008" s="1">
        <f>IF(C5008=0,IF(B5007=Protocol!$V$20,1,B5007+1),B5007)</f>
        <v>1</v>
      </c>
      <c r="C5008" s="1">
        <f>IF(C5007+1=Protocol!$V$21,0,C5007+1)</f>
        <v>14</v>
      </c>
      <c r="D5008" s="1">
        <f t="shared" si="173"/>
        <v>3</v>
      </c>
      <c r="E5008" s="1" t="str">
        <f>INDEX(Protocol[Mark],MATCH(C5008,Protocol[Step],0))</f>
        <v>10AsTm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261010003</v>
      </c>
      <c r="H5008" s="134">
        <f>Systematic[[#This Row],[SampleVariableLabel]]+100*Systematic[[#This Row],[State]]</f>
        <v>261011403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261</v>
      </c>
      <c r="B5009" s="1">
        <f>IF(C5009=0,IF(B5008=Protocol!$V$20,1,B5008+1),B5008)</f>
        <v>1</v>
      </c>
      <c r="C5009" s="1">
        <f>IF(C5008+1=Protocol!$V$21,0,C5008+1)</f>
        <v>15</v>
      </c>
      <c r="D5009" s="1">
        <f t="shared" si="173"/>
        <v>4</v>
      </c>
      <c r="E5009" s="1" t="str">
        <f>INDEX(Protocol[Mark],MATCH(C5009,Protocol[Step],0))</f>
        <v>11Azd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261010004</v>
      </c>
      <c r="H5009" s="134">
        <f>Systematic[[#This Row],[SampleVariableLabel]]+100*Systematic[[#This Row],[State]]</f>
        <v>261011504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262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ce1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262010005</v>
      </c>
      <c r="H5010" s="134">
        <f>Systematic[[#This Row],[SampleVariableLabel]]+100*Systematic[[#This Row],[State]]</f>
        <v>262010005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262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1Dig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262010006</v>
      </c>
      <c r="H5011" s="134">
        <f>Systematic[[#This Row],[SampleVariableLabel]]+100*Systematic[[#This Row],[State]]</f>
        <v>262010106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262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1D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262010001</v>
      </c>
      <c r="H5012" s="134">
        <f>Systematic[[#This Row],[SampleVariableLabel]]+100*Systematic[[#This Row],[State]]</f>
        <v>262010201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262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1M.1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262010002</v>
      </c>
      <c r="H5013" s="134">
        <f>Systematic[[#This Row],[SampleVariableLabel]]+100*Systematic[[#This Row],[State]]</f>
        <v>262010302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262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2Oct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262010003</v>
      </c>
      <c r="H5014" s="134">
        <f>Systematic[[#This Row],[SampleVariableLabel]]+100*Systematic[[#This Row],[State]]</f>
        <v>262010403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262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2c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262010004</v>
      </c>
      <c r="H5015" s="134">
        <f>Systematic[[#This Row],[SampleVariableLabel]]+100*Systematic[[#This Row],[State]]</f>
        <v>262010504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262</v>
      </c>
      <c r="B5016" s="1">
        <f>IF(C5016=0,IF(B5015=Protocol!$V$20,1,B5015+1),B5015)</f>
        <v>1</v>
      </c>
      <c r="C5016" s="1">
        <f>IF(C5015+1=Protocol!$V$21,0,C5015+1)</f>
        <v>6</v>
      </c>
      <c r="D5016" s="1">
        <f t="shared" si="173"/>
        <v>5</v>
      </c>
      <c r="E5016" s="1" t="str">
        <f>INDEX(Protocol[Mark],MATCH(C5016,Protocol[Step],0))</f>
        <v>2M2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262010005</v>
      </c>
      <c r="H5016" s="134">
        <f>Systematic[[#This Row],[SampleVariableLabel]]+100*Systematic[[#This Row],[State]]</f>
        <v>262010605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262</v>
      </c>
      <c r="B5017" s="1">
        <f>IF(C5017=0,IF(B5016=Protocol!$V$20,1,B5016+1),B5016)</f>
        <v>1</v>
      </c>
      <c r="C5017" s="1">
        <f>IF(C5016+1=Protocol!$V$21,0,C5016+1)</f>
        <v>7</v>
      </c>
      <c r="D5017" s="1">
        <f t="shared" si="173"/>
        <v>6</v>
      </c>
      <c r="E5017" s="1" t="str">
        <f>INDEX(Protocol[Mark],MATCH(C5017,Protocol[Step],0))</f>
        <v>3P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262010006</v>
      </c>
      <c r="H5017" s="134">
        <f>Systematic[[#This Row],[SampleVariableLabel]]+100*Systematic[[#This Row],[State]]</f>
        <v>262010706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262</v>
      </c>
      <c r="B5018" s="1">
        <f>IF(C5018=0,IF(B5017=Protocol!$V$20,1,B5017+1),B5017)</f>
        <v>1</v>
      </c>
      <c r="C5018" s="1">
        <f>IF(C5017+1=Protocol!$V$21,0,C5017+1)</f>
        <v>8</v>
      </c>
      <c r="D5018" s="1">
        <f t="shared" si="173"/>
        <v>1</v>
      </c>
      <c r="E5018" s="1" t="str">
        <f>INDEX(Protocol[Mark],MATCH(C5018,Protocol[Step],0))</f>
        <v>4G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262010001</v>
      </c>
      <c r="H5018" s="134">
        <f>Systematic[[#This Row],[SampleVariableLabel]]+100*Systematic[[#This Row],[State]]</f>
        <v>262010801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262</v>
      </c>
      <c r="B5019" s="1">
        <f>IF(C5019=0,IF(B5018=Protocol!$V$20,1,B5018+1),B5018)</f>
        <v>1</v>
      </c>
      <c r="C5019" s="1">
        <f>IF(C5018+1=Protocol!$V$21,0,C5018+1)</f>
        <v>9</v>
      </c>
      <c r="D5019" s="1">
        <f t="shared" si="173"/>
        <v>2</v>
      </c>
      <c r="E5019" s="1" t="str">
        <f>INDEX(Protocol[Mark],MATCH(C5019,Protocol[Step],0))</f>
        <v>5S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262010002</v>
      </c>
      <c r="H5019" s="134">
        <f>Systematic[[#This Row],[SampleVariableLabel]]+100*Systematic[[#This Row],[State]]</f>
        <v>262010902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262</v>
      </c>
      <c r="B5020" s="1">
        <f>IF(C5020=0,IF(B5019=Protocol!$V$20,1,B5019+1),B5019)</f>
        <v>1</v>
      </c>
      <c r="C5020" s="1">
        <f>IF(C5019+1=Protocol!$V$21,0,C5019+1)</f>
        <v>10</v>
      </c>
      <c r="D5020" s="1">
        <f t="shared" si="173"/>
        <v>3</v>
      </c>
      <c r="E5020" s="1" t="str">
        <f>INDEX(Protocol[Mark],MATCH(C5020,Protocol[Step],0))</f>
        <v>6Gp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262010003</v>
      </c>
      <c r="H5020" s="134">
        <f>Systematic[[#This Row],[SampleVariableLabel]]+100*Systematic[[#This Row],[State]]</f>
        <v>262011003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262</v>
      </c>
      <c r="B5021" s="1">
        <f>IF(C5021=0,IF(B5020=Protocol!$V$20,1,B5020+1),B5020)</f>
        <v>1</v>
      </c>
      <c r="C5021" s="1">
        <f>IF(C5020+1=Protocol!$V$21,0,C5020+1)</f>
        <v>11</v>
      </c>
      <c r="D5021" s="1">
        <f t="shared" si="173"/>
        <v>4</v>
      </c>
      <c r="E5021" s="1" t="str">
        <f>INDEX(Protocol[Mark],MATCH(C5021,Protocol[Step],0))</f>
        <v>7U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262010004</v>
      </c>
      <c r="H5021" s="134">
        <f>Systematic[[#This Row],[SampleVariableLabel]]+100*Systematic[[#This Row],[State]]</f>
        <v>262011104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262</v>
      </c>
      <c r="B5022" s="1">
        <f>IF(C5022=0,IF(B5021=Protocol!$V$20,1,B5021+1),B5021)</f>
        <v>1</v>
      </c>
      <c r="C5022" s="1">
        <f>IF(C5021+1=Protocol!$V$21,0,C5021+1)</f>
        <v>12</v>
      </c>
      <c r="D5022" s="1">
        <f t="shared" si="173"/>
        <v>5</v>
      </c>
      <c r="E5022" s="1" t="str">
        <f>INDEX(Protocol[Mark],MATCH(C5022,Protocol[Step],0))</f>
        <v>8Rot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262010005</v>
      </c>
      <c r="H5022" s="134">
        <f>Systematic[[#This Row],[SampleVariableLabel]]+100*Systematic[[#This Row],[State]]</f>
        <v>262011205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262</v>
      </c>
      <c r="B5023" s="1">
        <f>IF(C5023=0,IF(B5022=Protocol!$V$20,1,B5022+1),B5022)</f>
        <v>1</v>
      </c>
      <c r="C5023" s="1">
        <f>IF(C5022+1=Protocol!$V$21,0,C5022+1)</f>
        <v>13</v>
      </c>
      <c r="D5023" s="1">
        <f t="shared" si="173"/>
        <v>6</v>
      </c>
      <c r="E5023" s="1" t="str">
        <f>INDEX(Protocol[Mark],MATCH(C5023,Protocol[Step],0))</f>
        <v>9Ama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262010006</v>
      </c>
      <c r="H5023" s="134">
        <f>Systematic[[#This Row],[SampleVariableLabel]]+100*Systematic[[#This Row],[State]]</f>
        <v>262011306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262</v>
      </c>
      <c r="B5024" s="1">
        <f>IF(C5024=0,IF(B5023=Protocol!$V$20,1,B5023+1),B5023)</f>
        <v>1</v>
      </c>
      <c r="C5024" s="1">
        <f>IF(C5023+1=Protocol!$V$21,0,C5023+1)</f>
        <v>14</v>
      </c>
      <c r="D5024" s="1">
        <f t="shared" si="173"/>
        <v>1</v>
      </c>
      <c r="E5024" s="1" t="str">
        <f>INDEX(Protocol[Mark],MATCH(C5024,Protocol[Step],0))</f>
        <v>10AsTm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262010001</v>
      </c>
      <c r="H5024" s="134">
        <f>Systematic[[#This Row],[SampleVariableLabel]]+100*Systematic[[#This Row],[State]]</f>
        <v>262011401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262</v>
      </c>
      <c r="B5025" s="1">
        <f>IF(C5025=0,IF(B5024=Protocol!$V$20,1,B5024+1),B5024)</f>
        <v>1</v>
      </c>
      <c r="C5025" s="1">
        <f>IF(C5024+1=Protocol!$V$21,0,C5024+1)</f>
        <v>15</v>
      </c>
      <c r="D5025" s="1">
        <f t="shared" si="173"/>
        <v>2</v>
      </c>
      <c r="E5025" s="1" t="str">
        <f>INDEX(Protocol[Mark],MATCH(C5025,Protocol[Step],0))</f>
        <v>11Azd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262010002</v>
      </c>
      <c r="H5025" s="134">
        <f>Systematic[[#This Row],[SampleVariableLabel]]+100*Systematic[[#This Row],[State]]</f>
        <v>262011502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263</v>
      </c>
      <c r="B5026" s="1">
        <f>IF(C5026=0,IF(B5025=Protocol!$V$20,1,B5025+1),B5025)</f>
        <v>1</v>
      </c>
      <c r="C5026" s="1">
        <f>IF(C5025+1=Protocol!$V$21,0,C5025+1)</f>
        <v>0</v>
      </c>
      <c r="D5026" s="1">
        <f t="shared" si="173"/>
        <v>3</v>
      </c>
      <c r="E5026" s="1" t="str">
        <f>INDEX(Protocol[Mark],MATCH(C5026,Protocol[Step],0))</f>
        <v>ce1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263010003</v>
      </c>
      <c r="H5026" s="134">
        <f>Systematic[[#This Row],[SampleVariableLabel]]+100*Systematic[[#This Row],[State]]</f>
        <v>263010003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263</v>
      </c>
      <c r="B5027" s="1">
        <f>IF(C5027=0,IF(B5026=Protocol!$V$20,1,B5026+1),B5026)</f>
        <v>1</v>
      </c>
      <c r="C5027" s="1">
        <f>IF(C5026+1=Protocol!$V$21,0,C5026+1)</f>
        <v>1</v>
      </c>
      <c r="D5027" s="1">
        <f t="shared" si="173"/>
        <v>4</v>
      </c>
      <c r="E5027" s="1" t="str">
        <f>INDEX(Protocol[Mark],MATCH(C5027,Protocol[Step],0))</f>
        <v>1Dig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263010004</v>
      </c>
      <c r="H5027" s="134">
        <f>Systematic[[#This Row],[SampleVariableLabel]]+100*Systematic[[#This Row],[State]]</f>
        <v>263010104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263</v>
      </c>
      <c r="B5028" s="1">
        <f>IF(C5028=0,IF(B5027=Protocol!$V$20,1,B5027+1),B5027)</f>
        <v>1</v>
      </c>
      <c r="C5028" s="1">
        <f>IF(C5027+1=Protocol!$V$21,0,C5027+1)</f>
        <v>2</v>
      </c>
      <c r="D5028" s="1">
        <f t="shared" si="173"/>
        <v>5</v>
      </c>
      <c r="E5028" s="1" t="str">
        <f>INDEX(Protocol[Mark],MATCH(C5028,Protocol[Step],0))</f>
        <v>1D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263010005</v>
      </c>
      <c r="H5028" s="134">
        <f>Systematic[[#This Row],[SampleVariableLabel]]+100*Systematic[[#This Row],[State]]</f>
        <v>263010205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263</v>
      </c>
      <c r="B5029" s="1">
        <f>IF(C5029=0,IF(B5028=Protocol!$V$20,1,B5028+1),B5028)</f>
        <v>1</v>
      </c>
      <c r="C5029" s="1">
        <f>IF(C5028+1=Protocol!$V$21,0,C5028+1)</f>
        <v>3</v>
      </c>
      <c r="D5029" s="1">
        <f t="shared" si="173"/>
        <v>6</v>
      </c>
      <c r="E5029" s="1" t="str">
        <f>INDEX(Protocol[Mark],MATCH(C5029,Protocol[Step],0))</f>
        <v>1M.1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263010006</v>
      </c>
      <c r="H5029" s="134">
        <f>Systematic[[#This Row],[SampleVariableLabel]]+100*Systematic[[#This Row],[State]]</f>
        <v>263010306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263</v>
      </c>
      <c r="B5030" s="1">
        <f>IF(C5030=0,IF(B5029=Protocol!$V$20,1,B5029+1),B5029)</f>
        <v>1</v>
      </c>
      <c r="C5030" s="1">
        <f>IF(C5029+1=Protocol!$V$21,0,C5029+1)</f>
        <v>4</v>
      </c>
      <c r="D5030" s="1">
        <f t="shared" si="173"/>
        <v>1</v>
      </c>
      <c r="E5030" s="1" t="str">
        <f>INDEX(Protocol[Mark],MATCH(C5030,Protocol[Step],0))</f>
        <v>2Oct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263010001</v>
      </c>
      <c r="H5030" s="134">
        <f>Systematic[[#This Row],[SampleVariableLabel]]+100*Systematic[[#This Row],[State]]</f>
        <v>263010401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263</v>
      </c>
      <c r="B5031" s="1">
        <f>IF(C5031=0,IF(B5030=Protocol!$V$20,1,B5030+1),B5030)</f>
        <v>1</v>
      </c>
      <c r="C5031" s="1">
        <f>IF(C5030+1=Protocol!$V$21,0,C5030+1)</f>
        <v>5</v>
      </c>
      <c r="D5031" s="1">
        <f t="shared" si="173"/>
        <v>2</v>
      </c>
      <c r="E5031" s="1" t="str">
        <f>INDEX(Protocol[Mark],MATCH(C5031,Protocol[Step],0))</f>
        <v>2c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263010002</v>
      </c>
      <c r="H5031" s="134">
        <f>Systematic[[#This Row],[SampleVariableLabel]]+100*Systematic[[#This Row],[State]]</f>
        <v>263010502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263</v>
      </c>
      <c r="B5032" s="1">
        <f>IF(C5032=0,IF(B5031=Protocol!$V$20,1,B5031+1),B5031)</f>
        <v>1</v>
      </c>
      <c r="C5032" s="1">
        <f>IF(C5031+1=Protocol!$V$21,0,C5031+1)</f>
        <v>6</v>
      </c>
      <c r="D5032" s="1">
        <f t="shared" si="173"/>
        <v>3</v>
      </c>
      <c r="E5032" s="1" t="str">
        <f>INDEX(Protocol[Mark],MATCH(C5032,Protocol[Step],0))</f>
        <v>2M2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263010003</v>
      </c>
      <c r="H5032" s="134">
        <f>Systematic[[#This Row],[SampleVariableLabel]]+100*Systematic[[#This Row],[State]]</f>
        <v>263010603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263</v>
      </c>
      <c r="B5033" s="1">
        <f>IF(C5033=0,IF(B5032=Protocol!$V$20,1,B5032+1),B5032)</f>
        <v>1</v>
      </c>
      <c r="C5033" s="1">
        <f>IF(C5032+1=Protocol!$V$21,0,C5032+1)</f>
        <v>7</v>
      </c>
      <c r="D5033" s="1">
        <f t="shared" si="173"/>
        <v>4</v>
      </c>
      <c r="E5033" s="1" t="str">
        <f>INDEX(Protocol[Mark],MATCH(C5033,Protocol[Step],0))</f>
        <v>3P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263010004</v>
      </c>
      <c r="H5033" s="134">
        <f>Systematic[[#This Row],[SampleVariableLabel]]+100*Systematic[[#This Row],[State]]</f>
        <v>263010704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263</v>
      </c>
      <c r="B5034" s="1">
        <f>IF(C5034=0,IF(B5033=Protocol!$V$20,1,B5033+1),B5033)</f>
        <v>1</v>
      </c>
      <c r="C5034" s="1">
        <f>IF(C5033+1=Protocol!$V$21,0,C5033+1)</f>
        <v>8</v>
      </c>
      <c r="D5034" s="1">
        <f t="shared" si="173"/>
        <v>5</v>
      </c>
      <c r="E5034" s="1" t="str">
        <f>INDEX(Protocol[Mark],MATCH(C5034,Protocol[Step],0))</f>
        <v>4G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263010005</v>
      </c>
      <c r="H5034" s="134">
        <f>Systematic[[#This Row],[SampleVariableLabel]]+100*Systematic[[#This Row],[State]]</f>
        <v>263010805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263</v>
      </c>
      <c r="B5035" s="1">
        <f>IF(C5035=0,IF(B5034=Protocol!$V$20,1,B5034+1),B5034)</f>
        <v>1</v>
      </c>
      <c r="C5035" s="1">
        <f>IF(C5034+1=Protocol!$V$21,0,C5034+1)</f>
        <v>9</v>
      </c>
      <c r="D5035" s="1">
        <f t="shared" si="173"/>
        <v>6</v>
      </c>
      <c r="E5035" s="1" t="str">
        <f>INDEX(Protocol[Mark],MATCH(C5035,Protocol[Step],0))</f>
        <v>5S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263010006</v>
      </c>
      <c r="H5035" s="134">
        <f>Systematic[[#This Row],[SampleVariableLabel]]+100*Systematic[[#This Row],[State]]</f>
        <v>263010906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263</v>
      </c>
      <c r="B5036" s="1">
        <f>IF(C5036=0,IF(B5035=Protocol!$V$20,1,B5035+1),B5035)</f>
        <v>1</v>
      </c>
      <c r="C5036" s="1">
        <f>IF(C5035+1=Protocol!$V$21,0,C5035+1)</f>
        <v>10</v>
      </c>
      <c r="D5036" s="1">
        <f t="shared" si="173"/>
        <v>1</v>
      </c>
      <c r="E5036" s="1" t="str">
        <f>INDEX(Protocol[Mark],MATCH(C5036,Protocol[Step],0))</f>
        <v>6Gp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263010001</v>
      </c>
      <c r="H5036" s="134">
        <f>Systematic[[#This Row],[SampleVariableLabel]]+100*Systematic[[#This Row],[State]]</f>
        <v>263011001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263</v>
      </c>
      <c r="B5037" s="1">
        <f>IF(C5037=0,IF(B5036=Protocol!$V$20,1,B5036+1),B5036)</f>
        <v>1</v>
      </c>
      <c r="C5037" s="1">
        <f>IF(C5036+1=Protocol!$V$21,0,C5036+1)</f>
        <v>11</v>
      </c>
      <c r="D5037" s="1">
        <f t="shared" si="173"/>
        <v>2</v>
      </c>
      <c r="E5037" s="1" t="str">
        <f>INDEX(Protocol[Mark],MATCH(C5037,Protocol[Step],0))</f>
        <v>7U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263010002</v>
      </c>
      <c r="H5037" s="134">
        <f>Systematic[[#This Row],[SampleVariableLabel]]+100*Systematic[[#This Row],[State]]</f>
        <v>263011102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263</v>
      </c>
      <c r="B5038" s="1">
        <f>IF(C5038=0,IF(B5037=Protocol!$V$20,1,B5037+1),B5037)</f>
        <v>1</v>
      </c>
      <c r="C5038" s="1">
        <f>IF(C5037+1=Protocol!$V$21,0,C5037+1)</f>
        <v>12</v>
      </c>
      <c r="D5038" s="1">
        <f t="shared" si="173"/>
        <v>3</v>
      </c>
      <c r="E5038" s="1" t="str">
        <f>INDEX(Protocol[Mark],MATCH(C5038,Protocol[Step],0))</f>
        <v>8Rot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263010003</v>
      </c>
      <c r="H5038" s="134">
        <f>Systematic[[#This Row],[SampleVariableLabel]]+100*Systematic[[#This Row],[State]]</f>
        <v>263011203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263</v>
      </c>
      <c r="B5039" s="1">
        <f>IF(C5039=0,IF(B5038=Protocol!$V$20,1,B5038+1),B5038)</f>
        <v>1</v>
      </c>
      <c r="C5039" s="1">
        <f>IF(C5038+1=Protocol!$V$21,0,C5038+1)</f>
        <v>13</v>
      </c>
      <c r="D5039" s="1">
        <f t="shared" si="173"/>
        <v>4</v>
      </c>
      <c r="E5039" s="1" t="str">
        <f>INDEX(Protocol[Mark],MATCH(C5039,Protocol[Step],0))</f>
        <v>9Ama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263010004</v>
      </c>
      <c r="H5039" s="134">
        <f>Systematic[[#This Row],[SampleVariableLabel]]+100*Systematic[[#This Row],[State]]</f>
        <v>263011304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263</v>
      </c>
      <c r="B5040" s="1">
        <f>IF(C5040=0,IF(B5039=Protocol!$V$20,1,B5039+1),B5039)</f>
        <v>1</v>
      </c>
      <c r="C5040" s="1">
        <f>IF(C5039+1=Protocol!$V$21,0,C5039+1)</f>
        <v>14</v>
      </c>
      <c r="D5040" s="1">
        <f t="shared" si="173"/>
        <v>5</v>
      </c>
      <c r="E5040" s="1" t="str">
        <f>INDEX(Protocol[Mark],MATCH(C5040,Protocol[Step],0))</f>
        <v>10AsTm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263010005</v>
      </c>
      <c r="H5040" s="134">
        <f>Systematic[[#This Row],[SampleVariableLabel]]+100*Systematic[[#This Row],[State]]</f>
        <v>263011405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263</v>
      </c>
      <c r="B5041" s="1">
        <f>IF(C5041=0,IF(B5040=Protocol!$V$20,1,B5040+1),B5040)</f>
        <v>1</v>
      </c>
      <c r="C5041" s="1">
        <f>IF(C5040+1=Protocol!$V$21,0,C5040+1)</f>
        <v>15</v>
      </c>
      <c r="D5041" s="1">
        <f t="shared" si="173"/>
        <v>6</v>
      </c>
      <c r="E5041" s="1" t="str">
        <f>INDEX(Protocol[Mark],MATCH(C5041,Protocol[Step],0))</f>
        <v>11Azd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263010006</v>
      </c>
      <c r="H5041" s="134">
        <f>Systematic[[#This Row],[SampleVariableLabel]]+100*Systematic[[#This Row],[State]]</f>
        <v>263011506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264</v>
      </c>
      <c r="B5042" s="1">
        <f>IF(C5042=0,IF(B5041=Protocol!$V$20,1,B5041+1),B5041)</f>
        <v>1</v>
      </c>
      <c r="C5042" s="1">
        <f>IF(C5041+1=Protocol!$V$21,0,C5041+1)</f>
        <v>0</v>
      </c>
      <c r="D5042" s="1">
        <f t="shared" si="173"/>
        <v>1</v>
      </c>
      <c r="E5042" s="1" t="str">
        <f>INDEX(Protocol[Mark],MATCH(C5042,Protocol[Step],0))</f>
        <v>ce1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264010001</v>
      </c>
      <c r="H5042" s="134">
        <f>Systematic[[#This Row],[SampleVariableLabel]]+100*Systematic[[#This Row],[State]]</f>
        <v>264010001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264</v>
      </c>
      <c r="B5043" s="1">
        <f>IF(C5043=0,IF(B5042=Protocol!$V$20,1,B5042+1),B5042)</f>
        <v>1</v>
      </c>
      <c r="C5043" s="1">
        <f>IF(C5042+1=Protocol!$V$21,0,C5042+1)</f>
        <v>1</v>
      </c>
      <c r="D5043" s="1">
        <f t="shared" si="173"/>
        <v>2</v>
      </c>
      <c r="E5043" s="1" t="str">
        <f>INDEX(Protocol[Mark],MATCH(C5043,Protocol[Step],0))</f>
        <v>1Dig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264010002</v>
      </c>
      <c r="H5043" s="134">
        <f>Systematic[[#This Row],[SampleVariableLabel]]+100*Systematic[[#This Row],[State]]</f>
        <v>264010102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264</v>
      </c>
      <c r="B5044" s="1">
        <f>IF(C5044=0,IF(B5043=Protocol!$V$20,1,B5043+1),B5043)</f>
        <v>1</v>
      </c>
      <c r="C5044" s="1">
        <f>IF(C5043+1=Protocol!$V$21,0,C5043+1)</f>
        <v>2</v>
      </c>
      <c r="D5044" s="1">
        <f t="shared" si="173"/>
        <v>3</v>
      </c>
      <c r="E5044" s="1" t="str">
        <f>INDEX(Protocol[Mark],MATCH(C5044,Protocol[Step],0))</f>
        <v>1D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264010003</v>
      </c>
      <c r="H5044" s="134">
        <f>Systematic[[#This Row],[SampleVariableLabel]]+100*Systematic[[#This Row],[State]]</f>
        <v>264010203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264</v>
      </c>
      <c r="B5045" s="1">
        <f>IF(C5045=0,IF(B5044=Protocol!$V$20,1,B5044+1),B5044)</f>
        <v>1</v>
      </c>
      <c r="C5045" s="1">
        <f>IF(C5044+1=Protocol!$V$21,0,C5044+1)</f>
        <v>3</v>
      </c>
      <c r="D5045" s="1">
        <f t="shared" si="173"/>
        <v>4</v>
      </c>
      <c r="E5045" s="1" t="str">
        <f>INDEX(Protocol[Mark],MATCH(C5045,Protocol[Step],0))</f>
        <v>1M.1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264010004</v>
      </c>
      <c r="H5045" s="134">
        <f>Systematic[[#This Row],[SampleVariableLabel]]+100*Systematic[[#This Row],[State]]</f>
        <v>264010304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264</v>
      </c>
      <c r="B5046" s="1">
        <f>IF(C5046=0,IF(B5045=Protocol!$V$20,1,B5045+1),B5045)</f>
        <v>1</v>
      </c>
      <c r="C5046" s="1">
        <f>IF(C5045+1=Protocol!$V$21,0,C5045+1)</f>
        <v>4</v>
      </c>
      <c r="D5046" s="1">
        <f t="shared" si="173"/>
        <v>5</v>
      </c>
      <c r="E5046" s="1" t="str">
        <f>INDEX(Protocol[Mark],MATCH(C5046,Protocol[Step],0))</f>
        <v>2Oct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264010005</v>
      </c>
      <c r="H5046" s="134">
        <f>Systematic[[#This Row],[SampleVariableLabel]]+100*Systematic[[#This Row],[State]]</f>
        <v>264010405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264</v>
      </c>
      <c r="B5047" s="1">
        <f>IF(C5047=0,IF(B5046=Protocol!$V$20,1,B5046+1),B5046)</f>
        <v>1</v>
      </c>
      <c r="C5047" s="1">
        <f>IF(C5046+1=Protocol!$V$21,0,C5046+1)</f>
        <v>5</v>
      </c>
      <c r="D5047" s="1">
        <f t="shared" si="173"/>
        <v>6</v>
      </c>
      <c r="E5047" s="1" t="str">
        <f>INDEX(Protocol[Mark],MATCH(C5047,Protocol[Step],0))</f>
        <v>2c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264010006</v>
      </c>
      <c r="H5047" s="134">
        <f>Systematic[[#This Row],[SampleVariableLabel]]+100*Systematic[[#This Row],[State]]</f>
        <v>264010506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264</v>
      </c>
      <c r="B5048" s="1">
        <f>IF(C5048=0,IF(B5047=Protocol!$V$20,1,B5047+1),B5047)</f>
        <v>1</v>
      </c>
      <c r="C5048" s="1">
        <f>IF(C5047+1=Protocol!$V$21,0,C5047+1)</f>
        <v>6</v>
      </c>
      <c r="D5048" s="1">
        <f t="shared" si="173"/>
        <v>1</v>
      </c>
      <c r="E5048" s="1" t="str">
        <f>INDEX(Protocol[Mark],MATCH(C5048,Protocol[Step],0))</f>
        <v>2M2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264010001</v>
      </c>
      <c r="H5048" s="134">
        <f>Systematic[[#This Row],[SampleVariableLabel]]+100*Systematic[[#This Row],[State]]</f>
        <v>264010601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264</v>
      </c>
      <c r="B5049" s="1">
        <f>IF(C5049=0,IF(B5048=Protocol!$V$20,1,B5048+1),B5048)</f>
        <v>1</v>
      </c>
      <c r="C5049" s="1">
        <f>IF(C5048+1=Protocol!$V$21,0,C5048+1)</f>
        <v>7</v>
      </c>
      <c r="D5049" s="1">
        <f t="shared" si="173"/>
        <v>2</v>
      </c>
      <c r="E5049" s="1" t="str">
        <f>INDEX(Protocol[Mark],MATCH(C5049,Protocol[Step],0))</f>
        <v>3P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264010002</v>
      </c>
      <c r="H5049" s="134">
        <f>Systematic[[#This Row],[SampleVariableLabel]]+100*Systematic[[#This Row],[State]]</f>
        <v>264010702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264</v>
      </c>
      <c r="B5050" s="1">
        <f>IF(C5050=0,IF(B5049=Protocol!$V$20,1,B5049+1),B5049)</f>
        <v>1</v>
      </c>
      <c r="C5050" s="1">
        <f>IF(C5049+1=Protocol!$V$21,0,C5049+1)</f>
        <v>8</v>
      </c>
      <c r="D5050" s="1">
        <f t="shared" si="173"/>
        <v>3</v>
      </c>
      <c r="E5050" s="1" t="str">
        <f>INDEX(Protocol[Mark],MATCH(C5050,Protocol[Step],0))</f>
        <v>4G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264010003</v>
      </c>
      <c r="H5050" s="134">
        <f>Systematic[[#This Row],[SampleVariableLabel]]+100*Systematic[[#This Row],[State]]</f>
        <v>264010803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264</v>
      </c>
      <c r="B5051" s="1">
        <f>IF(C5051=0,IF(B5050=Protocol!$V$20,1,B5050+1),B5050)</f>
        <v>1</v>
      </c>
      <c r="C5051" s="1">
        <f>IF(C5050+1=Protocol!$V$21,0,C5050+1)</f>
        <v>9</v>
      </c>
      <c r="D5051" s="1">
        <f t="shared" si="173"/>
        <v>4</v>
      </c>
      <c r="E5051" s="1" t="str">
        <f>INDEX(Protocol[Mark],MATCH(C5051,Protocol[Step],0))</f>
        <v>5S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264010004</v>
      </c>
      <c r="H5051" s="134">
        <f>Systematic[[#This Row],[SampleVariableLabel]]+100*Systematic[[#This Row],[State]]</f>
        <v>264010904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264</v>
      </c>
      <c r="B5052" s="1">
        <f>IF(C5052=0,IF(B5051=Protocol!$V$20,1,B5051+1),B5051)</f>
        <v>1</v>
      </c>
      <c r="C5052" s="1">
        <f>IF(C5051+1=Protocol!$V$21,0,C5051+1)</f>
        <v>10</v>
      </c>
      <c r="D5052" s="1">
        <f t="shared" si="173"/>
        <v>5</v>
      </c>
      <c r="E5052" s="1" t="str">
        <f>INDEX(Protocol[Mark],MATCH(C5052,Protocol[Step],0))</f>
        <v>6Gp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264010005</v>
      </c>
      <c r="H5052" s="134">
        <f>Systematic[[#This Row],[SampleVariableLabel]]+100*Systematic[[#This Row],[State]]</f>
        <v>264011005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264</v>
      </c>
      <c r="B5053" s="1">
        <f>IF(C5053=0,IF(B5052=Protocol!$V$20,1,B5052+1),B5052)</f>
        <v>1</v>
      </c>
      <c r="C5053" s="1">
        <f>IF(C5052+1=Protocol!$V$21,0,C5052+1)</f>
        <v>11</v>
      </c>
      <c r="D5053" s="1">
        <f t="shared" si="173"/>
        <v>6</v>
      </c>
      <c r="E5053" s="1" t="str">
        <f>INDEX(Protocol[Mark],MATCH(C5053,Protocol[Step],0))</f>
        <v>7U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264010006</v>
      </c>
      <c r="H5053" s="134">
        <f>Systematic[[#This Row],[SampleVariableLabel]]+100*Systematic[[#This Row],[State]]</f>
        <v>264011106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264</v>
      </c>
      <c r="B5054" s="1">
        <f>IF(C5054=0,IF(B5053=Protocol!$V$20,1,B5053+1),B5053)</f>
        <v>1</v>
      </c>
      <c r="C5054" s="1">
        <f>IF(C5053+1=Protocol!$V$21,0,C5053+1)</f>
        <v>12</v>
      </c>
      <c r="D5054" s="1">
        <f t="shared" si="173"/>
        <v>1</v>
      </c>
      <c r="E5054" s="1" t="str">
        <f>INDEX(Protocol[Mark],MATCH(C5054,Protocol[Step],0))</f>
        <v>8Rot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264010001</v>
      </c>
      <c r="H5054" s="134">
        <f>Systematic[[#This Row],[SampleVariableLabel]]+100*Systematic[[#This Row],[State]]</f>
        <v>264011201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264</v>
      </c>
      <c r="B5055" s="1">
        <f>IF(C5055=0,IF(B5054=Protocol!$V$20,1,B5054+1),B5054)</f>
        <v>1</v>
      </c>
      <c r="C5055" s="1">
        <f>IF(C5054+1=Protocol!$V$21,0,C5054+1)</f>
        <v>13</v>
      </c>
      <c r="D5055" s="1">
        <f t="shared" si="173"/>
        <v>2</v>
      </c>
      <c r="E5055" s="1" t="str">
        <f>INDEX(Protocol[Mark],MATCH(C5055,Protocol[Step],0))</f>
        <v>9Ama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264010002</v>
      </c>
      <c r="H5055" s="134">
        <f>Systematic[[#This Row],[SampleVariableLabel]]+100*Systematic[[#This Row],[State]]</f>
        <v>264011302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264</v>
      </c>
      <c r="B5056" s="1">
        <f>IF(C5056=0,IF(B5055=Protocol!$V$20,1,B5055+1),B5055)</f>
        <v>1</v>
      </c>
      <c r="C5056" s="1">
        <f>IF(C5055+1=Protocol!$V$21,0,C5055+1)</f>
        <v>14</v>
      </c>
      <c r="D5056" s="1">
        <f t="shared" si="173"/>
        <v>3</v>
      </c>
      <c r="E5056" s="1" t="str">
        <f>INDEX(Protocol[Mark],MATCH(C5056,Protocol[Step],0))</f>
        <v>10AsTm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264010003</v>
      </c>
      <c r="H5056" s="134">
        <f>Systematic[[#This Row],[SampleVariableLabel]]+100*Systematic[[#This Row],[State]]</f>
        <v>264011403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264</v>
      </c>
      <c r="B5057" s="1">
        <f>IF(C5057=0,IF(B5056=Protocol!$V$20,1,B5056+1),B5056)</f>
        <v>1</v>
      </c>
      <c r="C5057" s="1">
        <f>IF(C5056+1=Protocol!$V$21,0,C5056+1)</f>
        <v>15</v>
      </c>
      <c r="D5057" s="1">
        <f t="shared" si="173"/>
        <v>4</v>
      </c>
      <c r="E5057" s="1" t="str">
        <f>INDEX(Protocol[Mark],MATCH(C5057,Protocol[Step],0))</f>
        <v>11Azd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264010004</v>
      </c>
      <c r="H5057" s="134">
        <f>Systematic[[#This Row],[SampleVariableLabel]]+100*Systematic[[#This Row],[State]]</f>
        <v>264011504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265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ce1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265010005</v>
      </c>
      <c r="H5058" s="134">
        <f>Systematic[[#This Row],[SampleVariableLabel]]+100*Systematic[[#This Row],[State]]</f>
        <v>265010005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265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1Dig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265010006</v>
      </c>
      <c r="H5059" s="134">
        <f>Systematic[[#This Row],[SampleVariableLabel]]+100*Systematic[[#This Row],[State]]</f>
        <v>265010106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265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1D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265010001</v>
      </c>
      <c r="H5060" s="134">
        <f>Systematic[[#This Row],[SampleVariableLabel]]+100*Systematic[[#This Row],[State]]</f>
        <v>265010201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265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1M.1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265010002</v>
      </c>
      <c r="H5061" s="134">
        <f>Systematic[[#This Row],[SampleVariableLabel]]+100*Systematic[[#This Row],[State]]</f>
        <v>265010302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265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2Oct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265010003</v>
      </c>
      <c r="H5062" s="134">
        <f>Systematic[[#This Row],[SampleVariableLabel]]+100*Systematic[[#This Row],[State]]</f>
        <v>265010403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265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2c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265010004</v>
      </c>
      <c r="H5063" s="134">
        <f>Systematic[[#This Row],[SampleVariableLabel]]+100*Systematic[[#This Row],[State]]</f>
        <v>265010504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265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2M2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265010005</v>
      </c>
      <c r="H5064" s="134">
        <f>Systematic[[#This Row],[SampleVariableLabel]]+100*Systematic[[#This Row],[State]]</f>
        <v>265010605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265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3P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265010006</v>
      </c>
      <c r="H5065" s="134">
        <f>Systematic[[#This Row],[SampleVariableLabel]]+100*Systematic[[#This Row],[State]]</f>
        <v>265010706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265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4G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265010001</v>
      </c>
      <c r="H5066" s="134">
        <f>Systematic[[#This Row],[SampleVariableLabel]]+100*Systematic[[#This Row],[State]]</f>
        <v>265010801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265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5S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265010002</v>
      </c>
      <c r="H5067" s="134">
        <f>Systematic[[#This Row],[SampleVariableLabel]]+100*Systematic[[#This Row],[State]]</f>
        <v>265010902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265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6Gp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265010003</v>
      </c>
      <c r="H5068" s="134">
        <f>Systematic[[#This Row],[SampleVariableLabel]]+100*Systematic[[#This Row],[State]]</f>
        <v>265011003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265</v>
      </c>
      <c r="B5069" s="1">
        <f>IF(C5069=0,IF(B5068=Protocol!$V$20,1,B5068+1),B5068)</f>
        <v>1</v>
      </c>
      <c r="C5069" s="1">
        <f>IF(C5068+1=Protocol!$V$21,0,C5068+1)</f>
        <v>11</v>
      </c>
      <c r="D5069" s="1">
        <f t="shared" si="175"/>
        <v>4</v>
      </c>
      <c r="E5069" s="1" t="str">
        <f>INDEX(Protocol[Mark],MATCH(C5069,Protocol[Step],0))</f>
        <v>7U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265010004</v>
      </c>
      <c r="H5069" s="134">
        <f>Systematic[[#This Row],[SampleVariableLabel]]+100*Systematic[[#This Row],[State]]</f>
        <v>265011104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265</v>
      </c>
      <c r="B5070" s="1">
        <f>IF(C5070=0,IF(B5069=Protocol!$V$20,1,B5069+1),B5069)</f>
        <v>1</v>
      </c>
      <c r="C5070" s="1">
        <f>IF(C5069+1=Protocol!$V$21,0,C5069+1)</f>
        <v>12</v>
      </c>
      <c r="D5070" s="1">
        <f t="shared" si="175"/>
        <v>5</v>
      </c>
      <c r="E5070" s="1" t="str">
        <f>INDEX(Protocol[Mark],MATCH(C5070,Protocol[Step],0))</f>
        <v>8Rot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265010005</v>
      </c>
      <c r="H5070" s="134">
        <f>Systematic[[#This Row],[SampleVariableLabel]]+100*Systematic[[#This Row],[State]]</f>
        <v>265011205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265</v>
      </c>
      <c r="B5071" s="1">
        <f>IF(C5071=0,IF(B5070=Protocol!$V$20,1,B5070+1),B5070)</f>
        <v>1</v>
      </c>
      <c r="C5071" s="1">
        <f>IF(C5070+1=Protocol!$V$21,0,C5070+1)</f>
        <v>13</v>
      </c>
      <c r="D5071" s="1">
        <f t="shared" si="175"/>
        <v>6</v>
      </c>
      <c r="E5071" s="1" t="str">
        <f>INDEX(Protocol[Mark],MATCH(C5071,Protocol[Step],0))</f>
        <v>9Ama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265010006</v>
      </c>
      <c r="H5071" s="134">
        <f>Systematic[[#This Row],[SampleVariableLabel]]+100*Systematic[[#This Row],[State]]</f>
        <v>265011306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265</v>
      </c>
      <c r="B5072" s="1">
        <f>IF(C5072=0,IF(B5071=Protocol!$V$20,1,B5071+1),B5071)</f>
        <v>1</v>
      </c>
      <c r="C5072" s="1">
        <f>IF(C5071+1=Protocol!$V$21,0,C5071+1)</f>
        <v>14</v>
      </c>
      <c r="D5072" s="1">
        <f t="shared" si="175"/>
        <v>1</v>
      </c>
      <c r="E5072" s="1" t="str">
        <f>INDEX(Protocol[Mark],MATCH(C5072,Protocol[Step],0))</f>
        <v>10AsTm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265010001</v>
      </c>
      <c r="H5072" s="134">
        <f>Systematic[[#This Row],[SampleVariableLabel]]+100*Systematic[[#This Row],[State]]</f>
        <v>265011401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265</v>
      </c>
      <c r="B5073" s="1">
        <f>IF(C5073=0,IF(B5072=Protocol!$V$20,1,B5072+1),B5072)</f>
        <v>1</v>
      </c>
      <c r="C5073" s="1">
        <f>IF(C5072+1=Protocol!$V$21,0,C5072+1)</f>
        <v>15</v>
      </c>
      <c r="D5073" s="1">
        <f t="shared" si="175"/>
        <v>2</v>
      </c>
      <c r="E5073" s="1" t="str">
        <f>INDEX(Protocol[Mark],MATCH(C5073,Protocol[Step],0))</f>
        <v>11Azd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265010002</v>
      </c>
      <c r="H5073" s="134">
        <f>Systematic[[#This Row],[SampleVariableLabel]]+100*Systematic[[#This Row],[State]]</f>
        <v>265011502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266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ce1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266010003</v>
      </c>
      <c r="H5074" s="134">
        <f>Systematic[[#This Row],[SampleVariableLabel]]+100*Systematic[[#This Row],[State]]</f>
        <v>266010003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266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1Dig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266010004</v>
      </c>
      <c r="H5075" s="134">
        <f>Systematic[[#This Row],[SampleVariableLabel]]+100*Systematic[[#This Row],[State]]</f>
        <v>266010104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266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1D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266010005</v>
      </c>
      <c r="H5076" s="134">
        <f>Systematic[[#This Row],[SampleVariableLabel]]+100*Systematic[[#This Row],[State]]</f>
        <v>266010205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266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1M.1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266010006</v>
      </c>
      <c r="H5077" s="134">
        <f>Systematic[[#This Row],[SampleVariableLabel]]+100*Systematic[[#This Row],[State]]</f>
        <v>266010306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266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2Oct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266010001</v>
      </c>
      <c r="H5078" s="134">
        <f>Systematic[[#This Row],[SampleVariableLabel]]+100*Systematic[[#This Row],[State]]</f>
        <v>266010401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266</v>
      </c>
      <c r="B5079" s="1">
        <f>IF(C5079=0,IF(B5078=Protocol!$V$20,1,B5078+1),B5078)</f>
        <v>1</v>
      </c>
      <c r="C5079" s="1">
        <f>IF(C5078+1=Protocol!$V$21,0,C5078+1)</f>
        <v>5</v>
      </c>
      <c r="D5079" s="1">
        <f t="shared" si="175"/>
        <v>2</v>
      </c>
      <c r="E5079" s="1" t="str">
        <f>INDEX(Protocol[Mark],MATCH(C5079,Protocol[Step],0))</f>
        <v>2c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266010002</v>
      </c>
      <c r="H5079" s="134">
        <f>Systematic[[#This Row],[SampleVariableLabel]]+100*Systematic[[#This Row],[State]]</f>
        <v>266010502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266</v>
      </c>
      <c r="B5080" s="1">
        <f>IF(C5080=0,IF(B5079=Protocol!$V$20,1,B5079+1),B5079)</f>
        <v>1</v>
      </c>
      <c r="C5080" s="1">
        <f>IF(C5079+1=Protocol!$V$21,0,C5079+1)</f>
        <v>6</v>
      </c>
      <c r="D5080" s="1">
        <f t="shared" si="175"/>
        <v>3</v>
      </c>
      <c r="E5080" s="1" t="str">
        <f>INDEX(Protocol[Mark],MATCH(C5080,Protocol[Step],0))</f>
        <v>2M2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266010003</v>
      </c>
      <c r="H5080" s="134">
        <f>Systematic[[#This Row],[SampleVariableLabel]]+100*Systematic[[#This Row],[State]]</f>
        <v>266010603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266</v>
      </c>
      <c r="B5081" s="1">
        <f>IF(C5081=0,IF(B5080=Protocol!$V$20,1,B5080+1),B5080)</f>
        <v>1</v>
      </c>
      <c r="C5081" s="1">
        <f>IF(C5080+1=Protocol!$V$21,0,C5080+1)</f>
        <v>7</v>
      </c>
      <c r="D5081" s="1">
        <f t="shared" si="175"/>
        <v>4</v>
      </c>
      <c r="E5081" s="1" t="str">
        <f>INDEX(Protocol[Mark],MATCH(C5081,Protocol[Step],0))</f>
        <v>3P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266010004</v>
      </c>
      <c r="H5081" s="134">
        <f>Systematic[[#This Row],[SampleVariableLabel]]+100*Systematic[[#This Row],[State]]</f>
        <v>266010704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266</v>
      </c>
      <c r="B5082" s="1">
        <f>IF(C5082=0,IF(B5081=Protocol!$V$20,1,B5081+1),B5081)</f>
        <v>1</v>
      </c>
      <c r="C5082" s="1">
        <f>IF(C5081+1=Protocol!$V$21,0,C5081+1)</f>
        <v>8</v>
      </c>
      <c r="D5082" s="1">
        <f t="shared" si="175"/>
        <v>5</v>
      </c>
      <c r="E5082" s="1" t="str">
        <f>INDEX(Protocol[Mark],MATCH(C5082,Protocol[Step],0))</f>
        <v>4G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266010005</v>
      </c>
      <c r="H5082" s="134">
        <f>Systematic[[#This Row],[SampleVariableLabel]]+100*Systematic[[#This Row],[State]]</f>
        <v>266010805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266</v>
      </c>
      <c r="B5083" s="1">
        <f>IF(C5083=0,IF(B5082=Protocol!$V$20,1,B5082+1),B5082)</f>
        <v>1</v>
      </c>
      <c r="C5083" s="1">
        <f>IF(C5082+1=Protocol!$V$21,0,C5082+1)</f>
        <v>9</v>
      </c>
      <c r="D5083" s="1">
        <f t="shared" si="175"/>
        <v>6</v>
      </c>
      <c r="E5083" s="1" t="str">
        <f>INDEX(Protocol[Mark],MATCH(C5083,Protocol[Step],0))</f>
        <v>5S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266010006</v>
      </c>
      <c r="H5083" s="134">
        <f>Systematic[[#This Row],[SampleVariableLabel]]+100*Systematic[[#This Row],[State]]</f>
        <v>266010906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266</v>
      </c>
      <c r="B5084" s="1">
        <f>IF(C5084=0,IF(B5083=Protocol!$V$20,1,B5083+1),B5083)</f>
        <v>1</v>
      </c>
      <c r="C5084" s="1">
        <f>IF(C5083+1=Protocol!$V$21,0,C5083+1)</f>
        <v>10</v>
      </c>
      <c r="D5084" s="1">
        <f t="shared" si="175"/>
        <v>1</v>
      </c>
      <c r="E5084" s="1" t="str">
        <f>INDEX(Protocol[Mark],MATCH(C5084,Protocol[Step],0))</f>
        <v>6Gp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266010001</v>
      </c>
      <c r="H5084" s="134">
        <f>Systematic[[#This Row],[SampleVariableLabel]]+100*Systematic[[#This Row],[State]]</f>
        <v>266011001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266</v>
      </c>
      <c r="B5085" s="1">
        <f>IF(C5085=0,IF(B5084=Protocol!$V$20,1,B5084+1),B5084)</f>
        <v>1</v>
      </c>
      <c r="C5085" s="1">
        <f>IF(C5084+1=Protocol!$V$21,0,C5084+1)</f>
        <v>11</v>
      </c>
      <c r="D5085" s="1">
        <f t="shared" si="175"/>
        <v>2</v>
      </c>
      <c r="E5085" s="1" t="str">
        <f>INDEX(Protocol[Mark],MATCH(C5085,Protocol[Step],0))</f>
        <v>7U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266010002</v>
      </c>
      <c r="H5085" s="134">
        <f>Systematic[[#This Row],[SampleVariableLabel]]+100*Systematic[[#This Row],[State]]</f>
        <v>266011102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266</v>
      </c>
      <c r="B5086" s="1">
        <f>IF(C5086=0,IF(B5085=Protocol!$V$20,1,B5085+1),B5085)</f>
        <v>1</v>
      </c>
      <c r="C5086" s="1">
        <f>IF(C5085+1=Protocol!$V$21,0,C5085+1)</f>
        <v>12</v>
      </c>
      <c r="D5086" s="1">
        <f t="shared" si="175"/>
        <v>3</v>
      </c>
      <c r="E5086" s="1" t="str">
        <f>INDEX(Protocol[Mark],MATCH(C5086,Protocol[Step],0))</f>
        <v>8Rot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266010003</v>
      </c>
      <c r="H5086" s="134">
        <f>Systematic[[#This Row],[SampleVariableLabel]]+100*Systematic[[#This Row],[State]]</f>
        <v>266011203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266</v>
      </c>
      <c r="B5087" s="1">
        <f>IF(C5087=0,IF(B5086=Protocol!$V$20,1,B5086+1),B5086)</f>
        <v>1</v>
      </c>
      <c r="C5087" s="1">
        <f>IF(C5086+1=Protocol!$V$21,0,C5086+1)</f>
        <v>13</v>
      </c>
      <c r="D5087" s="1">
        <f t="shared" si="175"/>
        <v>4</v>
      </c>
      <c r="E5087" s="1" t="str">
        <f>INDEX(Protocol[Mark],MATCH(C5087,Protocol[Step],0))</f>
        <v>9Ama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266010004</v>
      </c>
      <c r="H5087" s="134">
        <f>Systematic[[#This Row],[SampleVariableLabel]]+100*Systematic[[#This Row],[State]]</f>
        <v>266011304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266</v>
      </c>
      <c r="B5088" s="1">
        <f>IF(C5088=0,IF(B5087=Protocol!$V$20,1,B5087+1),B5087)</f>
        <v>1</v>
      </c>
      <c r="C5088" s="1">
        <f>IF(C5087+1=Protocol!$V$21,0,C5087+1)</f>
        <v>14</v>
      </c>
      <c r="D5088" s="1">
        <f t="shared" si="175"/>
        <v>5</v>
      </c>
      <c r="E5088" s="1" t="str">
        <f>INDEX(Protocol[Mark],MATCH(C5088,Protocol[Step],0))</f>
        <v>10AsTm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266010005</v>
      </c>
      <c r="H5088" s="134">
        <f>Systematic[[#This Row],[SampleVariableLabel]]+100*Systematic[[#This Row],[State]]</f>
        <v>266011405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266</v>
      </c>
      <c r="B5089" s="1">
        <f>IF(C5089=0,IF(B5088=Protocol!$V$20,1,B5088+1),B5088)</f>
        <v>1</v>
      </c>
      <c r="C5089" s="1">
        <f>IF(C5088+1=Protocol!$V$21,0,C5088+1)</f>
        <v>15</v>
      </c>
      <c r="D5089" s="1">
        <f t="shared" si="175"/>
        <v>6</v>
      </c>
      <c r="E5089" s="1" t="str">
        <f>INDEX(Protocol[Mark],MATCH(C5089,Protocol[Step],0))</f>
        <v>11Azd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266010006</v>
      </c>
      <c r="H5089" s="134">
        <f>Systematic[[#This Row],[SampleVariableLabel]]+100*Systematic[[#This Row],[State]]</f>
        <v>266011506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267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ce1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267010001</v>
      </c>
      <c r="H5090" s="134">
        <f>Systematic[[#This Row],[SampleVariableLabel]]+100*Systematic[[#This Row],[State]]</f>
        <v>267010001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267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267010002</v>
      </c>
      <c r="H5091" s="134">
        <f>Systematic[[#This Row],[SampleVariableLabel]]+100*Systematic[[#This Row],[State]]</f>
        <v>267010102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267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267010003</v>
      </c>
      <c r="H5092" s="134">
        <f>Systematic[[#This Row],[SampleVariableLabel]]+100*Systematic[[#This Row],[State]]</f>
        <v>267010203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267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1M.1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267010004</v>
      </c>
      <c r="H5093" s="134">
        <f>Systematic[[#This Row],[SampleVariableLabel]]+100*Systematic[[#This Row],[State]]</f>
        <v>267010304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267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2Oct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267010005</v>
      </c>
      <c r="H5094" s="134">
        <f>Systematic[[#This Row],[SampleVariableLabel]]+100*Systematic[[#This Row],[State]]</f>
        <v>267010405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267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2c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267010006</v>
      </c>
      <c r="H5095" s="134">
        <f>Systematic[[#This Row],[SampleVariableLabel]]+100*Systematic[[#This Row],[State]]</f>
        <v>267010506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267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2M2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267010001</v>
      </c>
      <c r="H5096" s="134">
        <f>Systematic[[#This Row],[SampleVariableLabel]]+100*Systematic[[#This Row],[State]]</f>
        <v>267010601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267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3P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267010002</v>
      </c>
      <c r="H5097" s="134">
        <f>Systematic[[#This Row],[SampleVariableLabel]]+100*Systematic[[#This Row],[State]]</f>
        <v>267010702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267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4G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267010003</v>
      </c>
      <c r="H5098" s="134">
        <f>Systematic[[#This Row],[SampleVariableLabel]]+100*Systematic[[#This Row],[State]]</f>
        <v>267010803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267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5S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267010004</v>
      </c>
      <c r="H5099" s="134">
        <f>Systematic[[#This Row],[SampleVariableLabel]]+100*Systematic[[#This Row],[State]]</f>
        <v>267010904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267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6Gp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267010005</v>
      </c>
      <c r="H5100" s="134">
        <f>Systematic[[#This Row],[SampleVariableLabel]]+100*Systematic[[#This Row],[State]]</f>
        <v>267011005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267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7U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267010006</v>
      </c>
      <c r="H5101" s="134">
        <f>Systematic[[#This Row],[SampleVariableLabel]]+100*Systematic[[#This Row],[State]]</f>
        <v>267011106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267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8Rot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267010001</v>
      </c>
      <c r="H5102" s="134">
        <f>Systematic[[#This Row],[SampleVariableLabel]]+100*Systematic[[#This Row],[State]]</f>
        <v>267011201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267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9Ama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267010002</v>
      </c>
      <c r="H5103" s="134">
        <f>Systematic[[#This Row],[SampleVariableLabel]]+100*Systematic[[#This Row],[State]]</f>
        <v>267011302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267</v>
      </c>
      <c r="B5104" s="1">
        <f>IF(C5104=0,IF(B5103=Protocol!$V$20,1,B5103+1),B5103)</f>
        <v>1</v>
      </c>
      <c r="C5104" s="1">
        <f>IF(C5103+1=Protocol!$V$21,0,C5103+1)</f>
        <v>14</v>
      </c>
      <c r="D5104" s="1">
        <f t="shared" si="175"/>
        <v>3</v>
      </c>
      <c r="E5104" s="1" t="str">
        <f>INDEX(Protocol[Mark],MATCH(C5104,Protocol[Step],0))</f>
        <v>10AsTm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267010003</v>
      </c>
      <c r="H5104" s="134">
        <f>Systematic[[#This Row],[SampleVariableLabel]]+100*Systematic[[#This Row],[State]]</f>
        <v>267011403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267</v>
      </c>
      <c r="B5105" s="1">
        <f>IF(C5105=0,IF(B5104=Protocol!$V$20,1,B5104+1),B5104)</f>
        <v>1</v>
      </c>
      <c r="C5105" s="1">
        <f>IF(C5104+1=Protocol!$V$21,0,C5104+1)</f>
        <v>15</v>
      </c>
      <c r="D5105" s="1">
        <f t="shared" si="175"/>
        <v>4</v>
      </c>
      <c r="E5105" s="1" t="str">
        <f>INDEX(Protocol[Mark],MATCH(C5105,Protocol[Step],0))</f>
        <v>11Azd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267010004</v>
      </c>
      <c r="H5105" s="134">
        <f>Systematic[[#This Row],[SampleVariableLabel]]+100*Systematic[[#This Row],[State]]</f>
        <v>267011504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268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ce1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268010005</v>
      </c>
      <c r="H5106" s="134">
        <f>Systematic[[#This Row],[SampleVariableLabel]]+100*Systematic[[#This Row],[State]]</f>
        <v>268010005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268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1Dig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268010006</v>
      </c>
      <c r="H5107" s="134">
        <f>Systematic[[#This Row],[SampleVariableLabel]]+100*Systematic[[#This Row],[State]]</f>
        <v>268010106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268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1D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268010001</v>
      </c>
      <c r="H5108" s="134">
        <f>Systematic[[#This Row],[SampleVariableLabel]]+100*Systematic[[#This Row],[State]]</f>
        <v>268010201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268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1M.1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268010002</v>
      </c>
      <c r="H5109" s="134">
        <f>Systematic[[#This Row],[SampleVariableLabel]]+100*Systematic[[#This Row],[State]]</f>
        <v>268010302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268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2Oct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268010003</v>
      </c>
      <c r="H5110" s="134">
        <f>Systematic[[#This Row],[SampleVariableLabel]]+100*Systematic[[#This Row],[State]]</f>
        <v>268010403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268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2c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268010004</v>
      </c>
      <c r="H5111" s="134">
        <f>Systematic[[#This Row],[SampleVariableLabel]]+100*Systematic[[#This Row],[State]]</f>
        <v>268010504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268</v>
      </c>
      <c r="B5112" s="1">
        <f>IF(C5112=0,IF(B5111=Protocol!$V$20,1,B5111+1),B5111)</f>
        <v>1</v>
      </c>
      <c r="C5112" s="1">
        <f>IF(C5111+1=Protocol!$V$21,0,C5111+1)</f>
        <v>6</v>
      </c>
      <c r="D5112" s="1">
        <f t="shared" si="175"/>
        <v>5</v>
      </c>
      <c r="E5112" s="1" t="str">
        <f>INDEX(Protocol[Mark],MATCH(C5112,Protocol[Step],0))</f>
        <v>2M2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268010005</v>
      </c>
      <c r="H5112" s="134">
        <f>Systematic[[#This Row],[SampleVariableLabel]]+100*Systematic[[#This Row],[State]]</f>
        <v>268010605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268</v>
      </c>
      <c r="B5113" s="1">
        <f>IF(C5113=0,IF(B5112=Protocol!$V$20,1,B5112+1),B5112)</f>
        <v>1</v>
      </c>
      <c r="C5113" s="1">
        <f>IF(C5112+1=Protocol!$V$21,0,C5112+1)</f>
        <v>7</v>
      </c>
      <c r="D5113" s="1">
        <f t="shared" si="175"/>
        <v>6</v>
      </c>
      <c r="E5113" s="1" t="str">
        <f>INDEX(Protocol[Mark],MATCH(C5113,Protocol[Step],0))</f>
        <v>3P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268010006</v>
      </c>
      <c r="H5113" s="134">
        <f>Systematic[[#This Row],[SampleVariableLabel]]+100*Systematic[[#This Row],[State]]</f>
        <v>268010706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268</v>
      </c>
      <c r="B5114" s="1">
        <f>IF(C5114=0,IF(B5113=Protocol!$V$20,1,B5113+1),B5113)</f>
        <v>1</v>
      </c>
      <c r="C5114" s="1">
        <f>IF(C5113+1=Protocol!$V$21,0,C5113+1)</f>
        <v>8</v>
      </c>
      <c r="D5114" s="1">
        <f t="shared" si="175"/>
        <v>1</v>
      </c>
      <c r="E5114" s="1" t="str">
        <f>INDEX(Protocol[Mark],MATCH(C5114,Protocol[Step],0))</f>
        <v>4G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268010001</v>
      </c>
      <c r="H5114" s="134">
        <f>Systematic[[#This Row],[SampleVariableLabel]]+100*Systematic[[#This Row],[State]]</f>
        <v>268010801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268</v>
      </c>
      <c r="B5115" s="1">
        <f>IF(C5115=0,IF(B5114=Protocol!$V$20,1,B5114+1),B5114)</f>
        <v>1</v>
      </c>
      <c r="C5115" s="1">
        <f>IF(C5114+1=Protocol!$V$21,0,C5114+1)</f>
        <v>9</v>
      </c>
      <c r="D5115" s="1">
        <f t="shared" si="175"/>
        <v>2</v>
      </c>
      <c r="E5115" s="1" t="str">
        <f>INDEX(Protocol[Mark],MATCH(C5115,Protocol[Step],0))</f>
        <v>5S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268010002</v>
      </c>
      <c r="H5115" s="134">
        <f>Systematic[[#This Row],[SampleVariableLabel]]+100*Systematic[[#This Row],[State]]</f>
        <v>268010902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268</v>
      </c>
      <c r="B5116" s="1">
        <f>IF(C5116=0,IF(B5115=Protocol!$V$20,1,B5115+1),B5115)</f>
        <v>1</v>
      </c>
      <c r="C5116" s="1">
        <f>IF(C5115+1=Protocol!$V$21,0,C5115+1)</f>
        <v>10</v>
      </c>
      <c r="D5116" s="1">
        <f t="shared" si="175"/>
        <v>3</v>
      </c>
      <c r="E5116" s="1" t="str">
        <f>INDEX(Protocol[Mark],MATCH(C5116,Protocol[Step],0))</f>
        <v>6Gp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268010003</v>
      </c>
      <c r="H5116" s="134">
        <f>Systematic[[#This Row],[SampleVariableLabel]]+100*Systematic[[#This Row],[State]]</f>
        <v>268011003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268</v>
      </c>
      <c r="B5117" s="1">
        <f>IF(C5117=0,IF(B5116=Protocol!$V$20,1,B5116+1),B5116)</f>
        <v>1</v>
      </c>
      <c r="C5117" s="1">
        <f>IF(C5116+1=Protocol!$V$21,0,C5116+1)</f>
        <v>11</v>
      </c>
      <c r="D5117" s="1">
        <f t="shared" si="175"/>
        <v>4</v>
      </c>
      <c r="E5117" s="1" t="str">
        <f>INDEX(Protocol[Mark],MATCH(C5117,Protocol[Step],0))</f>
        <v>7U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268010004</v>
      </c>
      <c r="H5117" s="134">
        <f>Systematic[[#This Row],[SampleVariableLabel]]+100*Systematic[[#This Row],[State]]</f>
        <v>268011104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268</v>
      </c>
      <c r="B5118" s="1">
        <f>IF(C5118=0,IF(B5117=Protocol!$V$20,1,B5117+1),B5117)</f>
        <v>1</v>
      </c>
      <c r="C5118" s="1">
        <f>IF(C5117+1=Protocol!$V$21,0,C5117+1)</f>
        <v>12</v>
      </c>
      <c r="D5118" s="1">
        <f t="shared" si="175"/>
        <v>5</v>
      </c>
      <c r="E5118" s="1" t="str">
        <f>INDEX(Protocol[Mark],MATCH(C5118,Protocol[Step],0))</f>
        <v>8Rot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268010005</v>
      </c>
      <c r="H5118" s="134">
        <f>Systematic[[#This Row],[SampleVariableLabel]]+100*Systematic[[#This Row],[State]]</f>
        <v>268011205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268</v>
      </c>
      <c r="B5119" s="1">
        <f>IF(C5119=0,IF(B5118=Protocol!$V$20,1,B5118+1),B5118)</f>
        <v>1</v>
      </c>
      <c r="C5119" s="1">
        <f>IF(C5118+1=Protocol!$V$21,0,C5118+1)</f>
        <v>13</v>
      </c>
      <c r="D5119" s="1">
        <f t="shared" si="175"/>
        <v>6</v>
      </c>
      <c r="E5119" s="1" t="str">
        <f>INDEX(Protocol[Mark],MATCH(C5119,Protocol[Step],0))</f>
        <v>9Ama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268010006</v>
      </c>
      <c r="H5119" s="134">
        <f>Systematic[[#This Row],[SampleVariableLabel]]+100*Systematic[[#This Row],[State]]</f>
        <v>268011306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268</v>
      </c>
      <c r="B5120" s="1">
        <f>IF(C5120=0,IF(B5119=Protocol!$V$20,1,B5119+1),B5119)</f>
        <v>1</v>
      </c>
      <c r="C5120" s="1">
        <f>IF(C5119+1=Protocol!$V$21,0,C5119+1)</f>
        <v>14</v>
      </c>
      <c r="D5120" s="1">
        <f t="shared" si="175"/>
        <v>1</v>
      </c>
      <c r="E5120" s="1" t="str">
        <f>INDEX(Protocol[Mark],MATCH(C5120,Protocol[Step],0))</f>
        <v>10AsTm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268010001</v>
      </c>
      <c r="H5120" s="134">
        <f>Systematic[[#This Row],[SampleVariableLabel]]+100*Systematic[[#This Row],[State]]</f>
        <v>268011401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268</v>
      </c>
      <c r="B5121" s="1">
        <f>IF(C5121=0,IF(B5120=Protocol!$V$20,1,B5120+1),B5120)</f>
        <v>1</v>
      </c>
      <c r="C5121" s="1">
        <f>IF(C5120+1=Protocol!$V$21,0,C5120+1)</f>
        <v>15</v>
      </c>
      <c r="D5121" s="1">
        <f t="shared" si="175"/>
        <v>2</v>
      </c>
      <c r="E5121" s="1" t="str">
        <f>INDEX(Protocol[Mark],MATCH(C5121,Protocol[Step],0))</f>
        <v>11Azd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268010002</v>
      </c>
      <c r="H5121" s="134">
        <f>Systematic[[#This Row],[SampleVariableLabel]]+100*Systematic[[#This Row],[State]]</f>
        <v>268011502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269</v>
      </c>
      <c r="B5122" s="1">
        <f>IF(C5122=0,IF(B5121=Protocol!$V$20,1,B5121+1),B5121)</f>
        <v>1</v>
      </c>
      <c r="C5122" s="1">
        <f>IF(C5121+1=Protocol!$V$21,0,C5121+1)</f>
        <v>0</v>
      </c>
      <c r="D5122" s="1">
        <f t="shared" si="175"/>
        <v>3</v>
      </c>
      <c r="E5122" s="1" t="str">
        <f>INDEX(Protocol[Mark],MATCH(C5122,Protocol[Step],0))</f>
        <v>ce1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269010003</v>
      </c>
      <c r="H5122" s="134">
        <f>Systematic[[#This Row],[SampleVariableLabel]]+100*Systematic[[#This Row],[State]]</f>
        <v>269010003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269</v>
      </c>
      <c r="B5123" s="1">
        <f>IF(C5123=0,IF(B5122=Protocol!$V$20,1,B5122+1),B5122)</f>
        <v>1</v>
      </c>
      <c r="C5123" s="1">
        <f>IF(C5122+1=Protocol!$V$21,0,C5122+1)</f>
        <v>1</v>
      </c>
      <c r="D5123" s="1">
        <f t="shared" ref="D5123:D5186" si="177">IF(D5122=nVariables,1,D5122+1)</f>
        <v>4</v>
      </c>
      <c r="E5123" s="1" t="str">
        <f>INDEX(Protocol[Mark],MATCH(C5123,Protocol[Step],0))</f>
        <v>1Dig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269010004</v>
      </c>
      <c r="H5123" s="134">
        <f>Systematic[[#This Row],[SampleVariableLabel]]+100*Systematic[[#This Row],[State]]</f>
        <v>269010104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269</v>
      </c>
      <c r="B5124" s="1">
        <f>IF(C5124=0,IF(B5123=Protocol!$V$20,1,B5123+1),B5123)</f>
        <v>1</v>
      </c>
      <c r="C5124" s="1">
        <f>IF(C5123+1=Protocol!$V$21,0,C5123+1)</f>
        <v>2</v>
      </c>
      <c r="D5124" s="1">
        <f t="shared" si="177"/>
        <v>5</v>
      </c>
      <c r="E5124" s="1" t="str">
        <f>INDEX(Protocol[Mark],MATCH(C5124,Protocol[Step],0))</f>
        <v>1D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269010005</v>
      </c>
      <c r="H5124" s="134">
        <f>Systematic[[#This Row],[SampleVariableLabel]]+100*Systematic[[#This Row],[State]]</f>
        <v>269010205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269</v>
      </c>
      <c r="B5125" s="1">
        <f>IF(C5125=0,IF(B5124=Protocol!$V$20,1,B5124+1),B5124)</f>
        <v>1</v>
      </c>
      <c r="C5125" s="1">
        <f>IF(C5124+1=Protocol!$V$21,0,C5124+1)</f>
        <v>3</v>
      </c>
      <c r="D5125" s="1">
        <f t="shared" si="177"/>
        <v>6</v>
      </c>
      <c r="E5125" s="1" t="str">
        <f>INDEX(Protocol[Mark],MATCH(C5125,Protocol[Step],0))</f>
        <v>1M.1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269010006</v>
      </c>
      <c r="H5125" s="134">
        <f>Systematic[[#This Row],[SampleVariableLabel]]+100*Systematic[[#This Row],[State]]</f>
        <v>269010306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269</v>
      </c>
      <c r="B5126" s="1">
        <f>IF(C5126=0,IF(B5125=Protocol!$V$20,1,B5125+1),B5125)</f>
        <v>1</v>
      </c>
      <c r="C5126" s="1">
        <f>IF(C5125+1=Protocol!$V$21,0,C5125+1)</f>
        <v>4</v>
      </c>
      <c r="D5126" s="1">
        <f t="shared" si="177"/>
        <v>1</v>
      </c>
      <c r="E5126" s="1" t="str">
        <f>INDEX(Protocol[Mark],MATCH(C5126,Protocol[Step],0))</f>
        <v>2Oct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269010001</v>
      </c>
      <c r="H5126" s="134">
        <f>Systematic[[#This Row],[SampleVariableLabel]]+100*Systematic[[#This Row],[State]]</f>
        <v>269010401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269</v>
      </c>
      <c r="B5127" s="1">
        <f>IF(C5127=0,IF(B5126=Protocol!$V$20,1,B5126+1),B5126)</f>
        <v>1</v>
      </c>
      <c r="C5127" s="1">
        <f>IF(C5126+1=Protocol!$V$21,0,C5126+1)</f>
        <v>5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269010002</v>
      </c>
      <c r="H5127" s="134">
        <f>Systematic[[#This Row],[SampleVariableLabel]]+100*Systematic[[#This Row],[State]]</f>
        <v>269010502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269</v>
      </c>
      <c r="B5128" s="1">
        <f>IF(C5128=0,IF(B5127=Protocol!$V$20,1,B5127+1),B5127)</f>
        <v>1</v>
      </c>
      <c r="C5128" s="1">
        <f>IF(C5127+1=Protocol!$V$21,0,C5127+1)</f>
        <v>6</v>
      </c>
      <c r="D5128" s="1">
        <f t="shared" si="177"/>
        <v>3</v>
      </c>
      <c r="E5128" s="1" t="str">
        <f>INDEX(Protocol[Mark],MATCH(C5128,Protocol[Step],0))</f>
        <v>2M2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269010003</v>
      </c>
      <c r="H5128" s="134">
        <f>Systematic[[#This Row],[SampleVariableLabel]]+100*Systematic[[#This Row],[State]]</f>
        <v>269010603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269</v>
      </c>
      <c r="B5129" s="1">
        <f>IF(C5129=0,IF(B5128=Protocol!$V$20,1,B5128+1),B5128)</f>
        <v>1</v>
      </c>
      <c r="C5129" s="1">
        <f>IF(C5128+1=Protocol!$V$21,0,C5128+1)</f>
        <v>7</v>
      </c>
      <c r="D5129" s="1">
        <f t="shared" si="177"/>
        <v>4</v>
      </c>
      <c r="E5129" s="1" t="str">
        <f>INDEX(Protocol[Mark],MATCH(C5129,Protocol[Step],0))</f>
        <v>3P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269010004</v>
      </c>
      <c r="H5129" s="134">
        <f>Systematic[[#This Row],[SampleVariableLabel]]+100*Systematic[[#This Row],[State]]</f>
        <v>269010704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269</v>
      </c>
      <c r="B5130" s="1">
        <f>IF(C5130=0,IF(B5129=Protocol!$V$20,1,B5129+1),B5129)</f>
        <v>1</v>
      </c>
      <c r="C5130" s="1">
        <f>IF(C5129+1=Protocol!$V$21,0,C5129+1)</f>
        <v>8</v>
      </c>
      <c r="D5130" s="1">
        <f t="shared" si="177"/>
        <v>5</v>
      </c>
      <c r="E5130" s="1" t="str">
        <f>INDEX(Protocol[Mark],MATCH(C5130,Protocol[Step],0))</f>
        <v>4G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269010005</v>
      </c>
      <c r="H5130" s="134">
        <f>Systematic[[#This Row],[SampleVariableLabel]]+100*Systematic[[#This Row],[State]]</f>
        <v>269010805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269</v>
      </c>
      <c r="B5131" s="1">
        <f>IF(C5131=0,IF(B5130=Protocol!$V$20,1,B5130+1),B5130)</f>
        <v>1</v>
      </c>
      <c r="C5131" s="1">
        <f>IF(C5130+1=Protocol!$V$21,0,C5130+1)</f>
        <v>9</v>
      </c>
      <c r="D5131" s="1">
        <f t="shared" si="177"/>
        <v>6</v>
      </c>
      <c r="E5131" s="1" t="str">
        <f>INDEX(Protocol[Mark],MATCH(C5131,Protocol[Step],0))</f>
        <v>5S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269010006</v>
      </c>
      <c r="H5131" s="134">
        <f>Systematic[[#This Row],[SampleVariableLabel]]+100*Systematic[[#This Row],[State]]</f>
        <v>269010906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269</v>
      </c>
      <c r="B5132" s="1">
        <f>IF(C5132=0,IF(B5131=Protocol!$V$20,1,B5131+1),B5131)</f>
        <v>1</v>
      </c>
      <c r="C5132" s="1">
        <f>IF(C5131+1=Protocol!$V$21,0,C5131+1)</f>
        <v>10</v>
      </c>
      <c r="D5132" s="1">
        <f t="shared" si="177"/>
        <v>1</v>
      </c>
      <c r="E5132" s="1" t="str">
        <f>INDEX(Protocol[Mark],MATCH(C5132,Protocol[Step],0))</f>
        <v>6Gp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269010001</v>
      </c>
      <c r="H5132" s="134">
        <f>Systematic[[#This Row],[SampleVariableLabel]]+100*Systematic[[#This Row],[State]]</f>
        <v>269011001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269</v>
      </c>
      <c r="B5133" s="1">
        <f>IF(C5133=0,IF(B5132=Protocol!$V$20,1,B5132+1),B5132)</f>
        <v>1</v>
      </c>
      <c r="C5133" s="1">
        <f>IF(C5132+1=Protocol!$V$21,0,C5132+1)</f>
        <v>11</v>
      </c>
      <c r="D5133" s="1">
        <f t="shared" si="177"/>
        <v>2</v>
      </c>
      <c r="E5133" s="1" t="str">
        <f>INDEX(Protocol[Mark],MATCH(C5133,Protocol[Step],0))</f>
        <v>7U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269010002</v>
      </c>
      <c r="H5133" s="134">
        <f>Systematic[[#This Row],[SampleVariableLabel]]+100*Systematic[[#This Row],[State]]</f>
        <v>269011102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269</v>
      </c>
      <c r="B5134" s="1">
        <f>IF(C5134=0,IF(B5133=Protocol!$V$20,1,B5133+1),B5133)</f>
        <v>1</v>
      </c>
      <c r="C5134" s="1">
        <f>IF(C5133+1=Protocol!$V$21,0,C5133+1)</f>
        <v>12</v>
      </c>
      <c r="D5134" s="1">
        <f t="shared" si="177"/>
        <v>3</v>
      </c>
      <c r="E5134" s="1" t="str">
        <f>INDEX(Protocol[Mark],MATCH(C5134,Protocol[Step],0))</f>
        <v>8Rot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269010003</v>
      </c>
      <c r="H5134" s="134">
        <f>Systematic[[#This Row],[SampleVariableLabel]]+100*Systematic[[#This Row],[State]]</f>
        <v>269011203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269</v>
      </c>
      <c r="B5135" s="1">
        <f>IF(C5135=0,IF(B5134=Protocol!$V$20,1,B5134+1),B5134)</f>
        <v>1</v>
      </c>
      <c r="C5135" s="1">
        <f>IF(C5134+1=Protocol!$V$21,0,C5134+1)</f>
        <v>13</v>
      </c>
      <c r="D5135" s="1">
        <f t="shared" si="177"/>
        <v>4</v>
      </c>
      <c r="E5135" s="1" t="str">
        <f>INDEX(Protocol[Mark],MATCH(C5135,Protocol[Step],0))</f>
        <v>9Ama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269010004</v>
      </c>
      <c r="H5135" s="134">
        <f>Systematic[[#This Row],[SampleVariableLabel]]+100*Systematic[[#This Row],[State]]</f>
        <v>269011304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269</v>
      </c>
      <c r="B5136" s="1">
        <f>IF(C5136=0,IF(B5135=Protocol!$V$20,1,B5135+1),B5135)</f>
        <v>1</v>
      </c>
      <c r="C5136" s="1">
        <f>IF(C5135+1=Protocol!$V$21,0,C5135+1)</f>
        <v>14</v>
      </c>
      <c r="D5136" s="1">
        <f t="shared" si="177"/>
        <v>5</v>
      </c>
      <c r="E5136" s="1" t="str">
        <f>INDEX(Protocol[Mark],MATCH(C5136,Protocol[Step],0))</f>
        <v>10AsTm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269010005</v>
      </c>
      <c r="H5136" s="134">
        <f>Systematic[[#This Row],[SampleVariableLabel]]+100*Systematic[[#This Row],[State]]</f>
        <v>269011405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269</v>
      </c>
      <c r="B5137" s="1">
        <f>IF(C5137=0,IF(B5136=Protocol!$V$20,1,B5136+1),B5136)</f>
        <v>1</v>
      </c>
      <c r="C5137" s="1">
        <f>IF(C5136+1=Protocol!$V$21,0,C5136+1)</f>
        <v>15</v>
      </c>
      <c r="D5137" s="1">
        <f t="shared" si="177"/>
        <v>6</v>
      </c>
      <c r="E5137" s="1" t="str">
        <f>INDEX(Protocol[Mark],MATCH(C5137,Protocol[Step],0))</f>
        <v>11Azd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269010006</v>
      </c>
      <c r="H5137" s="134">
        <f>Systematic[[#This Row],[SampleVariableLabel]]+100*Systematic[[#This Row],[State]]</f>
        <v>269011506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270</v>
      </c>
      <c r="B5138" s="1">
        <f>IF(C5138=0,IF(B5137=Protocol!$V$20,1,B5137+1),B5137)</f>
        <v>1</v>
      </c>
      <c r="C5138" s="1">
        <f>IF(C5137+1=Protocol!$V$21,0,C5137+1)</f>
        <v>0</v>
      </c>
      <c r="D5138" s="1">
        <f t="shared" si="177"/>
        <v>1</v>
      </c>
      <c r="E5138" s="1" t="str">
        <f>INDEX(Protocol[Mark],MATCH(C5138,Protocol[Step],0))</f>
        <v>ce1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270010001</v>
      </c>
      <c r="H5138" s="134">
        <f>Systematic[[#This Row],[SampleVariableLabel]]+100*Systematic[[#This Row],[State]]</f>
        <v>270010001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270</v>
      </c>
      <c r="B5139" s="1">
        <f>IF(C5139=0,IF(B5138=Protocol!$V$20,1,B5138+1),B5138)</f>
        <v>1</v>
      </c>
      <c r="C5139" s="1">
        <f>IF(C5138+1=Protocol!$V$21,0,C5138+1)</f>
        <v>1</v>
      </c>
      <c r="D5139" s="1">
        <f t="shared" si="177"/>
        <v>2</v>
      </c>
      <c r="E5139" s="1" t="str">
        <f>INDEX(Protocol[Mark],MATCH(C5139,Protocol[Step],0))</f>
        <v>1Dig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270010002</v>
      </c>
      <c r="H5139" s="134">
        <f>Systematic[[#This Row],[SampleVariableLabel]]+100*Systematic[[#This Row],[State]]</f>
        <v>270010102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270</v>
      </c>
      <c r="B5140" s="1">
        <f>IF(C5140=0,IF(B5139=Protocol!$V$20,1,B5139+1),B5139)</f>
        <v>1</v>
      </c>
      <c r="C5140" s="1">
        <f>IF(C5139+1=Protocol!$V$21,0,C5139+1)</f>
        <v>2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270010003</v>
      </c>
      <c r="H5140" s="134">
        <f>Systematic[[#This Row],[SampleVariableLabel]]+100*Systematic[[#This Row],[State]]</f>
        <v>270010203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270</v>
      </c>
      <c r="B5141" s="1">
        <f>IF(C5141=0,IF(B5140=Protocol!$V$20,1,B5140+1),B5140)</f>
        <v>1</v>
      </c>
      <c r="C5141" s="1">
        <f>IF(C5140+1=Protocol!$V$21,0,C5140+1)</f>
        <v>3</v>
      </c>
      <c r="D5141" s="1">
        <f t="shared" si="177"/>
        <v>4</v>
      </c>
      <c r="E5141" s="1" t="str">
        <f>INDEX(Protocol[Mark],MATCH(C5141,Protocol[Step],0))</f>
        <v>1M.1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270010004</v>
      </c>
      <c r="H5141" s="134">
        <f>Systematic[[#This Row],[SampleVariableLabel]]+100*Systematic[[#This Row],[State]]</f>
        <v>270010304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270</v>
      </c>
      <c r="B5142" s="1">
        <f>IF(C5142=0,IF(B5141=Protocol!$V$20,1,B5141+1),B5141)</f>
        <v>1</v>
      </c>
      <c r="C5142" s="1">
        <f>IF(C5141+1=Protocol!$V$21,0,C5141+1)</f>
        <v>4</v>
      </c>
      <c r="D5142" s="1">
        <f t="shared" si="177"/>
        <v>5</v>
      </c>
      <c r="E5142" s="1" t="str">
        <f>INDEX(Protocol[Mark],MATCH(C5142,Protocol[Step],0))</f>
        <v>2Oct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270010005</v>
      </c>
      <c r="H5142" s="134">
        <f>Systematic[[#This Row],[SampleVariableLabel]]+100*Systematic[[#This Row],[State]]</f>
        <v>270010405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270</v>
      </c>
      <c r="B5143" s="1">
        <f>IF(C5143=0,IF(B5142=Protocol!$V$20,1,B5142+1),B5142)</f>
        <v>1</v>
      </c>
      <c r="C5143" s="1">
        <f>IF(C5142+1=Protocol!$V$21,0,C5142+1)</f>
        <v>5</v>
      </c>
      <c r="D5143" s="1">
        <f t="shared" si="177"/>
        <v>6</v>
      </c>
      <c r="E5143" s="1" t="str">
        <f>INDEX(Protocol[Mark],MATCH(C5143,Protocol[Step],0))</f>
        <v>2c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270010006</v>
      </c>
      <c r="H5143" s="134">
        <f>Systematic[[#This Row],[SampleVariableLabel]]+100*Systematic[[#This Row],[State]]</f>
        <v>270010506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270</v>
      </c>
      <c r="B5144" s="1">
        <f>IF(C5144=0,IF(B5143=Protocol!$V$20,1,B5143+1),B5143)</f>
        <v>1</v>
      </c>
      <c r="C5144" s="1">
        <f>IF(C5143+1=Protocol!$V$21,0,C5143+1)</f>
        <v>6</v>
      </c>
      <c r="D5144" s="1">
        <f t="shared" si="177"/>
        <v>1</v>
      </c>
      <c r="E5144" s="1" t="str">
        <f>INDEX(Protocol[Mark],MATCH(C5144,Protocol[Step],0))</f>
        <v>2M2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270010001</v>
      </c>
      <c r="H5144" s="134">
        <f>Systematic[[#This Row],[SampleVariableLabel]]+100*Systematic[[#This Row],[State]]</f>
        <v>270010601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270</v>
      </c>
      <c r="B5145" s="1">
        <f>IF(C5145=0,IF(B5144=Protocol!$V$20,1,B5144+1),B5144)</f>
        <v>1</v>
      </c>
      <c r="C5145" s="1">
        <f>IF(C5144+1=Protocol!$V$21,0,C5144+1)</f>
        <v>7</v>
      </c>
      <c r="D5145" s="1">
        <f t="shared" si="177"/>
        <v>2</v>
      </c>
      <c r="E5145" s="1" t="str">
        <f>INDEX(Protocol[Mark],MATCH(C5145,Protocol[Step],0))</f>
        <v>3P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270010002</v>
      </c>
      <c r="H5145" s="134">
        <f>Systematic[[#This Row],[SampleVariableLabel]]+100*Systematic[[#This Row],[State]]</f>
        <v>270010702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270</v>
      </c>
      <c r="B5146" s="1">
        <f>IF(C5146=0,IF(B5145=Protocol!$V$20,1,B5145+1),B5145)</f>
        <v>1</v>
      </c>
      <c r="C5146" s="1">
        <f>IF(C5145+1=Protocol!$V$21,0,C5145+1)</f>
        <v>8</v>
      </c>
      <c r="D5146" s="1">
        <f t="shared" si="177"/>
        <v>3</v>
      </c>
      <c r="E5146" s="1" t="str">
        <f>INDEX(Protocol[Mark],MATCH(C5146,Protocol[Step],0))</f>
        <v>4G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270010003</v>
      </c>
      <c r="H5146" s="134">
        <f>Systematic[[#This Row],[SampleVariableLabel]]+100*Systematic[[#This Row],[State]]</f>
        <v>270010803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270</v>
      </c>
      <c r="B5147" s="1">
        <f>IF(C5147=0,IF(B5146=Protocol!$V$20,1,B5146+1),B5146)</f>
        <v>1</v>
      </c>
      <c r="C5147" s="1">
        <f>IF(C5146+1=Protocol!$V$21,0,C5146+1)</f>
        <v>9</v>
      </c>
      <c r="D5147" s="1">
        <f t="shared" si="177"/>
        <v>4</v>
      </c>
      <c r="E5147" s="1" t="str">
        <f>INDEX(Protocol[Mark],MATCH(C5147,Protocol[Step],0))</f>
        <v>5S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270010004</v>
      </c>
      <c r="H5147" s="134">
        <f>Systematic[[#This Row],[SampleVariableLabel]]+100*Systematic[[#This Row],[State]]</f>
        <v>270010904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270</v>
      </c>
      <c r="B5148" s="1">
        <f>IF(C5148=0,IF(B5147=Protocol!$V$20,1,B5147+1),B5147)</f>
        <v>1</v>
      </c>
      <c r="C5148" s="1">
        <f>IF(C5147+1=Protocol!$V$21,0,C5147+1)</f>
        <v>10</v>
      </c>
      <c r="D5148" s="1">
        <f t="shared" si="177"/>
        <v>5</v>
      </c>
      <c r="E5148" s="1" t="str">
        <f>INDEX(Protocol[Mark],MATCH(C5148,Protocol[Step],0))</f>
        <v>6Gp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270010005</v>
      </c>
      <c r="H5148" s="134">
        <f>Systematic[[#This Row],[SampleVariableLabel]]+100*Systematic[[#This Row],[State]]</f>
        <v>270011005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270</v>
      </c>
      <c r="B5149" s="1">
        <f>IF(C5149=0,IF(B5148=Protocol!$V$20,1,B5148+1),B5148)</f>
        <v>1</v>
      </c>
      <c r="C5149" s="1">
        <f>IF(C5148+1=Protocol!$V$21,0,C5148+1)</f>
        <v>11</v>
      </c>
      <c r="D5149" s="1">
        <f t="shared" si="177"/>
        <v>6</v>
      </c>
      <c r="E5149" s="1" t="str">
        <f>INDEX(Protocol[Mark],MATCH(C5149,Protocol[Step],0))</f>
        <v>7U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270010006</v>
      </c>
      <c r="H5149" s="134">
        <f>Systematic[[#This Row],[SampleVariableLabel]]+100*Systematic[[#This Row],[State]]</f>
        <v>270011106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270</v>
      </c>
      <c r="B5150" s="1">
        <f>IF(C5150=0,IF(B5149=Protocol!$V$20,1,B5149+1),B5149)</f>
        <v>1</v>
      </c>
      <c r="C5150" s="1">
        <f>IF(C5149+1=Protocol!$V$21,0,C5149+1)</f>
        <v>12</v>
      </c>
      <c r="D5150" s="1">
        <f t="shared" si="177"/>
        <v>1</v>
      </c>
      <c r="E5150" s="1" t="str">
        <f>INDEX(Protocol[Mark],MATCH(C5150,Protocol[Step],0))</f>
        <v>8Rot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270010001</v>
      </c>
      <c r="H5150" s="134">
        <f>Systematic[[#This Row],[SampleVariableLabel]]+100*Systematic[[#This Row],[State]]</f>
        <v>270011201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270</v>
      </c>
      <c r="B5151" s="1">
        <f>IF(C5151=0,IF(B5150=Protocol!$V$20,1,B5150+1),B5150)</f>
        <v>1</v>
      </c>
      <c r="C5151" s="1">
        <f>IF(C5150+1=Protocol!$V$21,0,C5150+1)</f>
        <v>13</v>
      </c>
      <c r="D5151" s="1">
        <f t="shared" si="177"/>
        <v>2</v>
      </c>
      <c r="E5151" s="1" t="str">
        <f>INDEX(Protocol[Mark],MATCH(C5151,Protocol[Step],0))</f>
        <v>9Ama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270010002</v>
      </c>
      <c r="H5151" s="134">
        <f>Systematic[[#This Row],[SampleVariableLabel]]+100*Systematic[[#This Row],[State]]</f>
        <v>270011302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270</v>
      </c>
      <c r="B5152" s="1">
        <f>IF(C5152=0,IF(B5151=Protocol!$V$20,1,B5151+1),B5151)</f>
        <v>1</v>
      </c>
      <c r="C5152" s="1">
        <f>IF(C5151+1=Protocol!$V$21,0,C5151+1)</f>
        <v>14</v>
      </c>
      <c r="D5152" s="1">
        <f t="shared" si="177"/>
        <v>3</v>
      </c>
      <c r="E5152" s="1" t="str">
        <f>INDEX(Protocol[Mark],MATCH(C5152,Protocol[Step],0))</f>
        <v>10AsTm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270010003</v>
      </c>
      <c r="H5152" s="134">
        <f>Systematic[[#This Row],[SampleVariableLabel]]+100*Systematic[[#This Row],[State]]</f>
        <v>270011403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270</v>
      </c>
      <c r="B5153" s="1">
        <f>IF(C5153=0,IF(B5152=Protocol!$V$20,1,B5152+1),B5152)</f>
        <v>1</v>
      </c>
      <c r="C5153" s="1">
        <f>IF(C5152+1=Protocol!$V$21,0,C5152+1)</f>
        <v>15</v>
      </c>
      <c r="D5153" s="1">
        <f t="shared" si="177"/>
        <v>4</v>
      </c>
      <c r="E5153" s="1" t="str">
        <f>INDEX(Protocol[Mark],MATCH(C5153,Protocol[Step],0))</f>
        <v>11Azd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270010004</v>
      </c>
      <c r="H5153" s="134">
        <f>Systematic[[#This Row],[SampleVariableLabel]]+100*Systematic[[#This Row],[State]]</f>
        <v>270011504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271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ce1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271010005</v>
      </c>
      <c r="H5154" s="134">
        <f>Systematic[[#This Row],[SampleVariableLabel]]+100*Systematic[[#This Row],[State]]</f>
        <v>271010005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271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1Dig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271010006</v>
      </c>
      <c r="H5155" s="134">
        <f>Systematic[[#This Row],[SampleVariableLabel]]+100*Systematic[[#This Row],[State]]</f>
        <v>271010106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271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271010001</v>
      </c>
      <c r="H5156" s="134">
        <f>Systematic[[#This Row],[SampleVariableLabel]]+100*Systematic[[#This Row],[State]]</f>
        <v>271010201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271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1M.1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271010002</v>
      </c>
      <c r="H5157" s="134">
        <f>Systematic[[#This Row],[SampleVariableLabel]]+100*Systematic[[#This Row],[State]]</f>
        <v>271010302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271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2Oct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271010003</v>
      </c>
      <c r="H5158" s="134">
        <f>Systematic[[#This Row],[SampleVariableLabel]]+100*Systematic[[#This Row],[State]]</f>
        <v>271010403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271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2c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271010004</v>
      </c>
      <c r="H5159" s="134">
        <f>Systematic[[#This Row],[SampleVariableLabel]]+100*Systematic[[#This Row],[State]]</f>
        <v>271010504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271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2M2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271010005</v>
      </c>
      <c r="H5160" s="134">
        <f>Systematic[[#This Row],[SampleVariableLabel]]+100*Systematic[[#This Row],[State]]</f>
        <v>271010605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271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3P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271010006</v>
      </c>
      <c r="H5161" s="134">
        <f>Systematic[[#This Row],[SampleVariableLabel]]+100*Systematic[[#This Row],[State]]</f>
        <v>271010706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271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4G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271010001</v>
      </c>
      <c r="H5162" s="134">
        <f>Systematic[[#This Row],[SampleVariableLabel]]+100*Systematic[[#This Row],[State]]</f>
        <v>271010801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271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5S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271010002</v>
      </c>
      <c r="H5163" s="134">
        <f>Systematic[[#This Row],[SampleVariableLabel]]+100*Systematic[[#This Row],[State]]</f>
        <v>271010902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271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6Gp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271010003</v>
      </c>
      <c r="H5164" s="134">
        <f>Systematic[[#This Row],[SampleVariableLabel]]+100*Systematic[[#This Row],[State]]</f>
        <v>271011003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271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7U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271010004</v>
      </c>
      <c r="H5165" s="134">
        <f>Systematic[[#This Row],[SampleVariableLabel]]+100*Systematic[[#This Row],[State]]</f>
        <v>271011104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271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8Rot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271010005</v>
      </c>
      <c r="H5166" s="134">
        <f>Systematic[[#This Row],[SampleVariableLabel]]+100*Systematic[[#This Row],[State]]</f>
        <v>271011205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271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9Ama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271010006</v>
      </c>
      <c r="H5167" s="134">
        <f>Systematic[[#This Row],[SampleVariableLabel]]+100*Systematic[[#This Row],[State]]</f>
        <v>271011306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271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10AsTm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271010001</v>
      </c>
      <c r="H5168" s="134">
        <f>Systematic[[#This Row],[SampleVariableLabel]]+100*Systematic[[#This Row],[State]]</f>
        <v>271011401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271</v>
      </c>
      <c r="B5169" s="1">
        <f>IF(C5169=0,IF(B5168=Protocol!$V$20,1,B5168+1),B5168)</f>
        <v>1</v>
      </c>
      <c r="C5169" s="1">
        <f>IF(C5168+1=Protocol!$V$21,0,C5168+1)</f>
        <v>15</v>
      </c>
      <c r="D5169" s="1">
        <f t="shared" si="177"/>
        <v>2</v>
      </c>
      <c r="E5169" s="1" t="str">
        <f>INDEX(Protocol[Mark],MATCH(C5169,Protocol[Step],0))</f>
        <v>11Azd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271010002</v>
      </c>
      <c r="H5169" s="134">
        <f>Systematic[[#This Row],[SampleVariableLabel]]+100*Systematic[[#This Row],[State]]</f>
        <v>271011502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272</v>
      </c>
      <c r="B5170" s="1">
        <f>IF(C5170=0,IF(B5169=Protocol!$V$20,1,B5169+1),B5169)</f>
        <v>1</v>
      </c>
      <c r="C5170" s="1">
        <f>IF(C5169+1=Protocol!$V$21,0,C5169+1)</f>
        <v>0</v>
      </c>
      <c r="D5170" s="1">
        <f t="shared" si="177"/>
        <v>3</v>
      </c>
      <c r="E5170" s="1" t="str">
        <f>INDEX(Protocol[Mark],MATCH(C5170,Protocol[Step],0))</f>
        <v>ce1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272010003</v>
      </c>
      <c r="H5170" s="134">
        <f>Systematic[[#This Row],[SampleVariableLabel]]+100*Systematic[[#This Row],[State]]</f>
        <v>272010003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272</v>
      </c>
      <c r="B5171" s="1">
        <f>IF(C5171=0,IF(B5170=Protocol!$V$20,1,B5170+1),B5170)</f>
        <v>1</v>
      </c>
      <c r="C5171" s="1">
        <f>IF(C5170+1=Protocol!$V$21,0,C5170+1)</f>
        <v>1</v>
      </c>
      <c r="D5171" s="1">
        <f t="shared" si="177"/>
        <v>4</v>
      </c>
      <c r="E5171" s="1" t="str">
        <f>INDEX(Protocol[Mark],MATCH(C5171,Protocol[Step],0))</f>
        <v>1Dig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272010004</v>
      </c>
      <c r="H5171" s="134">
        <f>Systematic[[#This Row],[SampleVariableLabel]]+100*Systematic[[#This Row],[State]]</f>
        <v>272010104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272</v>
      </c>
      <c r="B5172" s="1">
        <f>IF(C5172=0,IF(B5171=Protocol!$V$20,1,B5171+1),B5171)</f>
        <v>1</v>
      </c>
      <c r="C5172" s="1">
        <f>IF(C5171+1=Protocol!$V$21,0,C5171+1)</f>
        <v>2</v>
      </c>
      <c r="D5172" s="1">
        <f t="shared" si="177"/>
        <v>5</v>
      </c>
      <c r="E5172" s="1" t="str">
        <f>INDEX(Protocol[Mark],MATCH(C5172,Protocol[Step],0))</f>
        <v>1D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272010005</v>
      </c>
      <c r="H5172" s="134">
        <f>Systematic[[#This Row],[SampleVariableLabel]]+100*Systematic[[#This Row],[State]]</f>
        <v>272010205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272</v>
      </c>
      <c r="B5173" s="1">
        <f>IF(C5173=0,IF(B5172=Protocol!$V$20,1,B5172+1),B5172)</f>
        <v>1</v>
      </c>
      <c r="C5173" s="1">
        <f>IF(C5172+1=Protocol!$V$21,0,C5172+1)</f>
        <v>3</v>
      </c>
      <c r="D5173" s="1">
        <f t="shared" si="177"/>
        <v>6</v>
      </c>
      <c r="E5173" s="1" t="str">
        <f>INDEX(Protocol[Mark],MATCH(C5173,Protocol[Step],0))</f>
        <v>1M.1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272010006</v>
      </c>
      <c r="H5173" s="134">
        <f>Systematic[[#This Row],[SampleVariableLabel]]+100*Systematic[[#This Row],[State]]</f>
        <v>272010306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272</v>
      </c>
      <c r="B5174" s="1">
        <f>IF(C5174=0,IF(B5173=Protocol!$V$20,1,B5173+1),B5173)</f>
        <v>1</v>
      </c>
      <c r="C5174" s="1">
        <f>IF(C5173+1=Protocol!$V$21,0,C5173+1)</f>
        <v>4</v>
      </c>
      <c r="D5174" s="1">
        <f t="shared" si="177"/>
        <v>1</v>
      </c>
      <c r="E5174" s="1" t="str">
        <f>INDEX(Protocol[Mark],MATCH(C5174,Protocol[Step],0))</f>
        <v>2Oct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272010001</v>
      </c>
      <c r="H5174" s="134">
        <f>Systematic[[#This Row],[SampleVariableLabel]]+100*Systematic[[#This Row],[State]]</f>
        <v>272010401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272</v>
      </c>
      <c r="B5175" s="1">
        <f>IF(C5175=0,IF(B5174=Protocol!$V$20,1,B5174+1),B5174)</f>
        <v>1</v>
      </c>
      <c r="C5175" s="1">
        <f>IF(C5174+1=Protocol!$V$21,0,C5174+1)</f>
        <v>5</v>
      </c>
      <c r="D5175" s="1">
        <f t="shared" si="177"/>
        <v>2</v>
      </c>
      <c r="E5175" s="1" t="str">
        <f>INDEX(Protocol[Mark],MATCH(C5175,Protocol[Step],0))</f>
        <v>2c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272010002</v>
      </c>
      <c r="H5175" s="134">
        <f>Systematic[[#This Row],[SampleVariableLabel]]+100*Systematic[[#This Row],[State]]</f>
        <v>272010502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272</v>
      </c>
      <c r="B5176" s="1">
        <f>IF(C5176=0,IF(B5175=Protocol!$V$20,1,B5175+1),B5175)</f>
        <v>1</v>
      </c>
      <c r="C5176" s="1">
        <f>IF(C5175+1=Protocol!$V$21,0,C5175+1)</f>
        <v>6</v>
      </c>
      <c r="D5176" s="1">
        <f t="shared" si="177"/>
        <v>3</v>
      </c>
      <c r="E5176" s="1" t="str">
        <f>INDEX(Protocol[Mark],MATCH(C5176,Protocol[Step],0))</f>
        <v>2M2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272010003</v>
      </c>
      <c r="H5176" s="134">
        <f>Systematic[[#This Row],[SampleVariableLabel]]+100*Systematic[[#This Row],[State]]</f>
        <v>272010603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272</v>
      </c>
      <c r="B5177" s="1">
        <f>IF(C5177=0,IF(B5176=Protocol!$V$20,1,B5176+1),B5176)</f>
        <v>1</v>
      </c>
      <c r="C5177" s="1">
        <f>IF(C5176+1=Protocol!$V$21,0,C5176+1)</f>
        <v>7</v>
      </c>
      <c r="D5177" s="1">
        <f t="shared" si="177"/>
        <v>4</v>
      </c>
      <c r="E5177" s="1" t="str">
        <f>INDEX(Protocol[Mark],MATCH(C5177,Protocol[Step],0))</f>
        <v>3P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272010004</v>
      </c>
      <c r="H5177" s="134">
        <f>Systematic[[#This Row],[SampleVariableLabel]]+100*Systematic[[#This Row],[State]]</f>
        <v>272010704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272</v>
      </c>
      <c r="B5178" s="1">
        <f>IF(C5178=0,IF(B5177=Protocol!$V$20,1,B5177+1),B5177)</f>
        <v>1</v>
      </c>
      <c r="C5178" s="1">
        <f>IF(C5177+1=Protocol!$V$21,0,C5177+1)</f>
        <v>8</v>
      </c>
      <c r="D5178" s="1">
        <f t="shared" si="177"/>
        <v>5</v>
      </c>
      <c r="E5178" s="1" t="str">
        <f>INDEX(Protocol[Mark],MATCH(C5178,Protocol[Step],0))</f>
        <v>4G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272010005</v>
      </c>
      <c r="H5178" s="134">
        <f>Systematic[[#This Row],[SampleVariableLabel]]+100*Systematic[[#This Row],[State]]</f>
        <v>272010805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272</v>
      </c>
      <c r="B5179" s="1">
        <f>IF(C5179=0,IF(B5178=Protocol!$V$20,1,B5178+1),B5178)</f>
        <v>1</v>
      </c>
      <c r="C5179" s="1">
        <f>IF(C5178+1=Protocol!$V$21,0,C5178+1)</f>
        <v>9</v>
      </c>
      <c r="D5179" s="1">
        <f t="shared" si="177"/>
        <v>6</v>
      </c>
      <c r="E5179" s="1" t="str">
        <f>INDEX(Protocol[Mark],MATCH(C5179,Protocol[Step],0))</f>
        <v>5S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272010006</v>
      </c>
      <c r="H5179" s="134">
        <f>Systematic[[#This Row],[SampleVariableLabel]]+100*Systematic[[#This Row],[State]]</f>
        <v>272010906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272</v>
      </c>
      <c r="B5180" s="1">
        <f>IF(C5180=0,IF(B5179=Protocol!$V$20,1,B5179+1),B5179)</f>
        <v>1</v>
      </c>
      <c r="C5180" s="1">
        <f>IF(C5179+1=Protocol!$V$21,0,C5179+1)</f>
        <v>10</v>
      </c>
      <c r="D5180" s="1">
        <f t="shared" si="177"/>
        <v>1</v>
      </c>
      <c r="E5180" s="1" t="str">
        <f>INDEX(Protocol[Mark],MATCH(C5180,Protocol[Step],0))</f>
        <v>6Gp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272010001</v>
      </c>
      <c r="H5180" s="134">
        <f>Systematic[[#This Row],[SampleVariableLabel]]+100*Systematic[[#This Row],[State]]</f>
        <v>272011001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272</v>
      </c>
      <c r="B5181" s="1">
        <f>IF(C5181=0,IF(B5180=Protocol!$V$20,1,B5180+1),B5180)</f>
        <v>1</v>
      </c>
      <c r="C5181" s="1">
        <f>IF(C5180+1=Protocol!$V$21,0,C5180+1)</f>
        <v>11</v>
      </c>
      <c r="D5181" s="1">
        <f t="shared" si="177"/>
        <v>2</v>
      </c>
      <c r="E5181" s="1" t="str">
        <f>INDEX(Protocol[Mark],MATCH(C5181,Protocol[Step],0))</f>
        <v>7U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272010002</v>
      </c>
      <c r="H5181" s="134">
        <f>Systematic[[#This Row],[SampleVariableLabel]]+100*Systematic[[#This Row],[State]]</f>
        <v>272011102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272</v>
      </c>
      <c r="B5182" s="1">
        <f>IF(C5182=0,IF(B5181=Protocol!$V$20,1,B5181+1),B5181)</f>
        <v>1</v>
      </c>
      <c r="C5182" s="1">
        <f>IF(C5181+1=Protocol!$V$21,0,C5181+1)</f>
        <v>12</v>
      </c>
      <c r="D5182" s="1">
        <f t="shared" si="177"/>
        <v>3</v>
      </c>
      <c r="E5182" s="1" t="str">
        <f>INDEX(Protocol[Mark],MATCH(C5182,Protocol[Step],0))</f>
        <v>8Rot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272010003</v>
      </c>
      <c r="H5182" s="134">
        <f>Systematic[[#This Row],[SampleVariableLabel]]+100*Systematic[[#This Row],[State]]</f>
        <v>272011203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272</v>
      </c>
      <c r="B5183" s="1">
        <f>IF(C5183=0,IF(B5182=Protocol!$V$20,1,B5182+1),B5182)</f>
        <v>1</v>
      </c>
      <c r="C5183" s="1">
        <f>IF(C5182+1=Protocol!$V$21,0,C5182+1)</f>
        <v>13</v>
      </c>
      <c r="D5183" s="1">
        <f t="shared" si="177"/>
        <v>4</v>
      </c>
      <c r="E5183" s="1" t="str">
        <f>INDEX(Protocol[Mark],MATCH(C5183,Protocol[Step],0))</f>
        <v>9Ama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272010004</v>
      </c>
      <c r="H5183" s="134">
        <f>Systematic[[#This Row],[SampleVariableLabel]]+100*Systematic[[#This Row],[State]]</f>
        <v>272011304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272</v>
      </c>
      <c r="B5184" s="1">
        <f>IF(C5184=0,IF(B5183=Protocol!$V$20,1,B5183+1),B5183)</f>
        <v>1</v>
      </c>
      <c r="C5184" s="1">
        <f>IF(C5183+1=Protocol!$V$21,0,C5183+1)</f>
        <v>14</v>
      </c>
      <c r="D5184" s="1">
        <f t="shared" si="177"/>
        <v>5</v>
      </c>
      <c r="E5184" s="1" t="str">
        <f>INDEX(Protocol[Mark],MATCH(C5184,Protocol[Step],0))</f>
        <v>10AsTm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272010005</v>
      </c>
      <c r="H5184" s="134">
        <f>Systematic[[#This Row],[SampleVariableLabel]]+100*Systematic[[#This Row],[State]]</f>
        <v>272011405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272</v>
      </c>
      <c r="B5185" s="1">
        <f>IF(C5185=0,IF(B5184=Protocol!$V$20,1,B5184+1),B5184)</f>
        <v>1</v>
      </c>
      <c r="C5185" s="1">
        <f>IF(C5184+1=Protocol!$V$21,0,C5184+1)</f>
        <v>15</v>
      </c>
      <c r="D5185" s="1">
        <f t="shared" si="177"/>
        <v>6</v>
      </c>
      <c r="E5185" s="1" t="str">
        <f>INDEX(Protocol[Mark],MATCH(C5185,Protocol[Step],0))</f>
        <v>11Azd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272010006</v>
      </c>
      <c r="H5185" s="134">
        <f>Systematic[[#This Row],[SampleVariableLabel]]+100*Systematic[[#This Row],[State]]</f>
        <v>272011506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273</v>
      </c>
      <c r="B5186" s="1">
        <f>IF(C5186=0,IF(B5185=Protocol!$V$20,1,B5185+1),B5185)</f>
        <v>1</v>
      </c>
      <c r="C5186" s="1">
        <f>IF(C5185+1=Protocol!$V$21,0,C5185+1)</f>
        <v>0</v>
      </c>
      <c r="D5186" s="1">
        <f t="shared" si="177"/>
        <v>1</v>
      </c>
      <c r="E5186" s="1" t="str">
        <f>INDEX(Protocol[Mark],MATCH(C5186,Protocol[Step],0))</f>
        <v>ce1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273010001</v>
      </c>
      <c r="H5186" s="134">
        <f>Systematic[[#This Row],[SampleVariableLabel]]+100*Systematic[[#This Row],[State]]</f>
        <v>273010001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273</v>
      </c>
      <c r="B5187" s="1">
        <f>IF(C5187=0,IF(B5186=Protocol!$V$20,1,B5186+1),B5186)</f>
        <v>1</v>
      </c>
      <c r="C5187" s="1">
        <f>IF(C5186+1=Protocol!$V$21,0,C5186+1)</f>
        <v>1</v>
      </c>
      <c r="D5187" s="1">
        <f t="shared" ref="D5187:D5250" si="179">IF(D5186=nVariables,1,D5186+1)</f>
        <v>2</v>
      </c>
      <c r="E5187" s="1" t="str">
        <f>INDEX(Protocol[Mark],MATCH(C5187,Protocol[Step],0))</f>
        <v>1Dig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273010002</v>
      </c>
      <c r="H5187" s="134">
        <f>Systematic[[#This Row],[SampleVariableLabel]]+100*Systematic[[#This Row],[State]]</f>
        <v>273010102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273</v>
      </c>
      <c r="B5188" s="1">
        <f>IF(C5188=0,IF(B5187=Protocol!$V$20,1,B5187+1),B5187)</f>
        <v>1</v>
      </c>
      <c r="C5188" s="1">
        <f>IF(C5187+1=Protocol!$V$21,0,C5187+1)</f>
        <v>2</v>
      </c>
      <c r="D5188" s="1">
        <f t="shared" si="179"/>
        <v>3</v>
      </c>
      <c r="E5188" s="1" t="str">
        <f>INDEX(Protocol[Mark],MATCH(C5188,Protocol[Step],0))</f>
        <v>1D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273010003</v>
      </c>
      <c r="H5188" s="134">
        <f>Systematic[[#This Row],[SampleVariableLabel]]+100*Systematic[[#This Row],[State]]</f>
        <v>273010203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273</v>
      </c>
      <c r="B5189" s="1">
        <f>IF(C5189=0,IF(B5188=Protocol!$V$20,1,B5188+1),B5188)</f>
        <v>1</v>
      </c>
      <c r="C5189" s="1">
        <f>IF(C5188+1=Protocol!$V$21,0,C5188+1)</f>
        <v>3</v>
      </c>
      <c r="D5189" s="1">
        <f t="shared" si="179"/>
        <v>4</v>
      </c>
      <c r="E5189" s="1" t="str">
        <f>INDEX(Protocol[Mark],MATCH(C5189,Protocol[Step],0))</f>
        <v>1M.1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273010004</v>
      </c>
      <c r="H5189" s="134">
        <f>Systematic[[#This Row],[SampleVariableLabel]]+100*Systematic[[#This Row],[State]]</f>
        <v>273010304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273</v>
      </c>
      <c r="B5190" s="1">
        <f>IF(C5190=0,IF(B5189=Protocol!$V$20,1,B5189+1),B5189)</f>
        <v>1</v>
      </c>
      <c r="C5190" s="1">
        <f>IF(C5189+1=Protocol!$V$21,0,C5189+1)</f>
        <v>4</v>
      </c>
      <c r="D5190" s="1">
        <f t="shared" si="179"/>
        <v>5</v>
      </c>
      <c r="E5190" s="1" t="str">
        <f>INDEX(Protocol[Mark],MATCH(C5190,Protocol[Step],0))</f>
        <v>2Oct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273010005</v>
      </c>
      <c r="H5190" s="134">
        <f>Systematic[[#This Row],[SampleVariableLabel]]+100*Systematic[[#This Row],[State]]</f>
        <v>273010405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273</v>
      </c>
      <c r="B5191" s="1">
        <f>IF(C5191=0,IF(B5190=Protocol!$V$20,1,B5190+1),B5190)</f>
        <v>1</v>
      </c>
      <c r="C5191" s="1">
        <f>IF(C5190+1=Protocol!$V$21,0,C5190+1)</f>
        <v>5</v>
      </c>
      <c r="D5191" s="1">
        <f t="shared" si="179"/>
        <v>6</v>
      </c>
      <c r="E5191" s="1" t="str">
        <f>INDEX(Protocol[Mark],MATCH(C5191,Protocol[Step],0))</f>
        <v>2c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273010006</v>
      </c>
      <c r="H5191" s="134">
        <f>Systematic[[#This Row],[SampleVariableLabel]]+100*Systematic[[#This Row],[State]]</f>
        <v>273010506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273</v>
      </c>
      <c r="B5192" s="1">
        <f>IF(C5192=0,IF(B5191=Protocol!$V$20,1,B5191+1),B5191)</f>
        <v>1</v>
      </c>
      <c r="C5192" s="1">
        <f>IF(C5191+1=Protocol!$V$21,0,C5191+1)</f>
        <v>6</v>
      </c>
      <c r="D5192" s="1">
        <f t="shared" si="179"/>
        <v>1</v>
      </c>
      <c r="E5192" s="1" t="str">
        <f>INDEX(Protocol[Mark],MATCH(C5192,Protocol[Step],0))</f>
        <v>2M2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273010001</v>
      </c>
      <c r="H5192" s="134">
        <f>Systematic[[#This Row],[SampleVariableLabel]]+100*Systematic[[#This Row],[State]]</f>
        <v>273010601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273</v>
      </c>
      <c r="B5193" s="1">
        <f>IF(C5193=0,IF(B5192=Protocol!$V$20,1,B5192+1),B5192)</f>
        <v>1</v>
      </c>
      <c r="C5193" s="1">
        <f>IF(C5192+1=Protocol!$V$21,0,C5192+1)</f>
        <v>7</v>
      </c>
      <c r="D5193" s="1">
        <f t="shared" si="179"/>
        <v>2</v>
      </c>
      <c r="E5193" s="1" t="str">
        <f>INDEX(Protocol[Mark],MATCH(C5193,Protocol[Step],0))</f>
        <v>3P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273010002</v>
      </c>
      <c r="H5193" s="134">
        <f>Systematic[[#This Row],[SampleVariableLabel]]+100*Systematic[[#This Row],[State]]</f>
        <v>273010702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273</v>
      </c>
      <c r="B5194" s="1">
        <f>IF(C5194=0,IF(B5193=Protocol!$V$20,1,B5193+1),B5193)</f>
        <v>1</v>
      </c>
      <c r="C5194" s="1">
        <f>IF(C5193+1=Protocol!$V$21,0,C5193+1)</f>
        <v>8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273010003</v>
      </c>
      <c r="H5194" s="134">
        <f>Systematic[[#This Row],[SampleVariableLabel]]+100*Systematic[[#This Row],[State]]</f>
        <v>273010803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273</v>
      </c>
      <c r="B5195" s="1">
        <f>IF(C5195=0,IF(B5194=Protocol!$V$20,1,B5194+1),B5194)</f>
        <v>1</v>
      </c>
      <c r="C5195" s="1">
        <f>IF(C5194+1=Protocol!$V$21,0,C5194+1)</f>
        <v>9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273010004</v>
      </c>
      <c r="H5195" s="134">
        <f>Systematic[[#This Row],[SampleVariableLabel]]+100*Systematic[[#This Row],[State]]</f>
        <v>273010904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273</v>
      </c>
      <c r="B5196" s="1">
        <f>IF(C5196=0,IF(B5195=Protocol!$V$20,1,B5195+1),B5195)</f>
        <v>1</v>
      </c>
      <c r="C5196" s="1">
        <f>IF(C5195+1=Protocol!$V$21,0,C5195+1)</f>
        <v>10</v>
      </c>
      <c r="D5196" s="1">
        <f t="shared" si="179"/>
        <v>5</v>
      </c>
      <c r="E5196" s="1" t="str">
        <f>INDEX(Protocol[Mark],MATCH(C5196,Protocol[Step],0))</f>
        <v>6Gp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273010005</v>
      </c>
      <c r="H5196" s="134">
        <f>Systematic[[#This Row],[SampleVariableLabel]]+100*Systematic[[#This Row],[State]]</f>
        <v>273011005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273</v>
      </c>
      <c r="B5197" s="1">
        <f>IF(C5197=0,IF(B5196=Protocol!$V$20,1,B5196+1),B5196)</f>
        <v>1</v>
      </c>
      <c r="C5197" s="1">
        <f>IF(C5196+1=Protocol!$V$21,0,C5196+1)</f>
        <v>11</v>
      </c>
      <c r="D5197" s="1">
        <f t="shared" si="179"/>
        <v>6</v>
      </c>
      <c r="E5197" s="1" t="str">
        <f>INDEX(Protocol[Mark],MATCH(C5197,Protocol[Step],0))</f>
        <v>7U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273010006</v>
      </c>
      <c r="H5197" s="134">
        <f>Systematic[[#This Row],[SampleVariableLabel]]+100*Systematic[[#This Row],[State]]</f>
        <v>273011106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273</v>
      </c>
      <c r="B5198" s="1">
        <f>IF(C5198=0,IF(B5197=Protocol!$V$20,1,B5197+1),B5197)</f>
        <v>1</v>
      </c>
      <c r="C5198" s="1">
        <f>IF(C5197+1=Protocol!$V$21,0,C5197+1)</f>
        <v>12</v>
      </c>
      <c r="D5198" s="1">
        <f t="shared" si="179"/>
        <v>1</v>
      </c>
      <c r="E5198" s="1" t="str">
        <f>INDEX(Protocol[Mark],MATCH(C5198,Protocol[Step],0))</f>
        <v>8Rot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273010001</v>
      </c>
      <c r="H5198" s="134">
        <f>Systematic[[#This Row],[SampleVariableLabel]]+100*Systematic[[#This Row],[State]]</f>
        <v>273011201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273</v>
      </c>
      <c r="B5199" s="1">
        <f>IF(C5199=0,IF(B5198=Protocol!$V$20,1,B5198+1),B5198)</f>
        <v>1</v>
      </c>
      <c r="C5199" s="1">
        <f>IF(C5198+1=Protocol!$V$21,0,C5198+1)</f>
        <v>13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273010002</v>
      </c>
      <c r="H5199" s="134">
        <f>Systematic[[#This Row],[SampleVariableLabel]]+100*Systematic[[#This Row],[State]]</f>
        <v>273011302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273</v>
      </c>
      <c r="B5200" s="1">
        <f>IF(C5200=0,IF(B5199=Protocol!$V$20,1,B5199+1),B5199)</f>
        <v>1</v>
      </c>
      <c r="C5200" s="1">
        <f>IF(C5199+1=Protocol!$V$21,0,C5199+1)</f>
        <v>14</v>
      </c>
      <c r="D5200" s="1">
        <f t="shared" si="179"/>
        <v>3</v>
      </c>
      <c r="E5200" s="1" t="str">
        <f>INDEX(Protocol[Mark],MATCH(C5200,Protocol[Step],0))</f>
        <v>10AsTm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273010003</v>
      </c>
      <c r="H5200" s="134">
        <f>Systematic[[#This Row],[SampleVariableLabel]]+100*Systematic[[#This Row],[State]]</f>
        <v>273011403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273</v>
      </c>
      <c r="B5201" s="1">
        <f>IF(C5201=0,IF(B5200=Protocol!$V$20,1,B5200+1),B5200)</f>
        <v>1</v>
      </c>
      <c r="C5201" s="1">
        <f>IF(C5200+1=Protocol!$V$21,0,C5200+1)</f>
        <v>15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273010004</v>
      </c>
      <c r="H5201" s="134">
        <f>Systematic[[#This Row],[SampleVariableLabel]]+100*Systematic[[#This Row],[State]]</f>
        <v>273011504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274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ce1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274010005</v>
      </c>
      <c r="H5202" s="134">
        <f>Systematic[[#This Row],[SampleVariableLabel]]+100*Systematic[[#This Row],[State]]</f>
        <v>274010005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274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274010006</v>
      </c>
      <c r="H5203" s="134">
        <f>Systematic[[#This Row],[SampleVariableLabel]]+100*Systematic[[#This Row],[State]]</f>
        <v>274010106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274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274010001</v>
      </c>
      <c r="H5204" s="134">
        <f>Systematic[[#This Row],[SampleVariableLabel]]+100*Systematic[[#This Row],[State]]</f>
        <v>274010201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274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1M.1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274010002</v>
      </c>
      <c r="H5205" s="134">
        <f>Systematic[[#This Row],[SampleVariableLabel]]+100*Systematic[[#This Row],[State]]</f>
        <v>274010302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274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2Oct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274010003</v>
      </c>
      <c r="H5206" s="134">
        <f>Systematic[[#This Row],[SampleVariableLabel]]+100*Systematic[[#This Row],[State]]</f>
        <v>274010403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274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2c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274010004</v>
      </c>
      <c r="H5207" s="134">
        <f>Systematic[[#This Row],[SampleVariableLabel]]+100*Systematic[[#This Row],[State]]</f>
        <v>274010504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274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2M2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274010005</v>
      </c>
      <c r="H5208" s="134">
        <f>Systematic[[#This Row],[SampleVariableLabel]]+100*Systematic[[#This Row],[State]]</f>
        <v>274010605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274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3P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274010006</v>
      </c>
      <c r="H5209" s="134">
        <f>Systematic[[#This Row],[SampleVariableLabel]]+100*Systematic[[#This Row],[State]]</f>
        <v>274010706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274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4G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274010001</v>
      </c>
      <c r="H5210" s="134">
        <f>Systematic[[#This Row],[SampleVariableLabel]]+100*Systematic[[#This Row],[State]]</f>
        <v>274010801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274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5S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274010002</v>
      </c>
      <c r="H5211" s="134">
        <f>Systematic[[#This Row],[SampleVariableLabel]]+100*Systematic[[#This Row],[State]]</f>
        <v>274010902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274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6Gp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274010003</v>
      </c>
      <c r="H5212" s="134">
        <f>Systematic[[#This Row],[SampleVariableLabel]]+100*Systematic[[#This Row],[State]]</f>
        <v>274011003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274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7U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274010004</v>
      </c>
      <c r="H5213" s="134">
        <f>Systematic[[#This Row],[SampleVariableLabel]]+100*Systematic[[#This Row],[State]]</f>
        <v>274011104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274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8Rot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274010005</v>
      </c>
      <c r="H5214" s="134">
        <f>Systematic[[#This Row],[SampleVariableLabel]]+100*Systematic[[#This Row],[State]]</f>
        <v>274011205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274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9Ama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274010006</v>
      </c>
      <c r="H5215" s="134">
        <f>Systematic[[#This Row],[SampleVariableLabel]]+100*Systematic[[#This Row],[State]]</f>
        <v>274011306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274</v>
      </c>
      <c r="B5216" s="1">
        <f>IF(C5216=0,IF(B5215=Protocol!$V$20,1,B5215+1),B5215)</f>
        <v>1</v>
      </c>
      <c r="C5216" s="1">
        <f>IF(C5215+1=Protocol!$V$21,0,C5215+1)</f>
        <v>14</v>
      </c>
      <c r="D5216" s="1">
        <f t="shared" si="179"/>
        <v>1</v>
      </c>
      <c r="E5216" s="1" t="str">
        <f>INDEX(Protocol[Mark],MATCH(C5216,Protocol[Step],0))</f>
        <v>10AsTm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274010001</v>
      </c>
      <c r="H5216" s="134">
        <f>Systematic[[#This Row],[SampleVariableLabel]]+100*Systematic[[#This Row],[State]]</f>
        <v>274011401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274</v>
      </c>
      <c r="B5217" s="1">
        <f>IF(C5217=0,IF(B5216=Protocol!$V$20,1,B5216+1),B5216)</f>
        <v>1</v>
      </c>
      <c r="C5217" s="1">
        <f>IF(C5216+1=Protocol!$V$21,0,C5216+1)</f>
        <v>15</v>
      </c>
      <c r="D5217" s="1">
        <f t="shared" si="179"/>
        <v>2</v>
      </c>
      <c r="E5217" s="1" t="str">
        <f>INDEX(Protocol[Mark],MATCH(C5217,Protocol[Step],0))</f>
        <v>11Azd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274010002</v>
      </c>
      <c r="H5217" s="134">
        <f>Systematic[[#This Row],[SampleVariableLabel]]+100*Systematic[[#This Row],[State]]</f>
        <v>274011502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275</v>
      </c>
      <c r="B5218" s="1">
        <f>IF(C5218=0,IF(B5217=Protocol!$V$20,1,B5217+1),B5217)</f>
        <v>1</v>
      </c>
      <c r="C5218" s="1">
        <f>IF(C5217+1=Protocol!$V$21,0,C5217+1)</f>
        <v>0</v>
      </c>
      <c r="D5218" s="1">
        <f t="shared" si="179"/>
        <v>3</v>
      </c>
      <c r="E5218" s="1" t="str">
        <f>INDEX(Protocol[Mark],MATCH(C5218,Protocol[Step],0))</f>
        <v>ce1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275010003</v>
      </c>
      <c r="H5218" s="134">
        <f>Systematic[[#This Row],[SampleVariableLabel]]+100*Systematic[[#This Row],[State]]</f>
        <v>275010003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275</v>
      </c>
      <c r="B5219" s="1">
        <f>IF(C5219=0,IF(B5218=Protocol!$V$20,1,B5218+1),B5218)</f>
        <v>1</v>
      </c>
      <c r="C5219" s="1">
        <f>IF(C5218+1=Protocol!$V$21,0,C5218+1)</f>
        <v>1</v>
      </c>
      <c r="D5219" s="1">
        <f t="shared" si="179"/>
        <v>4</v>
      </c>
      <c r="E5219" s="1" t="str">
        <f>INDEX(Protocol[Mark],MATCH(C5219,Protocol[Step],0))</f>
        <v>1Dig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275010004</v>
      </c>
      <c r="H5219" s="134">
        <f>Systematic[[#This Row],[SampleVariableLabel]]+100*Systematic[[#This Row],[State]]</f>
        <v>275010104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275</v>
      </c>
      <c r="B5220" s="1">
        <f>IF(C5220=0,IF(B5219=Protocol!$V$20,1,B5219+1),B5219)</f>
        <v>1</v>
      </c>
      <c r="C5220" s="1">
        <f>IF(C5219+1=Protocol!$V$21,0,C5219+1)</f>
        <v>2</v>
      </c>
      <c r="D5220" s="1">
        <f t="shared" si="179"/>
        <v>5</v>
      </c>
      <c r="E5220" s="1" t="str">
        <f>INDEX(Protocol[Mark],MATCH(C5220,Protocol[Step],0))</f>
        <v>1D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275010005</v>
      </c>
      <c r="H5220" s="134">
        <f>Systematic[[#This Row],[SampleVariableLabel]]+100*Systematic[[#This Row],[State]]</f>
        <v>275010205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275</v>
      </c>
      <c r="B5221" s="1">
        <f>IF(C5221=0,IF(B5220=Protocol!$V$20,1,B5220+1),B5220)</f>
        <v>1</v>
      </c>
      <c r="C5221" s="1">
        <f>IF(C5220+1=Protocol!$V$21,0,C5220+1)</f>
        <v>3</v>
      </c>
      <c r="D5221" s="1">
        <f t="shared" si="179"/>
        <v>6</v>
      </c>
      <c r="E5221" s="1" t="str">
        <f>INDEX(Protocol[Mark],MATCH(C5221,Protocol[Step],0))</f>
        <v>1M.1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275010006</v>
      </c>
      <c r="H5221" s="134">
        <f>Systematic[[#This Row],[SampleVariableLabel]]+100*Systematic[[#This Row],[State]]</f>
        <v>275010306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275</v>
      </c>
      <c r="B5222" s="1">
        <f>IF(C5222=0,IF(B5221=Protocol!$V$20,1,B5221+1),B5221)</f>
        <v>1</v>
      </c>
      <c r="C5222" s="1">
        <f>IF(C5221+1=Protocol!$V$21,0,C5221+1)</f>
        <v>4</v>
      </c>
      <c r="D5222" s="1">
        <f t="shared" si="179"/>
        <v>1</v>
      </c>
      <c r="E5222" s="1" t="str">
        <f>INDEX(Protocol[Mark],MATCH(C5222,Protocol[Step],0))</f>
        <v>2Oct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275010001</v>
      </c>
      <c r="H5222" s="134">
        <f>Systematic[[#This Row],[SampleVariableLabel]]+100*Systematic[[#This Row],[State]]</f>
        <v>275010401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275</v>
      </c>
      <c r="B5223" s="1">
        <f>IF(C5223=0,IF(B5222=Protocol!$V$20,1,B5222+1),B5222)</f>
        <v>1</v>
      </c>
      <c r="C5223" s="1">
        <f>IF(C5222+1=Protocol!$V$21,0,C5222+1)</f>
        <v>5</v>
      </c>
      <c r="D5223" s="1">
        <f t="shared" si="179"/>
        <v>2</v>
      </c>
      <c r="E5223" s="1" t="str">
        <f>INDEX(Protocol[Mark],MATCH(C5223,Protocol[Step],0))</f>
        <v>2c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275010002</v>
      </c>
      <c r="H5223" s="134">
        <f>Systematic[[#This Row],[SampleVariableLabel]]+100*Systematic[[#This Row],[State]]</f>
        <v>275010502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275</v>
      </c>
      <c r="B5224" s="1">
        <f>IF(C5224=0,IF(B5223=Protocol!$V$20,1,B5223+1),B5223)</f>
        <v>1</v>
      </c>
      <c r="C5224" s="1">
        <f>IF(C5223+1=Protocol!$V$21,0,C5223+1)</f>
        <v>6</v>
      </c>
      <c r="D5224" s="1">
        <f t="shared" si="179"/>
        <v>3</v>
      </c>
      <c r="E5224" s="1" t="str">
        <f>INDEX(Protocol[Mark],MATCH(C5224,Protocol[Step],0))</f>
        <v>2M2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275010003</v>
      </c>
      <c r="H5224" s="134">
        <f>Systematic[[#This Row],[SampleVariableLabel]]+100*Systematic[[#This Row],[State]]</f>
        <v>275010603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275</v>
      </c>
      <c r="B5225" s="1">
        <f>IF(C5225=0,IF(B5224=Protocol!$V$20,1,B5224+1),B5224)</f>
        <v>1</v>
      </c>
      <c r="C5225" s="1">
        <f>IF(C5224+1=Protocol!$V$21,0,C5224+1)</f>
        <v>7</v>
      </c>
      <c r="D5225" s="1">
        <f t="shared" si="179"/>
        <v>4</v>
      </c>
      <c r="E5225" s="1" t="str">
        <f>INDEX(Protocol[Mark],MATCH(C5225,Protocol[Step],0))</f>
        <v>3P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275010004</v>
      </c>
      <c r="H5225" s="134">
        <f>Systematic[[#This Row],[SampleVariableLabel]]+100*Systematic[[#This Row],[State]]</f>
        <v>275010704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275</v>
      </c>
      <c r="B5226" s="1">
        <f>IF(C5226=0,IF(B5225=Protocol!$V$20,1,B5225+1),B5225)</f>
        <v>1</v>
      </c>
      <c r="C5226" s="1">
        <f>IF(C5225+1=Protocol!$V$21,0,C5225+1)</f>
        <v>8</v>
      </c>
      <c r="D5226" s="1">
        <f t="shared" si="179"/>
        <v>5</v>
      </c>
      <c r="E5226" s="1" t="str">
        <f>INDEX(Protocol[Mark],MATCH(C5226,Protocol[Step],0))</f>
        <v>4G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275010005</v>
      </c>
      <c r="H5226" s="134">
        <f>Systematic[[#This Row],[SampleVariableLabel]]+100*Systematic[[#This Row],[State]]</f>
        <v>275010805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275</v>
      </c>
      <c r="B5227" s="1">
        <f>IF(C5227=0,IF(B5226=Protocol!$V$20,1,B5226+1),B5226)</f>
        <v>1</v>
      </c>
      <c r="C5227" s="1">
        <f>IF(C5226+1=Protocol!$V$21,0,C5226+1)</f>
        <v>9</v>
      </c>
      <c r="D5227" s="1">
        <f t="shared" si="179"/>
        <v>6</v>
      </c>
      <c r="E5227" s="1" t="str">
        <f>INDEX(Protocol[Mark],MATCH(C5227,Protocol[Step],0))</f>
        <v>5S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275010006</v>
      </c>
      <c r="H5227" s="134">
        <f>Systematic[[#This Row],[SampleVariableLabel]]+100*Systematic[[#This Row],[State]]</f>
        <v>275010906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275</v>
      </c>
      <c r="B5228" s="1">
        <f>IF(C5228=0,IF(B5227=Protocol!$V$20,1,B5227+1),B5227)</f>
        <v>1</v>
      </c>
      <c r="C5228" s="1">
        <f>IF(C5227+1=Protocol!$V$21,0,C5227+1)</f>
        <v>10</v>
      </c>
      <c r="D5228" s="1">
        <f t="shared" si="179"/>
        <v>1</v>
      </c>
      <c r="E5228" s="1" t="str">
        <f>INDEX(Protocol[Mark],MATCH(C5228,Protocol[Step],0))</f>
        <v>6Gp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275010001</v>
      </c>
      <c r="H5228" s="134">
        <f>Systematic[[#This Row],[SampleVariableLabel]]+100*Systematic[[#This Row],[State]]</f>
        <v>275011001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275</v>
      </c>
      <c r="B5229" s="1">
        <f>IF(C5229=0,IF(B5228=Protocol!$V$20,1,B5228+1),B5228)</f>
        <v>1</v>
      </c>
      <c r="C5229" s="1">
        <f>IF(C5228+1=Protocol!$V$21,0,C5228+1)</f>
        <v>11</v>
      </c>
      <c r="D5229" s="1">
        <f t="shared" si="179"/>
        <v>2</v>
      </c>
      <c r="E5229" s="1" t="str">
        <f>INDEX(Protocol[Mark],MATCH(C5229,Protocol[Step],0))</f>
        <v>7U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275010002</v>
      </c>
      <c r="H5229" s="134">
        <f>Systematic[[#This Row],[SampleVariableLabel]]+100*Systematic[[#This Row],[State]]</f>
        <v>275011102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275</v>
      </c>
      <c r="B5230" s="1">
        <f>IF(C5230=0,IF(B5229=Protocol!$V$20,1,B5229+1),B5229)</f>
        <v>1</v>
      </c>
      <c r="C5230" s="1">
        <f>IF(C5229+1=Protocol!$V$21,0,C5229+1)</f>
        <v>12</v>
      </c>
      <c r="D5230" s="1">
        <f t="shared" si="179"/>
        <v>3</v>
      </c>
      <c r="E5230" s="1" t="str">
        <f>INDEX(Protocol[Mark],MATCH(C5230,Protocol[Step],0))</f>
        <v>8Rot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275010003</v>
      </c>
      <c r="H5230" s="134">
        <f>Systematic[[#This Row],[SampleVariableLabel]]+100*Systematic[[#This Row],[State]]</f>
        <v>275011203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275</v>
      </c>
      <c r="B5231" s="1">
        <f>IF(C5231=0,IF(B5230=Protocol!$V$20,1,B5230+1),B5230)</f>
        <v>1</v>
      </c>
      <c r="C5231" s="1">
        <f>IF(C5230+1=Protocol!$V$21,0,C5230+1)</f>
        <v>13</v>
      </c>
      <c r="D5231" s="1">
        <f t="shared" si="179"/>
        <v>4</v>
      </c>
      <c r="E5231" s="1" t="str">
        <f>INDEX(Protocol[Mark],MATCH(C5231,Protocol[Step],0))</f>
        <v>9Ama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275010004</v>
      </c>
      <c r="H5231" s="134">
        <f>Systematic[[#This Row],[SampleVariableLabel]]+100*Systematic[[#This Row],[State]]</f>
        <v>275011304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275</v>
      </c>
      <c r="B5232" s="1">
        <f>IF(C5232=0,IF(B5231=Protocol!$V$20,1,B5231+1),B5231)</f>
        <v>1</v>
      </c>
      <c r="C5232" s="1">
        <f>IF(C5231+1=Protocol!$V$21,0,C5231+1)</f>
        <v>14</v>
      </c>
      <c r="D5232" s="1">
        <f t="shared" si="179"/>
        <v>5</v>
      </c>
      <c r="E5232" s="1" t="str">
        <f>INDEX(Protocol[Mark],MATCH(C5232,Protocol[Step],0))</f>
        <v>10AsTm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275010005</v>
      </c>
      <c r="H5232" s="134">
        <f>Systematic[[#This Row],[SampleVariableLabel]]+100*Systematic[[#This Row],[State]]</f>
        <v>275011405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275</v>
      </c>
      <c r="B5233" s="1">
        <f>IF(C5233=0,IF(B5232=Protocol!$V$20,1,B5232+1),B5232)</f>
        <v>1</v>
      </c>
      <c r="C5233" s="1">
        <f>IF(C5232+1=Protocol!$V$21,0,C5232+1)</f>
        <v>15</v>
      </c>
      <c r="D5233" s="1">
        <f t="shared" si="179"/>
        <v>6</v>
      </c>
      <c r="E5233" s="1" t="str">
        <f>INDEX(Protocol[Mark],MATCH(C5233,Protocol[Step],0))</f>
        <v>11Azd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275010006</v>
      </c>
      <c r="H5233" s="134">
        <f>Systematic[[#This Row],[SampleVariableLabel]]+100*Systematic[[#This Row],[State]]</f>
        <v>275011506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276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ce1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276010001</v>
      </c>
      <c r="H5234" s="134">
        <f>Systematic[[#This Row],[SampleVariableLabel]]+100*Systematic[[#This Row],[State]]</f>
        <v>276010001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276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1Dig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276010002</v>
      </c>
      <c r="H5235" s="134">
        <f>Systematic[[#This Row],[SampleVariableLabel]]+100*Systematic[[#This Row],[State]]</f>
        <v>276010102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276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1D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276010003</v>
      </c>
      <c r="H5236" s="134">
        <f>Systematic[[#This Row],[SampleVariableLabel]]+100*Systematic[[#This Row],[State]]</f>
        <v>276010203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276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1M.1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276010004</v>
      </c>
      <c r="H5237" s="134">
        <f>Systematic[[#This Row],[SampleVariableLabel]]+100*Systematic[[#This Row],[State]]</f>
        <v>276010304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276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2Oct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276010005</v>
      </c>
      <c r="H5238" s="134">
        <f>Systematic[[#This Row],[SampleVariableLabel]]+100*Systematic[[#This Row],[State]]</f>
        <v>276010405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276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2c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276010006</v>
      </c>
      <c r="H5239" s="134">
        <f>Systematic[[#This Row],[SampleVariableLabel]]+100*Systematic[[#This Row],[State]]</f>
        <v>276010506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276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2M2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276010001</v>
      </c>
      <c r="H5240" s="134">
        <f>Systematic[[#This Row],[SampleVariableLabel]]+100*Systematic[[#This Row],[State]]</f>
        <v>276010601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276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3P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276010002</v>
      </c>
      <c r="H5241" s="134">
        <f>Systematic[[#This Row],[SampleVariableLabel]]+100*Systematic[[#This Row],[State]]</f>
        <v>276010702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276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4G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276010003</v>
      </c>
      <c r="H5242" s="134">
        <f>Systematic[[#This Row],[SampleVariableLabel]]+100*Systematic[[#This Row],[State]]</f>
        <v>276010803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276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5S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276010004</v>
      </c>
      <c r="H5243" s="134">
        <f>Systematic[[#This Row],[SampleVariableLabel]]+100*Systematic[[#This Row],[State]]</f>
        <v>276010904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276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6Gp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276010005</v>
      </c>
      <c r="H5244" s="134">
        <f>Systematic[[#This Row],[SampleVariableLabel]]+100*Systematic[[#This Row],[State]]</f>
        <v>276011005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276</v>
      </c>
      <c r="B5245" s="1">
        <f>IF(C5245=0,IF(B5244=Protocol!$V$20,1,B5244+1),B5244)</f>
        <v>1</v>
      </c>
      <c r="C5245" s="1">
        <f>IF(C5244+1=Protocol!$V$21,0,C5244+1)</f>
        <v>11</v>
      </c>
      <c r="D5245" s="1">
        <f t="shared" si="179"/>
        <v>6</v>
      </c>
      <c r="E5245" s="1" t="str">
        <f>INDEX(Protocol[Mark],MATCH(C5245,Protocol[Step],0))</f>
        <v>7U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276010006</v>
      </c>
      <c r="H5245" s="134">
        <f>Systematic[[#This Row],[SampleVariableLabel]]+100*Systematic[[#This Row],[State]]</f>
        <v>276011106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276</v>
      </c>
      <c r="B5246" s="1">
        <f>IF(C5246=0,IF(B5245=Protocol!$V$20,1,B5245+1),B5245)</f>
        <v>1</v>
      </c>
      <c r="C5246" s="1">
        <f>IF(C5245+1=Protocol!$V$21,0,C5245+1)</f>
        <v>12</v>
      </c>
      <c r="D5246" s="1">
        <f t="shared" si="179"/>
        <v>1</v>
      </c>
      <c r="E5246" s="1" t="str">
        <f>INDEX(Protocol[Mark],MATCH(C5246,Protocol[Step],0))</f>
        <v>8Rot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276010001</v>
      </c>
      <c r="H5246" s="134">
        <f>Systematic[[#This Row],[SampleVariableLabel]]+100*Systematic[[#This Row],[State]]</f>
        <v>276011201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276</v>
      </c>
      <c r="B5247" s="1">
        <f>IF(C5247=0,IF(B5246=Protocol!$V$20,1,B5246+1),B5246)</f>
        <v>1</v>
      </c>
      <c r="C5247" s="1">
        <f>IF(C5246+1=Protocol!$V$21,0,C5246+1)</f>
        <v>13</v>
      </c>
      <c r="D5247" s="1">
        <f t="shared" si="179"/>
        <v>2</v>
      </c>
      <c r="E5247" s="1" t="str">
        <f>INDEX(Protocol[Mark],MATCH(C5247,Protocol[Step],0))</f>
        <v>9Ama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276010002</v>
      </c>
      <c r="H5247" s="134">
        <f>Systematic[[#This Row],[SampleVariableLabel]]+100*Systematic[[#This Row],[State]]</f>
        <v>276011302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276</v>
      </c>
      <c r="B5248" s="1">
        <f>IF(C5248=0,IF(B5247=Protocol!$V$20,1,B5247+1),B5247)</f>
        <v>1</v>
      </c>
      <c r="C5248" s="1">
        <f>IF(C5247+1=Protocol!$V$21,0,C5247+1)</f>
        <v>14</v>
      </c>
      <c r="D5248" s="1">
        <f t="shared" si="179"/>
        <v>3</v>
      </c>
      <c r="E5248" s="1" t="str">
        <f>INDEX(Protocol[Mark],MATCH(C5248,Protocol[Step],0))</f>
        <v>10AsTm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276010003</v>
      </c>
      <c r="H5248" s="134">
        <f>Systematic[[#This Row],[SampleVariableLabel]]+100*Systematic[[#This Row],[State]]</f>
        <v>276011403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276</v>
      </c>
      <c r="B5249" s="1">
        <f>IF(C5249=0,IF(B5248=Protocol!$V$20,1,B5248+1),B5248)</f>
        <v>1</v>
      </c>
      <c r="C5249" s="1">
        <f>IF(C5248+1=Protocol!$V$21,0,C5248+1)</f>
        <v>15</v>
      </c>
      <c r="D5249" s="1">
        <f t="shared" si="179"/>
        <v>4</v>
      </c>
      <c r="E5249" s="1" t="str">
        <f>INDEX(Protocol[Mark],MATCH(C5249,Protocol[Step],0))</f>
        <v>11Azd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276010004</v>
      </c>
      <c r="H5249" s="134">
        <f>Systematic[[#This Row],[SampleVariableLabel]]+100*Systematic[[#This Row],[State]]</f>
        <v>276011504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277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ce1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277010005</v>
      </c>
      <c r="H5250" s="134">
        <f>Systematic[[#This Row],[SampleVariableLabel]]+100*Systematic[[#This Row],[State]]</f>
        <v>277010005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277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1Dig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277010006</v>
      </c>
      <c r="H5251" s="134">
        <f>Systematic[[#This Row],[SampleVariableLabel]]+100*Systematic[[#This Row],[State]]</f>
        <v>277010106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277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1D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277010001</v>
      </c>
      <c r="H5252" s="134">
        <f>Systematic[[#This Row],[SampleVariableLabel]]+100*Systematic[[#This Row],[State]]</f>
        <v>277010201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277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1M.1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277010002</v>
      </c>
      <c r="H5253" s="134">
        <f>Systematic[[#This Row],[SampleVariableLabel]]+100*Systematic[[#This Row],[State]]</f>
        <v>277010302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277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2Oct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277010003</v>
      </c>
      <c r="H5254" s="134">
        <f>Systematic[[#This Row],[SampleVariableLabel]]+100*Systematic[[#This Row],[State]]</f>
        <v>277010403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277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2c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277010004</v>
      </c>
      <c r="H5255" s="134">
        <f>Systematic[[#This Row],[SampleVariableLabel]]+100*Systematic[[#This Row],[State]]</f>
        <v>277010504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277</v>
      </c>
      <c r="B5256" s="1">
        <f>IF(C5256=0,IF(B5255=Protocol!$V$20,1,B5255+1),B5255)</f>
        <v>1</v>
      </c>
      <c r="C5256" s="1">
        <f>IF(C5255+1=Protocol!$V$21,0,C5255+1)</f>
        <v>6</v>
      </c>
      <c r="D5256" s="1">
        <f t="shared" si="181"/>
        <v>5</v>
      </c>
      <c r="E5256" s="1" t="str">
        <f>INDEX(Protocol[Mark],MATCH(C5256,Protocol[Step],0))</f>
        <v>2M2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277010005</v>
      </c>
      <c r="H5256" s="134">
        <f>Systematic[[#This Row],[SampleVariableLabel]]+100*Systematic[[#This Row],[State]]</f>
        <v>277010605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277</v>
      </c>
      <c r="B5257" s="1">
        <f>IF(C5257=0,IF(B5256=Protocol!$V$20,1,B5256+1),B5256)</f>
        <v>1</v>
      </c>
      <c r="C5257" s="1">
        <f>IF(C5256+1=Protocol!$V$21,0,C5256+1)</f>
        <v>7</v>
      </c>
      <c r="D5257" s="1">
        <f t="shared" si="181"/>
        <v>6</v>
      </c>
      <c r="E5257" s="1" t="str">
        <f>INDEX(Protocol[Mark],MATCH(C5257,Protocol[Step],0))</f>
        <v>3P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277010006</v>
      </c>
      <c r="H5257" s="134">
        <f>Systematic[[#This Row],[SampleVariableLabel]]+100*Systematic[[#This Row],[State]]</f>
        <v>277010706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277</v>
      </c>
      <c r="B5258" s="1">
        <f>IF(C5258=0,IF(B5257=Protocol!$V$20,1,B5257+1),B5257)</f>
        <v>1</v>
      </c>
      <c r="C5258" s="1">
        <f>IF(C5257+1=Protocol!$V$21,0,C5257+1)</f>
        <v>8</v>
      </c>
      <c r="D5258" s="1">
        <f t="shared" si="181"/>
        <v>1</v>
      </c>
      <c r="E5258" s="1" t="str">
        <f>INDEX(Protocol[Mark],MATCH(C5258,Protocol[Step],0))</f>
        <v>4G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277010001</v>
      </c>
      <c r="H5258" s="134">
        <f>Systematic[[#This Row],[SampleVariableLabel]]+100*Systematic[[#This Row],[State]]</f>
        <v>277010801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277</v>
      </c>
      <c r="B5259" s="1">
        <f>IF(C5259=0,IF(B5258=Protocol!$V$20,1,B5258+1),B5258)</f>
        <v>1</v>
      </c>
      <c r="C5259" s="1">
        <f>IF(C5258+1=Protocol!$V$21,0,C5258+1)</f>
        <v>9</v>
      </c>
      <c r="D5259" s="1">
        <f t="shared" si="181"/>
        <v>2</v>
      </c>
      <c r="E5259" s="1" t="str">
        <f>INDEX(Protocol[Mark],MATCH(C5259,Protocol[Step],0))</f>
        <v>5S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277010002</v>
      </c>
      <c r="H5259" s="134">
        <f>Systematic[[#This Row],[SampleVariableLabel]]+100*Systematic[[#This Row],[State]]</f>
        <v>277010902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277</v>
      </c>
      <c r="B5260" s="1">
        <f>IF(C5260=0,IF(B5259=Protocol!$V$20,1,B5259+1),B5259)</f>
        <v>1</v>
      </c>
      <c r="C5260" s="1">
        <f>IF(C5259+1=Protocol!$V$21,0,C5259+1)</f>
        <v>10</v>
      </c>
      <c r="D5260" s="1">
        <f t="shared" si="181"/>
        <v>3</v>
      </c>
      <c r="E5260" s="1" t="str">
        <f>INDEX(Protocol[Mark],MATCH(C5260,Protocol[Step],0))</f>
        <v>6Gp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277010003</v>
      </c>
      <c r="H5260" s="134">
        <f>Systematic[[#This Row],[SampleVariableLabel]]+100*Systematic[[#This Row],[State]]</f>
        <v>277011003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277</v>
      </c>
      <c r="B5261" s="1">
        <f>IF(C5261=0,IF(B5260=Protocol!$V$20,1,B5260+1),B5260)</f>
        <v>1</v>
      </c>
      <c r="C5261" s="1">
        <f>IF(C5260+1=Protocol!$V$21,0,C5260+1)</f>
        <v>11</v>
      </c>
      <c r="D5261" s="1">
        <f t="shared" si="181"/>
        <v>4</v>
      </c>
      <c r="E5261" s="1" t="str">
        <f>INDEX(Protocol[Mark],MATCH(C5261,Protocol[Step],0))</f>
        <v>7U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277010004</v>
      </c>
      <c r="H5261" s="134">
        <f>Systematic[[#This Row],[SampleVariableLabel]]+100*Systematic[[#This Row],[State]]</f>
        <v>277011104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277</v>
      </c>
      <c r="B5262" s="1">
        <f>IF(C5262=0,IF(B5261=Protocol!$V$20,1,B5261+1),B5261)</f>
        <v>1</v>
      </c>
      <c r="C5262" s="1">
        <f>IF(C5261+1=Protocol!$V$21,0,C5261+1)</f>
        <v>12</v>
      </c>
      <c r="D5262" s="1">
        <f t="shared" si="181"/>
        <v>5</v>
      </c>
      <c r="E5262" s="1" t="str">
        <f>INDEX(Protocol[Mark],MATCH(C5262,Protocol[Step],0))</f>
        <v>8Rot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277010005</v>
      </c>
      <c r="H5262" s="134">
        <f>Systematic[[#This Row],[SampleVariableLabel]]+100*Systematic[[#This Row],[State]]</f>
        <v>277011205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277</v>
      </c>
      <c r="B5263" s="1">
        <f>IF(C5263=0,IF(B5262=Protocol!$V$20,1,B5262+1),B5262)</f>
        <v>1</v>
      </c>
      <c r="C5263" s="1">
        <f>IF(C5262+1=Protocol!$V$21,0,C5262+1)</f>
        <v>13</v>
      </c>
      <c r="D5263" s="1">
        <f t="shared" si="181"/>
        <v>6</v>
      </c>
      <c r="E5263" s="1" t="str">
        <f>INDEX(Protocol[Mark],MATCH(C5263,Protocol[Step],0))</f>
        <v>9Ama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277010006</v>
      </c>
      <c r="H5263" s="134">
        <f>Systematic[[#This Row],[SampleVariableLabel]]+100*Systematic[[#This Row],[State]]</f>
        <v>277011306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277</v>
      </c>
      <c r="B5264" s="1">
        <f>IF(C5264=0,IF(B5263=Protocol!$V$20,1,B5263+1),B5263)</f>
        <v>1</v>
      </c>
      <c r="C5264" s="1">
        <f>IF(C5263+1=Protocol!$V$21,0,C5263+1)</f>
        <v>14</v>
      </c>
      <c r="D5264" s="1">
        <f t="shared" si="181"/>
        <v>1</v>
      </c>
      <c r="E5264" s="1" t="str">
        <f>INDEX(Protocol[Mark],MATCH(C5264,Protocol[Step],0))</f>
        <v>10AsTm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277010001</v>
      </c>
      <c r="H5264" s="134">
        <f>Systematic[[#This Row],[SampleVariableLabel]]+100*Systematic[[#This Row],[State]]</f>
        <v>277011401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277</v>
      </c>
      <c r="B5265" s="1">
        <f>IF(C5265=0,IF(B5264=Protocol!$V$20,1,B5264+1),B5264)</f>
        <v>1</v>
      </c>
      <c r="C5265" s="1">
        <f>IF(C5264+1=Protocol!$V$21,0,C5264+1)</f>
        <v>15</v>
      </c>
      <c r="D5265" s="1">
        <f t="shared" si="181"/>
        <v>2</v>
      </c>
      <c r="E5265" s="1" t="str">
        <f>INDEX(Protocol[Mark],MATCH(C5265,Protocol[Step],0))</f>
        <v>11Azd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277010002</v>
      </c>
      <c r="H5265" s="134">
        <f>Systematic[[#This Row],[SampleVariableLabel]]+100*Systematic[[#This Row],[State]]</f>
        <v>277011502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278</v>
      </c>
      <c r="B5266" s="1">
        <f>IF(C5266=0,IF(B5265=Protocol!$V$20,1,B5265+1),B5265)</f>
        <v>1</v>
      </c>
      <c r="C5266" s="1">
        <f>IF(C5265+1=Protocol!$V$21,0,C5265+1)</f>
        <v>0</v>
      </c>
      <c r="D5266" s="1">
        <f t="shared" si="181"/>
        <v>3</v>
      </c>
      <c r="E5266" s="1" t="str">
        <f>INDEX(Protocol[Mark],MATCH(C5266,Protocol[Step],0))</f>
        <v>ce1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278010003</v>
      </c>
      <c r="H5266" s="134">
        <f>Systematic[[#This Row],[SampleVariableLabel]]+100*Systematic[[#This Row],[State]]</f>
        <v>278010003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278</v>
      </c>
      <c r="B5267" s="1">
        <f>IF(C5267=0,IF(B5266=Protocol!$V$20,1,B5266+1),B5266)</f>
        <v>1</v>
      </c>
      <c r="C5267" s="1">
        <f>IF(C5266+1=Protocol!$V$21,0,C5266+1)</f>
        <v>1</v>
      </c>
      <c r="D5267" s="1">
        <f t="shared" si="181"/>
        <v>4</v>
      </c>
      <c r="E5267" s="1" t="str">
        <f>INDEX(Protocol[Mark],MATCH(C5267,Protocol[Step],0))</f>
        <v>1Dig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278010004</v>
      </c>
      <c r="H5267" s="134">
        <f>Systematic[[#This Row],[SampleVariableLabel]]+100*Systematic[[#This Row],[State]]</f>
        <v>278010104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278</v>
      </c>
      <c r="B5268" s="1">
        <f>IF(C5268=0,IF(B5267=Protocol!$V$20,1,B5267+1),B5267)</f>
        <v>1</v>
      </c>
      <c r="C5268" s="1">
        <f>IF(C5267+1=Protocol!$V$21,0,C5267+1)</f>
        <v>2</v>
      </c>
      <c r="D5268" s="1">
        <f t="shared" si="181"/>
        <v>5</v>
      </c>
      <c r="E5268" s="1" t="str">
        <f>INDEX(Protocol[Mark],MATCH(C5268,Protocol[Step],0))</f>
        <v>1D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278010005</v>
      </c>
      <c r="H5268" s="134">
        <f>Systematic[[#This Row],[SampleVariableLabel]]+100*Systematic[[#This Row],[State]]</f>
        <v>278010205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278</v>
      </c>
      <c r="B5269" s="1">
        <f>IF(C5269=0,IF(B5268=Protocol!$V$20,1,B5268+1),B5268)</f>
        <v>1</v>
      </c>
      <c r="C5269" s="1">
        <f>IF(C5268+1=Protocol!$V$21,0,C5268+1)</f>
        <v>3</v>
      </c>
      <c r="D5269" s="1">
        <f t="shared" si="181"/>
        <v>6</v>
      </c>
      <c r="E5269" s="1" t="str">
        <f>INDEX(Protocol[Mark],MATCH(C5269,Protocol[Step],0))</f>
        <v>1M.1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278010006</v>
      </c>
      <c r="H5269" s="134">
        <f>Systematic[[#This Row],[SampleVariableLabel]]+100*Systematic[[#This Row],[State]]</f>
        <v>278010306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278</v>
      </c>
      <c r="B5270" s="1">
        <f>IF(C5270=0,IF(B5269=Protocol!$V$20,1,B5269+1),B5269)</f>
        <v>1</v>
      </c>
      <c r="C5270" s="1">
        <f>IF(C5269+1=Protocol!$V$21,0,C5269+1)</f>
        <v>4</v>
      </c>
      <c r="D5270" s="1">
        <f t="shared" si="181"/>
        <v>1</v>
      </c>
      <c r="E5270" s="1" t="str">
        <f>INDEX(Protocol[Mark],MATCH(C5270,Protocol[Step],0))</f>
        <v>2Oct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278010001</v>
      </c>
      <c r="H5270" s="134">
        <f>Systematic[[#This Row],[SampleVariableLabel]]+100*Systematic[[#This Row],[State]]</f>
        <v>278010401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278</v>
      </c>
      <c r="B5271" s="1">
        <f>IF(C5271=0,IF(B5270=Protocol!$V$20,1,B5270+1),B5270)</f>
        <v>1</v>
      </c>
      <c r="C5271" s="1">
        <f>IF(C5270+1=Protocol!$V$21,0,C5270+1)</f>
        <v>5</v>
      </c>
      <c r="D5271" s="1">
        <f t="shared" si="181"/>
        <v>2</v>
      </c>
      <c r="E5271" s="1" t="str">
        <f>INDEX(Protocol[Mark],MATCH(C5271,Protocol[Step],0))</f>
        <v>2c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278010002</v>
      </c>
      <c r="H5271" s="134">
        <f>Systematic[[#This Row],[SampleVariableLabel]]+100*Systematic[[#This Row],[State]]</f>
        <v>278010502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278</v>
      </c>
      <c r="B5272" s="1">
        <f>IF(C5272=0,IF(B5271=Protocol!$V$20,1,B5271+1),B5271)</f>
        <v>1</v>
      </c>
      <c r="C5272" s="1">
        <f>IF(C5271+1=Protocol!$V$21,0,C5271+1)</f>
        <v>6</v>
      </c>
      <c r="D5272" s="1">
        <f t="shared" si="181"/>
        <v>3</v>
      </c>
      <c r="E5272" s="1" t="str">
        <f>INDEX(Protocol[Mark],MATCH(C5272,Protocol[Step],0))</f>
        <v>2M2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278010003</v>
      </c>
      <c r="H5272" s="134">
        <f>Systematic[[#This Row],[SampleVariableLabel]]+100*Systematic[[#This Row],[State]]</f>
        <v>278010603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278</v>
      </c>
      <c r="B5273" s="1">
        <f>IF(C5273=0,IF(B5272=Protocol!$V$20,1,B5272+1),B5272)</f>
        <v>1</v>
      </c>
      <c r="C5273" s="1">
        <f>IF(C5272+1=Protocol!$V$21,0,C5272+1)</f>
        <v>7</v>
      </c>
      <c r="D5273" s="1">
        <f t="shared" si="181"/>
        <v>4</v>
      </c>
      <c r="E5273" s="1" t="str">
        <f>INDEX(Protocol[Mark],MATCH(C5273,Protocol[Step],0))</f>
        <v>3P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278010004</v>
      </c>
      <c r="H5273" s="134">
        <f>Systematic[[#This Row],[SampleVariableLabel]]+100*Systematic[[#This Row],[State]]</f>
        <v>278010704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278</v>
      </c>
      <c r="B5274" s="1">
        <f>IF(C5274=0,IF(B5273=Protocol!$V$20,1,B5273+1),B5273)</f>
        <v>1</v>
      </c>
      <c r="C5274" s="1">
        <f>IF(C5273+1=Protocol!$V$21,0,C5273+1)</f>
        <v>8</v>
      </c>
      <c r="D5274" s="1">
        <f t="shared" si="181"/>
        <v>5</v>
      </c>
      <c r="E5274" s="1" t="str">
        <f>INDEX(Protocol[Mark],MATCH(C5274,Protocol[Step],0))</f>
        <v>4G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278010005</v>
      </c>
      <c r="H5274" s="134">
        <f>Systematic[[#This Row],[SampleVariableLabel]]+100*Systematic[[#This Row],[State]]</f>
        <v>278010805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278</v>
      </c>
      <c r="B5275" s="1">
        <f>IF(C5275=0,IF(B5274=Protocol!$V$20,1,B5274+1),B5274)</f>
        <v>1</v>
      </c>
      <c r="C5275" s="1">
        <f>IF(C5274+1=Protocol!$V$21,0,C5274+1)</f>
        <v>9</v>
      </c>
      <c r="D5275" s="1">
        <f t="shared" si="181"/>
        <v>6</v>
      </c>
      <c r="E5275" s="1" t="str">
        <f>INDEX(Protocol[Mark],MATCH(C5275,Protocol[Step],0))</f>
        <v>5S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278010006</v>
      </c>
      <c r="H5275" s="134">
        <f>Systematic[[#This Row],[SampleVariableLabel]]+100*Systematic[[#This Row],[State]]</f>
        <v>278010906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278</v>
      </c>
      <c r="B5276" s="1">
        <f>IF(C5276=0,IF(B5275=Protocol!$V$20,1,B5275+1),B5275)</f>
        <v>1</v>
      </c>
      <c r="C5276" s="1">
        <f>IF(C5275+1=Protocol!$V$21,0,C5275+1)</f>
        <v>10</v>
      </c>
      <c r="D5276" s="1">
        <f t="shared" si="181"/>
        <v>1</v>
      </c>
      <c r="E5276" s="1" t="str">
        <f>INDEX(Protocol[Mark],MATCH(C5276,Protocol[Step],0))</f>
        <v>6Gp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278010001</v>
      </c>
      <c r="H5276" s="134">
        <f>Systematic[[#This Row],[SampleVariableLabel]]+100*Systematic[[#This Row],[State]]</f>
        <v>278011001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278</v>
      </c>
      <c r="B5277" s="1">
        <f>IF(C5277=0,IF(B5276=Protocol!$V$20,1,B5276+1),B5276)</f>
        <v>1</v>
      </c>
      <c r="C5277" s="1">
        <f>IF(C5276+1=Protocol!$V$21,0,C5276+1)</f>
        <v>11</v>
      </c>
      <c r="D5277" s="1">
        <f t="shared" si="181"/>
        <v>2</v>
      </c>
      <c r="E5277" s="1" t="str">
        <f>INDEX(Protocol[Mark],MATCH(C5277,Protocol[Step],0))</f>
        <v>7U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278010002</v>
      </c>
      <c r="H5277" s="134">
        <f>Systematic[[#This Row],[SampleVariableLabel]]+100*Systematic[[#This Row],[State]]</f>
        <v>278011102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278</v>
      </c>
      <c r="B5278" s="1">
        <f>IF(C5278=0,IF(B5277=Protocol!$V$20,1,B5277+1),B5277)</f>
        <v>1</v>
      </c>
      <c r="C5278" s="1">
        <f>IF(C5277+1=Protocol!$V$21,0,C5277+1)</f>
        <v>12</v>
      </c>
      <c r="D5278" s="1">
        <f t="shared" si="181"/>
        <v>3</v>
      </c>
      <c r="E5278" s="1" t="str">
        <f>INDEX(Protocol[Mark],MATCH(C5278,Protocol[Step],0))</f>
        <v>8Rot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278010003</v>
      </c>
      <c r="H5278" s="134">
        <f>Systematic[[#This Row],[SampleVariableLabel]]+100*Systematic[[#This Row],[State]]</f>
        <v>278011203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278</v>
      </c>
      <c r="B5279" s="1">
        <f>IF(C5279=0,IF(B5278=Protocol!$V$20,1,B5278+1),B5278)</f>
        <v>1</v>
      </c>
      <c r="C5279" s="1">
        <f>IF(C5278+1=Protocol!$V$21,0,C5278+1)</f>
        <v>13</v>
      </c>
      <c r="D5279" s="1">
        <f t="shared" si="181"/>
        <v>4</v>
      </c>
      <c r="E5279" s="1" t="str">
        <f>INDEX(Protocol[Mark],MATCH(C5279,Protocol[Step],0))</f>
        <v>9Ama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278010004</v>
      </c>
      <c r="H5279" s="134">
        <f>Systematic[[#This Row],[SampleVariableLabel]]+100*Systematic[[#This Row],[State]]</f>
        <v>278011304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278</v>
      </c>
      <c r="B5280" s="1">
        <f>IF(C5280=0,IF(B5279=Protocol!$V$20,1,B5279+1),B5279)</f>
        <v>1</v>
      </c>
      <c r="C5280" s="1">
        <f>IF(C5279+1=Protocol!$V$21,0,C5279+1)</f>
        <v>14</v>
      </c>
      <c r="D5280" s="1">
        <f t="shared" si="181"/>
        <v>5</v>
      </c>
      <c r="E5280" s="1" t="str">
        <f>INDEX(Protocol[Mark],MATCH(C5280,Protocol[Step],0))</f>
        <v>10AsTm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278010005</v>
      </c>
      <c r="H5280" s="134">
        <f>Systematic[[#This Row],[SampleVariableLabel]]+100*Systematic[[#This Row],[State]]</f>
        <v>278011405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278</v>
      </c>
      <c r="B5281" s="1">
        <f>IF(C5281=0,IF(B5280=Protocol!$V$20,1,B5280+1),B5280)</f>
        <v>1</v>
      </c>
      <c r="C5281" s="1">
        <f>IF(C5280+1=Protocol!$V$21,0,C5280+1)</f>
        <v>15</v>
      </c>
      <c r="D5281" s="1">
        <f t="shared" si="181"/>
        <v>6</v>
      </c>
      <c r="E5281" s="1" t="str">
        <f>INDEX(Protocol[Mark],MATCH(C5281,Protocol[Step],0))</f>
        <v>11Azd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278010006</v>
      </c>
      <c r="H5281" s="134">
        <f>Systematic[[#This Row],[SampleVariableLabel]]+100*Systematic[[#This Row],[State]]</f>
        <v>278011506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279</v>
      </c>
      <c r="B5282" s="1">
        <f>IF(C5282=0,IF(B5281=Protocol!$V$20,1,B5281+1),B5281)</f>
        <v>1</v>
      </c>
      <c r="C5282" s="1">
        <f>IF(C5281+1=Protocol!$V$21,0,C5281+1)</f>
        <v>0</v>
      </c>
      <c r="D5282" s="1">
        <f t="shared" si="181"/>
        <v>1</v>
      </c>
      <c r="E5282" s="1" t="str">
        <f>INDEX(Protocol[Mark],MATCH(C5282,Protocol[Step],0))</f>
        <v>ce1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279010001</v>
      </c>
      <c r="H5282" s="134">
        <f>Systematic[[#This Row],[SampleVariableLabel]]+100*Systematic[[#This Row],[State]]</f>
        <v>279010001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279</v>
      </c>
      <c r="B5283" s="1">
        <f>IF(C5283=0,IF(B5282=Protocol!$V$20,1,B5282+1),B5282)</f>
        <v>1</v>
      </c>
      <c r="C5283" s="1">
        <f>IF(C5282+1=Protocol!$V$21,0,C5282+1)</f>
        <v>1</v>
      </c>
      <c r="D5283" s="1">
        <f t="shared" si="181"/>
        <v>2</v>
      </c>
      <c r="E5283" s="1" t="str">
        <f>INDEX(Protocol[Mark],MATCH(C5283,Protocol[Step],0))</f>
        <v>1Dig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279010002</v>
      </c>
      <c r="H5283" s="134">
        <f>Systematic[[#This Row],[SampleVariableLabel]]+100*Systematic[[#This Row],[State]]</f>
        <v>279010102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279</v>
      </c>
      <c r="B5284" s="1">
        <f>IF(C5284=0,IF(B5283=Protocol!$V$20,1,B5283+1),B5283)</f>
        <v>1</v>
      </c>
      <c r="C5284" s="1">
        <f>IF(C5283+1=Protocol!$V$21,0,C5283+1)</f>
        <v>2</v>
      </c>
      <c r="D5284" s="1">
        <f t="shared" si="181"/>
        <v>3</v>
      </c>
      <c r="E5284" s="1" t="str">
        <f>INDEX(Protocol[Mark],MATCH(C5284,Protocol[Step],0))</f>
        <v>1D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279010003</v>
      </c>
      <c r="H5284" s="134">
        <f>Systematic[[#This Row],[SampleVariableLabel]]+100*Systematic[[#This Row],[State]]</f>
        <v>279010203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279</v>
      </c>
      <c r="B5285" s="1">
        <f>IF(C5285=0,IF(B5284=Protocol!$V$20,1,B5284+1),B5284)</f>
        <v>1</v>
      </c>
      <c r="C5285" s="1">
        <f>IF(C5284+1=Protocol!$V$21,0,C5284+1)</f>
        <v>3</v>
      </c>
      <c r="D5285" s="1">
        <f t="shared" si="181"/>
        <v>4</v>
      </c>
      <c r="E5285" s="1" t="str">
        <f>INDEX(Protocol[Mark],MATCH(C5285,Protocol[Step],0))</f>
        <v>1M.1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279010004</v>
      </c>
      <c r="H5285" s="134">
        <f>Systematic[[#This Row],[SampleVariableLabel]]+100*Systematic[[#This Row],[State]]</f>
        <v>279010304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279</v>
      </c>
      <c r="B5286" s="1">
        <f>IF(C5286=0,IF(B5285=Protocol!$V$20,1,B5285+1),B5285)</f>
        <v>1</v>
      </c>
      <c r="C5286" s="1">
        <f>IF(C5285+1=Protocol!$V$21,0,C5285+1)</f>
        <v>4</v>
      </c>
      <c r="D5286" s="1">
        <f t="shared" si="181"/>
        <v>5</v>
      </c>
      <c r="E5286" s="1" t="str">
        <f>INDEX(Protocol[Mark],MATCH(C5286,Protocol[Step],0))</f>
        <v>2Oct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279010005</v>
      </c>
      <c r="H5286" s="134">
        <f>Systematic[[#This Row],[SampleVariableLabel]]+100*Systematic[[#This Row],[State]]</f>
        <v>279010405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279</v>
      </c>
      <c r="B5287" s="1">
        <f>IF(C5287=0,IF(B5286=Protocol!$V$20,1,B5286+1),B5286)</f>
        <v>1</v>
      </c>
      <c r="C5287" s="1">
        <f>IF(C5286+1=Protocol!$V$21,0,C5286+1)</f>
        <v>5</v>
      </c>
      <c r="D5287" s="1">
        <f t="shared" si="181"/>
        <v>6</v>
      </c>
      <c r="E5287" s="1" t="str">
        <f>INDEX(Protocol[Mark],MATCH(C5287,Protocol[Step],0))</f>
        <v>2c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279010006</v>
      </c>
      <c r="H5287" s="134">
        <f>Systematic[[#This Row],[SampleVariableLabel]]+100*Systematic[[#This Row],[State]]</f>
        <v>279010506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279</v>
      </c>
      <c r="B5288" s="1">
        <f>IF(C5288=0,IF(B5287=Protocol!$V$20,1,B5287+1),B5287)</f>
        <v>1</v>
      </c>
      <c r="C5288" s="1">
        <f>IF(C5287+1=Protocol!$V$21,0,C5287+1)</f>
        <v>6</v>
      </c>
      <c r="D5288" s="1">
        <f t="shared" si="181"/>
        <v>1</v>
      </c>
      <c r="E5288" s="1" t="str">
        <f>INDEX(Protocol[Mark],MATCH(C5288,Protocol[Step],0))</f>
        <v>2M2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279010001</v>
      </c>
      <c r="H5288" s="134">
        <f>Systematic[[#This Row],[SampleVariableLabel]]+100*Systematic[[#This Row],[State]]</f>
        <v>279010601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279</v>
      </c>
      <c r="B5289" s="1">
        <f>IF(C5289=0,IF(B5288=Protocol!$V$20,1,B5288+1),B5288)</f>
        <v>1</v>
      </c>
      <c r="C5289" s="1">
        <f>IF(C5288+1=Protocol!$V$21,0,C5288+1)</f>
        <v>7</v>
      </c>
      <c r="D5289" s="1">
        <f t="shared" si="181"/>
        <v>2</v>
      </c>
      <c r="E5289" s="1" t="str">
        <f>INDEX(Protocol[Mark],MATCH(C5289,Protocol[Step],0))</f>
        <v>3P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279010002</v>
      </c>
      <c r="H5289" s="134">
        <f>Systematic[[#This Row],[SampleVariableLabel]]+100*Systematic[[#This Row],[State]]</f>
        <v>279010702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279</v>
      </c>
      <c r="B5290" s="1">
        <f>IF(C5290=0,IF(B5289=Protocol!$V$20,1,B5289+1),B5289)</f>
        <v>1</v>
      </c>
      <c r="C5290" s="1">
        <f>IF(C5289+1=Protocol!$V$21,0,C5289+1)</f>
        <v>8</v>
      </c>
      <c r="D5290" s="1">
        <f t="shared" si="181"/>
        <v>3</v>
      </c>
      <c r="E5290" s="1" t="str">
        <f>INDEX(Protocol[Mark],MATCH(C5290,Protocol[Step],0))</f>
        <v>4G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279010003</v>
      </c>
      <c r="H5290" s="134">
        <f>Systematic[[#This Row],[SampleVariableLabel]]+100*Systematic[[#This Row],[State]]</f>
        <v>279010803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279</v>
      </c>
      <c r="B5291" s="1">
        <f>IF(C5291=0,IF(B5290=Protocol!$V$20,1,B5290+1),B5290)</f>
        <v>1</v>
      </c>
      <c r="C5291" s="1">
        <f>IF(C5290+1=Protocol!$V$21,0,C5290+1)</f>
        <v>9</v>
      </c>
      <c r="D5291" s="1">
        <f t="shared" si="181"/>
        <v>4</v>
      </c>
      <c r="E5291" s="1" t="str">
        <f>INDEX(Protocol[Mark],MATCH(C5291,Protocol[Step],0))</f>
        <v>5S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279010004</v>
      </c>
      <c r="H5291" s="134">
        <f>Systematic[[#This Row],[SampleVariableLabel]]+100*Systematic[[#This Row],[State]]</f>
        <v>279010904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279</v>
      </c>
      <c r="B5292" s="1">
        <f>IF(C5292=0,IF(B5291=Protocol!$V$20,1,B5291+1),B5291)</f>
        <v>1</v>
      </c>
      <c r="C5292" s="1">
        <f>IF(C5291+1=Protocol!$V$21,0,C5291+1)</f>
        <v>10</v>
      </c>
      <c r="D5292" s="1">
        <f t="shared" si="181"/>
        <v>5</v>
      </c>
      <c r="E5292" s="1" t="str">
        <f>INDEX(Protocol[Mark],MATCH(C5292,Protocol[Step],0))</f>
        <v>6Gp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279010005</v>
      </c>
      <c r="H5292" s="134">
        <f>Systematic[[#This Row],[SampleVariableLabel]]+100*Systematic[[#This Row],[State]]</f>
        <v>279011005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279</v>
      </c>
      <c r="B5293" s="1">
        <f>IF(C5293=0,IF(B5292=Protocol!$V$20,1,B5292+1),B5292)</f>
        <v>1</v>
      </c>
      <c r="C5293" s="1">
        <f>IF(C5292+1=Protocol!$V$21,0,C5292+1)</f>
        <v>11</v>
      </c>
      <c r="D5293" s="1">
        <f t="shared" si="181"/>
        <v>6</v>
      </c>
      <c r="E5293" s="1" t="str">
        <f>INDEX(Protocol[Mark],MATCH(C5293,Protocol[Step],0))</f>
        <v>7U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279010006</v>
      </c>
      <c r="H5293" s="134">
        <f>Systematic[[#This Row],[SampleVariableLabel]]+100*Systematic[[#This Row],[State]]</f>
        <v>279011106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279</v>
      </c>
      <c r="B5294" s="1">
        <f>IF(C5294=0,IF(B5293=Protocol!$V$20,1,B5293+1),B5293)</f>
        <v>1</v>
      </c>
      <c r="C5294" s="1">
        <f>IF(C5293+1=Protocol!$V$21,0,C5293+1)</f>
        <v>12</v>
      </c>
      <c r="D5294" s="1">
        <f t="shared" si="181"/>
        <v>1</v>
      </c>
      <c r="E5294" s="1" t="str">
        <f>INDEX(Protocol[Mark],MATCH(C5294,Protocol[Step],0))</f>
        <v>8Rot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279010001</v>
      </c>
      <c r="H5294" s="134">
        <f>Systematic[[#This Row],[SampleVariableLabel]]+100*Systematic[[#This Row],[State]]</f>
        <v>279011201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279</v>
      </c>
      <c r="B5295" s="1">
        <f>IF(C5295=0,IF(B5294=Protocol!$V$20,1,B5294+1),B5294)</f>
        <v>1</v>
      </c>
      <c r="C5295" s="1">
        <f>IF(C5294+1=Protocol!$V$21,0,C5294+1)</f>
        <v>13</v>
      </c>
      <c r="D5295" s="1">
        <f t="shared" si="181"/>
        <v>2</v>
      </c>
      <c r="E5295" s="1" t="str">
        <f>INDEX(Protocol[Mark],MATCH(C5295,Protocol[Step],0))</f>
        <v>9Ama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279010002</v>
      </c>
      <c r="H5295" s="134">
        <f>Systematic[[#This Row],[SampleVariableLabel]]+100*Systematic[[#This Row],[State]]</f>
        <v>279011302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279</v>
      </c>
      <c r="B5296" s="1">
        <f>IF(C5296=0,IF(B5295=Protocol!$V$20,1,B5295+1),B5295)</f>
        <v>1</v>
      </c>
      <c r="C5296" s="1">
        <f>IF(C5295+1=Protocol!$V$21,0,C5295+1)</f>
        <v>14</v>
      </c>
      <c r="D5296" s="1">
        <f t="shared" si="181"/>
        <v>3</v>
      </c>
      <c r="E5296" s="1" t="str">
        <f>INDEX(Protocol[Mark],MATCH(C5296,Protocol[Step],0))</f>
        <v>10AsTm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279010003</v>
      </c>
      <c r="H5296" s="134">
        <f>Systematic[[#This Row],[SampleVariableLabel]]+100*Systematic[[#This Row],[State]]</f>
        <v>279011403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279</v>
      </c>
      <c r="B5297" s="1">
        <f>IF(C5297=0,IF(B5296=Protocol!$V$20,1,B5296+1),B5296)</f>
        <v>1</v>
      </c>
      <c r="C5297" s="1">
        <f>IF(C5296+1=Protocol!$V$21,0,C5296+1)</f>
        <v>15</v>
      </c>
      <c r="D5297" s="1">
        <f t="shared" si="181"/>
        <v>4</v>
      </c>
      <c r="E5297" s="1" t="str">
        <f>INDEX(Protocol[Mark],MATCH(C5297,Protocol[Step],0))</f>
        <v>11Azd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279010004</v>
      </c>
      <c r="H5297" s="134">
        <f>Systematic[[#This Row],[SampleVariableLabel]]+100*Systematic[[#This Row],[State]]</f>
        <v>279011504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280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ce1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280010005</v>
      </c>
      <c r="H5298" s="134">
        <f>Systematic[[#This Row],[SampleVariableLabel]]+100*Systematic[[#This Row],[State]]</f>
        <v>280010005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280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1Dig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280010006</v>
      </c>
      <c r="H5299" s="134">
        <f>Systematic[[#This Row],[SampleVariableLabel]]+100*Systematic[[#This Row],[State]]</f>
        <v>280010106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280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1D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280010001</v>
      </c>
      <c r="H5300" s="134">
        <f>Systematic[[#This Row],[SampleVariableLabel]]+100*Systematic[[#This Row],[State]]</f>
        <v>280010201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280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1M.1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280010002</v>
      </c>
      <c r="H5301" s="134">
        <f>Systematic[[#This Row],[SampleVariableLabel]]+100*Systematic[[#This Row],[State]]</f>
        <v>280010302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280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2Oct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280010003</v>
      </c>
      <c r="H5302" s="134">
        <f>Systematic[[#This Row],[SampleVariableLabel]]+100*Systematic[[#This Row],[State]]</f>
        <v>280010403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280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2c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280010004</v>
      </c>
      <c r="H5303" s="134">
        <f>Systematic[[#This Row],[SampleVariableLabel]]+100*Systematic[[#This Row],[State]]</f>
        <v>280010504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280</v>
      </c>
      <c r="B5304" s="1">
        <f>IF(C5304=0,IF(B5303=Protocol!$V$20,1,B5303+1),B5303)</f>
        <v>1</v>
      </c>
      <c r="C5304" s="1">
        <f>IF(C5303+1=Protocol!$V$21,0,C5303+1)</f>
        <v>6</v>
      </c>
      <c r="D5304" s="1">
        <f t="shared" si="181"/>
        <v>5</v>
      </c>
      <c r="E5304" s="1" t="str">
        <f>INDEX(Protocol[Mark],MATCH(C5304,Protocol[Step],0))</f>
        <v>2M2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280010005</v>
      </c>
      <c r="H5304" s="134">
        <f>Systematic[[#This Row],[SampleVariableLabel]]+100*Systematic[[#This Row],[State]]</f>
        <v>280010605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280</v>
      </c>
      <c r="B5305" s="1">
        <f>IF(C5305=0,IF(B5304=Protocol!$V$20,1,B5304+1),B5304)</f>
        <v>1</v>
      </c>
      <c r="C5305" s="1">
        <f>IF(C5304+1=Protocol!$V$21,0,C5304+1)</f>
        <v>7</v>
      </c>
      <c r="D5305" s="1">
        <f t="shared" si="181"/>
        <v>6</v>
      </c>
      <c r="E5305" s="1" t="str">
        <f>INDEX(Protocol[Mark],MATCH(C5305,Protocol[Step],0))</f>
        <v>3P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280010006</v>
      </c>
      <c r="H5305" s="134">
        <f>Systematic[[#This Row],[SampleVariableLabel]]+100*Systematic[[#This Row],[State]]</f>
        <v>280010706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280</v>
      </c>
      <c r="B5306" s="1">
        <f>IF(C5306=0,IF(B5305=Protocol!$V$20,1,B5305+1),B5305)</f>
        <v>1</v>
      </c>
      <c r="C5306" s="1">
        <f>IF(C5305+1=Protocol!$V$21,0,C5305+1)</f>
        <v>8</v>
      </c>
      <c r="D5306" s="1">
        <f t="shared" si="181"/>
        <v>1</v>
      </c>
      <c r="E5306" s="1" t="str">
        <f>INDEX(Protocol[Mark],MATCH(C5306,Protocol[Step],0))</f>
        <v>4G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280010001</v>
      </c>
      <c r="H5306" s="134">
        <f>Systematic[[#This Row],[SampleVariableLabel]]+100*Systematic[[#This Row],[State]]</f>
        <v>280010801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280</v>
      </c>
      <c r="B5307" s="1">
        <f>IF(C5307=0,IF(B5306=Protocol!$V$20,1,B5306+1),B5306)</f>
        <v>1</v>
      </c>
      <c r="C5307" s="1">
        <f>IF(C5306+1=Protocol!$V$21,0,C5306+1)</f>
        <v>9</v>
      </c>
      <c r="D5307" s="1">
        <f t="shared" si="181"/>
        <v>2</v>
      </c>
      <c r="E5307" s="1" t="str">
        <f>INDEX(Protocol[Mark],MATCH(C5307,Protocol[Step],0))</f>
        <v>5S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280010002</v>
      </c>
      <c r="H5307" s="134">
        <f>Systematic[[#This Row],[SampleVariableLabel]]+100*Systematic[[#This Row],[State]]</f>
        <v>280010902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280</v>
      </c>
      <c r="B5308" s="1">
        <f>IF(C5308=0,IF(B5307=Protocol!$V$20,1,B5307+1),B5307)</f>
        <v>1</v>
      </c>
      <c r="C5308" s="1">
        <f>IF(C5307+1=Protocol!$V$21,0,C5307+1)</f>
        <v>10</v>
      </c>
      <c r="D5308" s="1">
        <f t="shared" si="181"/>
        <v>3</v>
      </c>
      <c r="E5308" s="1" t="str">
        <f>INDEX(Protocol[Mark],MATCH(C5308,Protocol[Step],0))</f>
        <v>6Gp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280010003</v>
      </c>
      <c r="H5308" s="134">
        <f>Systematic[[#This Row],[SampleVariableLabel]]+100*Systematic[[#This Row],[State]]</f>
        <v>280011003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280</v>
      </c>
      <c r="B5309" s="1">
        <f>IF(C5309=0,IF(B5308=Protocol!$V$20,1,B5308+1),B5308)</f>
        <v>1</v>
      </c>
      <c r="C5309" s="1">
        <f>IF(C5308+1=Protocol!$V$21,0,C5308+1)</f>
        <v>11</v>
      </c>
      <c r="D5309" s="1">
        <f t="shared" si="181"/>
        <v>4</v>
      </c>
      <c r="E5309" s="1" t="str">
        <f>INDEX(Protocol[Mark],MATCH(C5309,Protocol[Step],0))</f>
        <v>7U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280010004</v>
      </c>
      <c r="H5309" s="134">
        <f>Systematic[[#This Row],[SampleVariableLabel]]+100*Systematic[[#This Row],[State]]</f>
        <v>280011104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280</v>
      </c>
      <c r="B5310" s="1">
        <f>IF(C5310=0,IF(B5309=Protocol!$V$20,1,B5309+1),B5309)</f>
        <v>1</v>
      </c>
      <c r="C5310" s="1">
        <f>IF(C5309+1=Protocol!$V$21,0,C5309+1)</f>
        <v>12</v>
      </c>
      <c r="D5310" s="1">
        <f t="shared" si="181"/>
        <v>5</v>
      </c>
      <c r="E5310" s="1" t="str">
        <f>INDEX(Protocol[Mark],MATCH(C5310,Protocol[Step],0))</f>
        <v>8Rot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280010005</v>
      </c>
      <c r="H5310" s="134">
        <f>Systematic[[#This Row],[SampleVariableLabel]]+100*Systematic[[#This Row],[State]]</f>
        <v>280011205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280</v>
      </c>
      <c r="B5311" s="1">
        <f>IF(C5311=0,IF(B5310=Protocol!$V$20,1,B5310+1),B5310)</f>
        <v>1</v>
      </c>
      <c r="C5311" s="1">
        <f>IF(C5310+1=Protocol!$V$21,0,C5310+1)</f>
        <v>13</v>
      </c>
      <c r="D5311" s="1">
        <f t="shared" si="181"/>
        <v>6</v>
      </c>
      <c r="E5311" s="1" t="str">
        <f>INDEX(Protocol[Mark],MATCH(C5311,Protocol[Step],0))</f>
        <v>9Ama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280010006</v>
      </c>
      <c r="H5311" s="134">
        <f>Systematic[[#This Row],[SampleVariableLabel]]+100*Systematic[[#This Row],[State]]</f>
        <v>280011306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280</v>
      </c>
      <c r="B5312" s="1">
        <f>IF(C5312=0,IF(B5311=Protocol!$V$20,1,B5311+1),B5311)</f>
        <v>1</v>
      </c>
      <c r="C5312" s="1">
        <f>IF(C5311+1=Protocol!$V$21,0,C5311+1)</f>
        <v>14</v>
      </c>
      <c r="D5312" s="1">
        <f t="shared" si="181"/>
        <v>1</v>
      </c>
      <c r="E5312" s="1" t="str">
        <f>INDEX(Protocol[Mark],MATCH(C5312,Protocol[Step],0))</f>
        <v>10AsTm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280010001</v>
      </c>
      <c r="H5312" s="134">
        <f>Systematic[[#This Row],[SampleVariableLabel]]+100*Systematic[[#This Row],[State]]</f>
        <v>280011401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280</v>
      </c>
      <c r="B5313" s="1">
        <f>IF(C5313=0,IF(B5312=Protocol!$V$20,1,B5312+1),B5312)</f>
        <v>1</v>
      </c>
      <c r="C5313" s="1">
        <f>IF(C5312+1=Protocol!$V$21,0,C5312+1)</f>
        <v>15</v>
      </c>
      <c r="D5313" s="1">
        <f t="shared" si="181"/>
        <v>2</v>
      </c>
      <c r="E5313" s="1" t="str">
        <f>INDEX(Protocol[Mark],MATCH(C5313,Protocol[Step],0))</f>
        <v>11Azd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280010002</v>
      </c>
      <c r="H5313" s="134">
        <f>Systematic[[#This Row],[SampleVariableLabel]]+100*Systematic[[#This Row],[State]]</f>
        <v>280011502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281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ce1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281010003</v>
      </c>
      <c r="H5314" s="134">
        <f>Systematic[[#This Row],[SampleVariableLabel]]+100*Systematic[[#This Row],[State]]</f>
        <v>281010003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281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281010004</v>
      </c>
      <c r="H5315" s="134">
        <f>Systematic[[#This Row],[SampleVariableLabel]]+100*Systematic[[#This Row],[State]]</f>
        <v>281010104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281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1D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281010005</v>
      </c>
      <c r="H5316" s="134">
        <f>Systematic[[#This Row],[SampleVariableLabel]]+100*Systematic[[#This Row],[State]]</f>
        <v>281010205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281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1M.1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281010006</v>
      </c>
      <c r="H5317" s="134">
        <f>Systematic[[#This Row],[SampleVariableLabel]]+100*Systematic[[#This Row],[State]]</f>
        <v>281010306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281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281010001</v>
      </c>
      <c r="H5318" s="134">
        <f>Systematic[[#This Row],[SampleVariableLabel]]+100*Systematic[[#This Row],[State]]</f>
        <v>281010401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281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2c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281010002</v>
      </c>
      <c r="H5319" s="134">
        <f>Systematic[[#This Row],[SampleVariableLabel]]+100*Systematic[[#This Row],[State]]</f>
        <v>281010502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281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2M2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281010003</v>
      </c>
      <c r="H5320" s="134">
        <f>Systematic[[#This Row],[SampleVariableLabel]]+100*Systematic[[#This Row],[State]]</f>
        <v>281010603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281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3P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281010004</v>
      </c>
      <c r="H5321" s="134">
        <f>Systematic[[#This Row],[SampleVariableLabel]]+100*Systematic[[#This Row],[State]]</f>
        <v>281010704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281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4G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281010005</v>
      </c>
      <c r="H5322" s="134">
        <f>Systematic[[#This Row],[SampleVariableLabel]]+100*Systematic[[#This Row],[State]]</f>
        <v>281010805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281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5S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281010006</v>
      </c>
      <c r="H5323" s="134">
        <f>Systematic[[#This Row],[SampleVariableLabel]]+100*Systematic[[#This Row],[State]]</f>
        <v>281010906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281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6Gp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281010001</v>
      </c>
      <c r="H5324" s="134">
        <f>Systematic[[#This Row],[SampleVariableLabel]]+100*Systematic[[#This Row],[State]]</f>
        <v>281011001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281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7U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281010002</v>
      </c>
      <c r="H5325" s="134">
        <f>Systematic[[#This Row],[SampleVariableLabel]]+100*Systematic[[#This Row],[State]]</f>
        <v>281011102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281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8Rot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281010003</v>
      </c>
      <c r="H5326" s="134">
        <f>Systematic[[#This Row],[SampleVariableLabel]]+100*Systematic[[#This Row],[State]]</f>
        <v>281011203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281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9Ama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281010004</v>
      </c>
      <c r="H5327" s="134">
        <f>Systematic[[#This Row],[SampleVariableLabel]]+100*Systematic[[#This Row],[State]]</f>
        <v>281011304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281</v>
      </c>
      <c r="B5328" s="1">
        <f>IF(C5328=0,IF(B5327=Protocol!$V$20,1,B5327+1),B5327)</f>
        <v>1</v>
      </c>
      <c r="C5328" s="1">
        <f>IF(C5327+1=Protocol!$V$21,0,C5327+1)</f>
        <v>14</v>
      </c>
      <c r="D5328" s="1">
        <f t="shared" si="183"/>
        <v>5</v>
      </c>
      <c r="E5328" s="1" t="str">
        <f>INDEX(Protocol[Mark],MATCH(C5328,Protocol[Step],0))</f>
        <v>10AsTm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281010005</v>
      </c>
      <c r="H5328" s="134">
        <f>Systematic[[#This Row],[SampleVariableLabel]]+100*Systematic[[#This Row],[State]]</f>
        <v>281011405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281</v>
      </c>
      <c r="B5329" s="1">
        <f>IF(C5329=0,IF(B5328=Protocol!$V$20,1,B5328+1),B5328)</f>
        <v>1</v>
      </c>
      <c r="C5329" s="1">
        <f>IF(C5328+1=Protocol!$V$21,0,C5328+1)</f>
        <v>15</v>
      </c>
      <c r="D5329" s="1">
        <f t="shared" si="183"/>
        <v>6</v>
      </c>
      <c r="E5329" s="1" t="str">
        <f>INDEX(Protocol[Mark],MATCH(C5329,Protocol[Step],0))</f>
        <v>11Azd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281010006</v>
      </c>
      <c r="H5329" s="134">
        <f>Systematic[[#This Row],[SampleVariableLabel]]+100*Systematic[[#This Row],[State]]</f>
        <v>281011506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282</v>
      </c>
      <c r="B5330" s="1">
        <f>IF(C5330=0,IF(B5329=Protocol!$V$20,1,B5329+1),B5329)</f>
        <v>1</v>
      </c>
      <c r="C5330" s="1">
        <f>IF(C5329+1=Protocol!$V$21,0,C5329+1)</f>
        <v>0</v>
      </c>
      <c r="D5330" s="1">
        <f t="shared" si="183"/>
        <v>1</v>
      </c>
      <c r="E5330" s="1" t="str">
        <f>INDEX(Protocol[Mark],MATCH(C5330,Protocol[Step],0))</f>
        <v>ce1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282010001</v>
      </c>
      <c r="H5330" s="134">
        <f>Systematic[[#This Row],[SampleVariableLabel]]+100*Systematic[[#This Row],[State]]</f>
        <v>282010001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282</v>
      </c>
      <c r="B5331" s="1">
        <f>IF(C5331=0,IF(B5330=Protocol!$V$20,1,B5330+1),B5330)</f>
        <v>1</v>
      </c>
      <c r="C5331" s="1">
        <f>IF(C5330+1=Protocol!$V$21,0,C5330+1)</f>
        <v>1</v>
      </c>
      <c r="D5331" s="1">
        <f t="shared" si="183"/>
        <v>2</v>
      </c>
      <c r="E5331" s="1" t="str">
        <f>INDEX(Protocol[Mark],MATCH(C5331,Protocol[Step],0))</f>
        <v>1Dig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282010002</v>
      </c>
      <c r="H5331" s="134">
        <f>Systematic[[#This Row],[SampleVariableLabel]]+100*Systematic[[#This Row],[State]]</f>
        <v>282010102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282</v>
      </c>
      <c r="B5332" s="1">
        <f>IF(C5332=0,IF(B5331=Protocol!$V$20,1,B5331+1),B5331)</f>
        <v>1</v>
      </c>
      <c r="C5332" s="1">
        <f>IF(C5331+1=Protocol!$V$21,0,C5331+1)</f>
        <v>2</v>
      </c>
      <c r="D5332" s="1">
        <f t="shared" si="183"/>
        <v>3</v>
      </c>
      <c r="E5332" s="1" t="str">
        <f>INDEX(Protocol[Mark],MATCH(C5332,Protocol[Step],0))</f>
        <v>1D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282010003</v>
      </c>
      <c r="H5332" s="134">
        <f>Systematic[[#This Row],[SampleVariableLabel]]+100*Systematic[[#This Row],[State]]</f>
        <v>282010203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282</v>
      </c>
      <c r="B5333" s="1">
        <f>IF(C5333=0,IF(B5332=Protocol!$V$20,1,B5332+1),B5332)</f>
        <v>1</v>
      </c>
      <c r="C5333" s="1">
        <f>IF(C5332+1=Protocol!$V$21,0,C5332+1)</f>
        <v>3</v>
      </c>
      <c r="D5333" s="1">
        <f t="shared" si="183"/>
        <v>4</v>
      </c>
      <c r="E5333" s="1" t="str">
        <f>INDEX(Protocol[Mark],MATCH(C5333,Protocol[Step],0))</f>
        <v>1M.1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282010004</v>
      </c>
      <c r="H5333" s="134">
        <f>Systematic[[#This Row],[SampleVariableLabel]]+100*Systematic[[#This Row],[State]]</f>
        <v>282010304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282</v>
      </c>
      <c r="B5334" s="1">
        <f>IF(C5334=0,IF(B5333=Protocol!$V$20,1,B5333+1),B5333)</f>
        <v>1</v>
      </c>
      <c r="C5334" s="1">
        <f>IF(C5333+1=Protocol!$V$21,0,C5333+1)</f>
        <v>4</v>
      </c>
      <c r="D5334" s="1">
        <f t="shared" si="183"/>
        <v>5</v>
      </c>
      <c r="E5334" s="1" t="str">
        <f>INDEX(Protocol[Mark],MATCH(C5334,Protocol[Step],0))</f>
        <v>2Oct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282010005</v>
      </c>
      <c r="H5334" s="134">
        <f>Systematic[[#This Row],[SampleVariableLabel]]+100*Systematic[[#This Row],[State]]</f>
        <v>282010405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282</v>
      </c>
      <c r="B5335" s="1">
        <f>IF(C5335=0,IF(B5334=Protocol!$V$20,1,B5334+1),B5334)</f>
        <v>1</v>
      </c>
      <c r="C5335" s="1">
        <f>IF(C5334+1=Protocol!$V$21,0,C5334+1)</f>
        <v>5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282010006</v>
      </c>
      <c r="H5335" s="134">
        <f>Systematic[[#This Row],[SampleVariableLabel]]+100*Systematic[[#This Row],[State]]</f>
        <v>282010506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282</v>
      </c>
      <c r="B5336" s="1">
        <f>IF(C5336=0,IF(B5335=Protocol!$V$20,1,B5335+1),B5335)</f>
        <v>1</v>
      </c>
      <c r="C5336" s="1">
        <f>IF(C5335+1=Protocol!$V$21,0,C5335+1)</f>
        <v>6</v>
      </c>
      <c r="D5336" s="1">
        <f t="shared" si="183"/>
        <v>1</v>
      </c>
      <c r="E5336" s="1" t="str">
        <f>INDEX(Protocol[Mark],MATCH(C5336,Protocol[Step],0))</f>
        <v>2M2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282010001</v>
      </c>
      <c r="H5336" s="134">
        <f>Systematic[[#This Row],[SampleVariableLabel]]+100*Systematic[[#This Row],[State]]</f>
        <v>282010601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282</v>
      </c>
      <c r="B5337" s="1">
        <f>IF(C5337=0,IF(B5336=Protocol!$V$20,1,B5336+1),B5336)</f>
        <v>1</v>
      </c>
      <c r="C5337" s="1">
        <f>IF(C5336+1=Protocol!$V$21,0,C5336+1)</f>
        <v>7</v>
      </c>
      <c r="D5337" s="1">
        <f t="shared" si="183"/>
        <v>2</v>
      </c>
      <c r="E5337" s="1" t="str">
        <f>INDEX(Protocol[Mark],MATCH(C5337,Protocol[Step],0))</f>
        <v>3P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282010002</v>
      </c>
      <c r="H5337" s="134">
        <f>Systematic[[#This Row],[SampleVariableLabel]]+100*Systematic[[#This Row],[State]]</f>
        <v>282010702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282</v>
      </c>
      <c r="B5338" s="1">
        <f>IF(C5338=0,IF(B5337=Protocol!$V$20,1,B5337+1),B5337)</f>
        <v>1</v>
      </c>
      <c r="C5338" s="1">
        <f>IF(C5337+1=Protocol!$V$21,0,C5337+1)</f>
        <v>8</v>
      </c>
      <c r="D5338" s="1">
        <f t="shared" si="183"/>
        <v>3</v>
      </c>
      <c r="E5338" s="1" t="str">
        <f>INDEX(Protocol[Mark],MATCH(C5338,Protocol[Step],0))</f>
        <v>4G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282010003</v>
      </c>
      <c r="H5338" s="134">
        <f>Systematic[[#This Row],[SampleVariableLabel]]+100*Systematic[[#This Row],[State]]</f>
        <v>282010803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282</v>
      </c>
      <c r="B5339" s="1">
        <f>IF(C5339=0,IF(B5338=Protocol!$V$20,1,B5338+1),B5338)</f>
        <v>1</v>
      </c>
      <c r="C5339" s="1">
        <f>IF(C5338+1=Protocol!$V$21,0,C5338+1)</f>
        <v>9</v>
      </c>
      <c r="D5339" s="1">
        <f t="shared" si="183"/>
        <v>4</v>
      </c>
      <c r="E5339" s="1" t="str">
        <f>INDEX(Protocol[Mark],MATCH(C5339,Protocol[Step],0))</f>
        <v>5S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282010004</v>
      </c>
      <c r="H5339" s="134">
        <f>Systematic[[#This Row],[SampleVariableLabel]]+100*Systematic[[#This Row],[State]]</f>
        <v>282010904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282</v>
      </c>
      <c r="B5340" s="1">
        <f>IF(C5340=0,IF(B5339=Protocol!$V$20,1,B5339+1),B5339)</f>
        <v>1</v>
      </c>
      <c r="C5340" s="1">
        <f>IF(C5339+1=Protocol!$V$21,0,C5339+1)</f>
        <v>10</v>
      </c>
      <c r="D5340" s="1">
        <f t="shared" si="183"/>
        <v>5</v>
      </c>
      <c r="E5340" s="1" t="str">
        <f>INDEX(Protocol[Mark],MATCH(C5340,Protocol[Step],0))</f>
        <v>6Gp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282010005</v>
      </c>
      <c r="H5340" s="134">
        <f>Systematic[[#This Row],[SampleVariableLabel]]+100*Systematic[[#This Row],[State]]</f>
        <v>282011005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282</v>
      </c>
      <c r="B5341" s="1">
        <f>IF(C5341=0,IF(B5340=Protocol!$V$20,1,B5340+1),B5340)</f>
        <v>1</v>
      </c>
      <c r="C5341" s="1">
        <f>IF(C5340+1=Protocol!$V$21,0,C5340+1)</f>
        <v>11</v>
      </c>
      <c r="D5341" s="1">
        <f t="shared" si="183"/>
        <v>6</v>
      </c>
      <c r="E5341" s="1" t="str">
        <f>INDEX(Protocol[Mark],MATCH(C5341,Protocol[Step],0))</f>
        <v>7U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282010006</v>
      </c>
      <c r="H5341" s="134">
        <f>Systematic[[#This Row],[SampleVariableLabel]]+100*Systematic[[#This Row],[State]]</f>
        <v>282011106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282</v>
      </c>
      <c r="B5342" s="1">
        <f>IF(C5342=0,IF(B5341=Protocol!$V$20,1,B5341+1),B5341)</f>
        <v>1</v>
      </c>
      <c r="C5342" s="1">
        <f>IF(C5341+1=Protocol!$V$21,0,C5341+1)</f>
        <v>12</v>
      </c>
      <c r="D5342" s="1">
        <f t="shared" si="183"/>
        <v>1</v>
      </c>
      <c r="E5342" s="1" t="str">
        <f>INDEX(Protocol[Mark],MATCH(C5342,Protocol[Step],0))</f>
        <v>8Rot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282010001</v>
      </c>
      <c r="H5342" s="134">
        <f>Systematic[[#This Row],[SampleVariableLabel]]+100*Systematic[[#This Row],[State]]</f>
        <v>282011201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282</v>
      </c>
      <c r="B5343" s="1">
        <f>IF(C5343=0,IF(B5342=Protocol!$V$20,1,B5342+1),B5342)</f>
        <v>1</v>
      </c>
      <c r="C5343" s="1">
        <f>IF(C5342+1=Protocol!$V$21,0,C5342+1)</f>
        <v>13</v>
      </c>
      <c r="D5343" s="1">
        <f t="shared" si="183"/>
        <v>2</v>
      </c>
      <c r="E5343" s="1" t="str">
        <f>INDEX(Protocol[Mark],MATCH(C5343,Protocol[Step],0))</f>
        <v>9Ama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282010002</v>
      </c>
      <c r="H5343" s="134">
        <f>Systematic[[#This Row],[SampleVariableLabel]]+100*Systematic[[#This Row],[State]]</f>
        <v>282011302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282</v>
      </c>
      <c r="B5344" s="1">
        <f>IF(C5344=0,IF(B5343=Protocol!$V$20,1,B5343+1),B5343)</f>
        <v>1</v>
      </c>
      <c r="C5344" s="1">
        <f>IF(C5343+1=Protocol!$V$21,0,C5343+1)</f>
        <v>14</v>
      </c>
      <c r="D5344" s="1">
        <f t="shared" si="183"/>
        <v>3</v>
      </c>
      <c r="E5344" s="1" t="str">
        <f>INDEX(Protocol[Mark],MATCH(C5344,Protocol[Step],0))</f>
        <v>10AsTm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282010003</v>
      </c>
      <c r="H5344" s="134">
        <f>Systematic[[#This Row],[SampleVariableLabel]]+100*Systematic[[#This Row],[State]]</f>
        <v>282011403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282</v>
      </c>
      <c r="B5345" s="1">
        <f>IF(C5345=0,IF(B5344=Protocol!$V$20,1,B5344+1),B5344)</f>
        <v>1</v>
      </c>
      <c r="C5345" s="1">
        <f>IF(C5344+1=Protocol!$V$21,0,C5344+1)</f>
        <v>15</v>
      </c>
      <c r="D5345" s="1">
        <f t="shared" si="183"/>
        <v>4</v>
      </c>
      <c r="E5345" s="1" t="str">
        <f>INDEX(Protocol[Mark],MATCH(C5345,Protocol[Step],0))</f>
        <v>11Azd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282010004</v>
      </c>
      <c r="H5345" s="134">
        <f>Systematic[[#This Row],[SampleVariableLabel]]+100*Systematic[[#This Row],[State]]</f>
        <v>282011504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283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ce1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283010005</v>
      </c>
      <c r="H5346" s="134">
        <f>Systematic[[#This Row],[SampleVariableLabel]]+100*Systematic[[#This Row],[State]]</f>
        <v>283010005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283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1Dig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283010006</v>
      </c>
      <c r="H5347" s="134">
        <f>Systematic[[#This Row],[SampleVariableLabel]]+100*Systematic[[#This Row],[State]]</f>
        <v>283010106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283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1D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283010001</v>
      </c>
      <c r="H5348" s="134">
        <f>Systematic[[#This Row],[SampleVariableLabel]]+100*Systematic[[#This Row],[State]]</f>
        <v>283010201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283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1M.1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283010002</v>
      </c>
      <c r="H5349" s="134">
        <f>Systematic[[#This Row],[SampleVariableLabel]]+100*Systematic[[#This Row],[State]]</f>
        <v>283010302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283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2Oct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283010003</v>
      </c>
      <c r="H5350" s="134">
        <f>Systematic[[#This Row],[SampleVariableLabel]]+100*Systematic[[#This Row],[State]]</f>
        <v>283010403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283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2c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283010004</v>
      </c>
      <c r="H5351" s="134">
        <f>Systematic[[#This Row],[SampleVariableLabel]]+100*Systematic[[#This Row],[State]]</f>
        <v>283010504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283</v>
      </c>
      <c r="B5352" s="1">
        <f>IF(C5352=0,IF(B5351=Protocol!$V$20,1,B5351+1),B5351)</f>
        <v>1</v>
      </c>
      <c r="C5352" s="1">
        <f>IF(C5351+1=Protocol!$V$21,0,C5351+1)</f>
        <v>6</v>
      </c>
      <c r="D5352" s="1">
        <f t="shared" si="183"/>
        <v>5</v>
      </c>
      <c r="E5352" s="1" t="str">
        <f>INDEX(Protocol[Mark],MATCH(C5352,Protocol[Step],0))</f>
        <v>2M2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283010005</v>
      </c>
      <c r="H5352" s="134">
        <f>Systematic[[#This Row],[SampleVariableLabel]]+100*Systematic[[#This Row],[State]]</f>
        <v>283010605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283</v>
      </c>
      <c r="B5353" s="1">
        <f>IF(C5353=0,IF(B5352=Protocol!$V$20,1,B5352+1),B5352)</f>
        <v>1</v>
      </c>
      <c r="C5353" s="1">
        <f>IF(C5352+1=Protocol!$V$21,0,C5352+1)</f>
        <v>7</v>
      </c>
      <c r="D5353" s="1">
        <f t="shared" si="183"/>
        <v>6</v>
      </c>
      <c r="E5353" s="1" t="str">
        <f>INDEX(Protocol[Mark],MATCH(C5353,Protocol[Step],0))</f>
        <v>3P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283010006</v>
      </c>
      <c r="H5353" s="134">
        <f>Systematic[[#This Row],[SampleVariableLabel]]+100*Systematic[[#This Row],[State]]</f>
        <v>283010706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283</v>
      </c>
      <c r="B5354" s="1">
        <f>IF(C5354=0,IF(B5353=Protocol!$V$20,1,B5353+1),B5353)</f>
        <v>1</v>
      </c>
      <c r="C5354" s="1">
        <f>IF(C5353+1=Protocol!$V$21,0,C5353+1)</f>
        <v>8</v>
      </c>
      <c r="D5354" s="1">
        <f t="shared" si="183"/>
        <v>1</v>
      </c>
      <c r="E5354" s="1" t="str">
        <f>INDEX(Protocol[Mark],MATCH(C5354,Protocol[Step],0))</f>
        <v>4G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283010001</v>
      </c>
      <c r="H5354" s="134">
        <f>Systematic[[#This Row],[SampleVariableLabel]]+100*Systematic[[#This Row],[State]]</f>
        <v>283010801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283</v>
      </c>
      <c r="B5355" s="1">
        <f>IF(C5355=0,IF(B5354=Protocol!$V$20,1,B5354+1),B5354)</f>
        <v>1</v>
      </c>
      <c r="C5355" s="1">
        <f>IF(C5354+1=Protocol!$V$21,0,C5354+1)</f>
        <v>9</v>
      </c>
      <c r="D5355" s="1">
        <f t="shared" si="183"/>
        <v>2</v>
      </c>
      <c r="E5355" s="1" t="str">
        <f>INDEX(Protocol[Mark],MATCH(C5355,Protocol[Step],0))</f>
        <v>5S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283010002</v>
      </c>
      <c r="H5355" s="134">
        <f>Systematic[[#This Row],[SampleVariableLabel]]+100*Systematic[[#This Row],[State]]</f>
        <v>283010902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283</v>
      </c>
      <c r="B5356" s="1">
        <f>IF(C5356=0,IF(B5355=Protocol!$V$20,1,B5355+1),B5355)</f>
        <v>1</v>
      </c>
      <c r="C5356" s="1">
        <f>IF(C5355+1=Protocol!$V$21,0,C5355+1)</f>
        <v>10</v>
      </c>
      <c r="D5356" s="1">
        <f t="shared" si="183"/>
        <v>3</v>
      </c>
      <c r="E5356" s="1" t="str">
        <f>INDEX(Protocol[Mark],MATCH(C5356,Protocol[Step],0))</f>
        <v>6Gp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283010003</v>
      </c>
      <c r="H5356" s="134">
        <f>Systematic[[#This Row],[SampleVariableLabel]]+100*Systematic[[#This Row],[State]]</f>
        <v>283011003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283</v>
      </c>
      <c r="B5357" s="1">
        <f>IF(C5357=0,IF(B5356=Protocol!$V$20,1,B5356+1),B5356)</f>
        <v>1</v>
      </c>
      <c r="C5357" s="1">
        <f>IF(C5356+1=Protocol!$V$21,0,C5356+1)</f>
        <v>11</v>
      </c>
      <c r="D5357" s="1">
        <f t="shared" si="183"/>
        <v>4</v>
      </c>
      <c r="E5357" s="1" t="str">
        <f>INDEX(Protocol[Mark],MATCH(C5357,Protocol[Step],0))</f>
        <v>7U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283010004</v>
      </c>
      <c r="H5357" s="134">
        <f>Systematic[[#This Row],[SampleVariableLabel]]+100*Systematic[[#This Row],[State]]</f>
        <v>283011104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283</v>
      </c>
      <c r="B5358" s="1">
        <f>IF(C5358=0,IF(B5357=Protocol!$V$20,1,B5357+1),B5357)</f>
        <v>1</v>
      </c>
      <c r="C5358" s="1">
        <f>IF(C5357+1=Protocol!$V$21,0,C5357+1)</f>
        <v>12</v>
      </c>
      <c r="D5358" s="1">
        <f t="shared" si="183"/>
        <v>5</v>
      </c>
      <c r="E5358" s="1" t="str">
        <f>INDEX(Protocol[Mark],MATCH(C5358,Protocol[Step],0))</f>
        <v>8Rot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283010005</v>
      </c>
      <c r="H5358" s="134">
        <f>Systematic[[#This Row],[SampleVariableLabel]]+100*Systematic[[#This Row],[State]]</f>
        <v>283011205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283</v>
      </c>
      <c r="B5359" s="1">
        <f>IF(C5359=0,IF(B5358=Protocol!$V$20,1,B5358+1),B5358)</f>
        <v>1</v>
      </c>
      <c r="C5359" s="1">
        <f>IF(C5358+1=Protocol!$V$21,0,C5358+1)</f>
        <v>13</v>
      </c>
      <c r="D5359" s="1">
        <f t="shared" si="183"/>
        <v>6</v>
      </c>
      <c r="E5359" s="1" t="str">
        <f>INDEX(Protocol[Mark],MATCH(C5359,Protocol[Step],0))</f>
        <v>9Ama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283010006</v>
      </c>
      <c r="H5359" s="134">
        <f>Systematic[[#This Row],[SampleVariableLabel]]+100*Systematic[[#This Row],[State]]</f>
        <v>283011306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283</v>
      </c>
      <c r="B5360" s="1">
        <f>IF(C5360=0,IF(B5359=Protocol!$V$20,1,B5359+1),B5359)</f>
        <v>1</v>
      </c>
      <c r="C5360" s="1">
        <f>IF(C5359+1=Protocol!$V$21,0,C5359+1)</f>
        <v>14</v>
      </c>
      <c r="D5360" s="1">
        <f t="shared" si="183"/>
        <v>1</v>
      </c>
      <c r="E5360" s="1" t="str">
        <f>INDEX(Protocol[Mark],MATCH(C5360,Protocol[Step],0))</f>
        <v>10AsTm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283010001</v>
      </c>
      <c r="H5360" s="134">
        <f>Systematic[[#This Row],[SampleVariableLabel]]+100*Systematic[[#This Row],[State]]</f>
        <v>283011401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283</v>
      </c>
      <c r="B5361" s="1">
        <f>IF(C5361=0,IF(B5360=Protocol!$V$20,1,B5360+1),B5360)</f>
        <v>1</v>
      </c>
      <c r="C5361" s="1">
        <f>IF(C5360+1=Protocol!$V$21,0,C5360+1)</f>
        <v>15</v>
      </c>
      <c r="D5361" s="1">
        <f t="shared" si="183"/>
        <v>2</v>
      </c>
      <c r="E5361" s="1" t="str">
        <f>INDEX(Protocol[Mark],MATCH(C5361,Protocol[Step],0))</f>
        <v>11Azd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283010002</v>
      </c>
      <c r="H5361" s="134">
        <f>Systematic[[#This Row],[SampleVariableLabel]]+100*Systematic[[#This Row],[State]]</f>
        <v>283011502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284</v>
      </c>
      <c r="B5362" s="1">
        <f>IF(C5362=0,IF(B5361=Protocol!$V$20,1,B5361+1),B5361)</f>
        <v>1</v>
      </c>
      <c r="C5362" s="1">
        <f>IF(C5361+1=Protocol!$V$21,0,C5361+1)</f>
        <v>0</v>
      </c>
      <c r="D5362" s="1">
        <f t="shared" si="183"/>
        <v>3</v>
      </c>
      <c r="E5362" s="1" t="str">
        <f>INDEX(Protocol[Mark],MATCH(C5362,Protocol[Step],0))</f>
        <v>ce1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284010003</v>
      </c>
      <c r="H5362" s="134">
        <f>Systematic[[#This Row],[SampleVariableLabel]]+100*Systematic[[#This Row],[State]]</f>
        <v>284010003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284</v>
      </c>
      <c r="B5363" s="1">
        <f>IF(C5363=0,IF(B5362=Protocol!$V$20,1,B5362+1),B5362)</f>
        <v>1</v>
      </c>
      <c r="C5363" s="1">
        <f>IF(C5362+1=Protocol!$V$21,0,C5362+1)</f>
        <v>1</v>
      </c>
      <c r="D5363" s="1">
        <f t="shared" si="183"/>
        <v>4</v>
      </c>
      <c r="E5363" s="1" t="str">
        <f>INDEX(Protocol[Mark],MATCH(C5363,Protocol[Step],0))</f>
        <v>1Dig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284010004</v>
      </c>
      <c r="H5363" s="134">
        <f>Systematic[[#This Row],[SampleVariableLabel]]+100*Systematic[[#This Row],[State]]</f>
        <v>284010104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284</v>
      </c>
      <c r="B5364" s="1">
        <f>IF(C5364=0,IF(B5363=Protocol!$V$20,1,B5363+1),B5363)</f>
        <v>1</v>
      </c>
      <c r="C5364" s="1">
        <f>IF(C5363+1=Protocol!$V$21,0,C5363+1)</f>
        <v>2</v>
      </c>
      <c r="D5364" s="1">
        <f t="shared" si="183"/>
        <v>5</v>
      </c>
      <c r="E5364" s="1" t="str">
        <f>INDEX(Protocol[Mark],MATCH(C5364,Protocol[Step],0))</f>
        <v>1D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284010005</v>
      </c>
      <c r="H5364" s="134">
        <f>Systematic[[#This Row],[SampleVariableLabel]]+100*Systematic[[#This Row],[State]]</f>
        <v>284010205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284</v>
      </c>
      <c r="B5365" s="1">
        <f>IF(C5365=0,IF(B5364=Protocol!$V$20,1,B5364+1),B5364)</f>
        <v>1</v>
      </c>
      <c r="C5365" s="1">
        <f>IF(C5364+1=Protocol!$V$21,0,C5364+1)</f>
        <v>3</v>
      </c>
      <c r="D5365" s="1">
        <f t="shared" si="183"/>
        <v>6</v>
      </c>
      <c r="E5365" s="1" t="str">
        <f>INDEX(Protocol[Mark],MATCH(C5365,Protocol[Step],0))</f>
        <v>1M.1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284010006</v>
      </c>
      <c r="H5365" s="134">
        <f>Systematic[[#This Row],[SampleVariableLabel]]+100*Systematic[[#This Row],[State]]</f>
        <v>284010306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284</v>
      </c>
      <c r="B5366" s="1">
        <f>IF(C5366=0,IF(B5365=Protocol!$V$20,1,B5365+1),B5365)</f>
        <v>1</v>
      </c>
      <c r="C5366" s="1">
        <f>IF(C5365+1=Protocol!$V$21,0,C5365+1)</f>
        <v>4</v>
      </c>
      <c r="D5366" s="1">
        <f t="shared" si="183"/>
        <v>1</v>
      </c>
      <c r="E5366" s="1" t="str">
        <f>INDEX(Protocol[Mark],MATCH(C5366,Protocol[Step],0))</f>
        <v>2Oct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284010001</v>
      </c>
      <c r="H5366" s="134">
        <f>Systematic[[#This Row],[SampleVariableLabel]]+100*Systematic[[#This Row],[State]]</f>
        <v>284010401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284</v>
      </c>
      <c r="B5367" s="1">
        <f>IF(C5367=0,IF(B5366=Protocol!$V$20,1,B5366+1),B5366)</f>
        <v>1</v>
      </c>
      <c r="C5367" s="1">
        <f>IF(C5366+1=Protocol!$V$21,0,C5366+1)</f>
        <v>5</v>
      </c>
      <c r="D5367" s="1">
        <f t="shared" si="183"/>
        <v>2</v>
      </c>
      <c r="E5367" s="1" t="str">
        <f>INDEX(Protocol[Mark],MATCH(C5367,Protocol[Step],0))</f>
        <v>2c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284010002</v>
      </c>
      <c r="H5367" s="134">
        <f>Systematic[[#This Row],[SampleVariableLabel]]+100*Systematic[[#This Row],[State]]</f>
        <v>284010502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284</v>
      </c>
      <c r="B5368" s="1">
        <f>IF(C5368=0,IF(B5367=Protocol!$V$20,1,B5367+1),B5367)</f>
        <v>1</v>
      </c>
      <c r="C5368" s="1">
        <f>IF(C5367+1=Protocol!$V$21,0,C5367+1)</f>
        <v>6</v>
      </c>
      <c r="D5368" s="1">
        <f t="shared" si="183"/>
        <v>3</v>
      </c>
      <c r="E5368" s="1" t="str">
        <f>INDEX(Protocol[Mark],MATCH(C5368,Protocol[Step],0))</f>
        <v>2M2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284010003</v>
      </c>
      <c r="H5368" s="134">
        <f>Systematic[[#This Row],[SampleVariableLabel]]+100*Systematic[[#This Row],[State]]</f>
        <v>284010603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284</v>
      </c>
      <c r="B5369" s="1">
        <f>IF(C5369=0,IF(B5368=Protocol!$V$20,1,B5368+1),B5368)</f>
        <v>1</v>
      </c>
      <c r="C5369" s="1">
        <f>IF(C5368+1=Protocol!$V$21,0,C5368+1)</f>
        <v>7</v>
      </c>
      <c r="D5369" s="1">
        <f t="shared" si="183"/>
        <v>4</v>
      </c>
      <c r="E5369" s="1" t="str">
        <f>INDEX(Protocol[Mark],MATCH(C5369,Protocol[Step],0))</f>
        <v>3P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284010004</v>
      </c>
      <c r="H5369" s="134">
        <f>Systematic[[#This Row],[SampleVariableLabel]]+100*Systematic[[#This Row],[State]]</f>
        <v>284010704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284</v>
      </c>
      <c r="B5370" s="1">
        <f>IF(C5370=0,IF(B5369=Protocol!$V$20,1,B5369+1),B5369)</f>
        <v>1</v>
      </c>
      <c r="C5370" s="1">
        <f>IF(C5369+1=Protocol!$V$21,0,C5369+1)</f>
        <v>8</v>
      </c>
      <c r="D5370" s="1">
        <f t="shared" si="183"/>
        <v>5</v>
      </c>
      <c r="E5370" s="1" t="str">
        <f>INDEX(Protocol[Mark],MATCH(C5370,Protocol[Step],0))</f>
        <v>4G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284010005</v>
      </c>
      <c r="H5370" s="134">
        <f>Systematic[[#This Row],[SampleVariableLabel]]+100*Systematic[[#This Row],[State]]</f>
        <v>284010805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284</v>
      </c>
      <c r="B5371" s="1">
        <f>IF(C5371=0,IF(B5370=Protocol!$V$20,1,B5370+1),B5370)</f>
        <v>1</v>
      </c>
      <c r="C5371" s="1">
        <f>IF(C5370+1=Protocol!$V$21,0,C5370+1)</f>
        <v>9</v>
      </c>
      <c r="D5371" s="1">
        <f t="shared" si="183"/>
        <v>6</v>
      </c>
      <c r="E5371" s="1" t="str">
        <f>INDEX(Protocol[Mark],MATCH(C5371,Protocol[Step],0))</f>
        <v>5S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284010006</v>
      </c>
      <c r="H5371" s="134">
        <f>Systematic[[#This Row],[SampleVariableLabel]]+100*Systematic[[#This Row],[State]]</f>
        <v>284010906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284</v>
      </c>
      <c r="B5372" s="1">
        <f>IF(C5372=0,IF(B5371=Protocol!$V$20,1,B5371+1),B5371)</f>
        <v>1</v>
      </c>
      <c r="C5372" s="1">
        <f>IF(C5371+1=Protocol!$V$21,0,C5371+1)</f>
        <v>10</v>
      </c>
      <c r="D5372" s="1">
        <f t="shared" si="183"/>
        <v>1</v>
      </c>
      <c r="E5372" s="1" t="str">
        <f>INDEX(Protocol[Mark],MATCH(C5372,Protocol[Step],0))</f>
        <v>6Gp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284010001</v>
      </c>
      <c r="H5372" s="134">
        <f>Systematic[[#This Row],[SampleVariableLabel]]+100*Systematic[[#This Row],[State]]</f>
        <v>284011001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284</v>
      </c>
      <c r="B5373" s="1">
        <f>IF(C5373=0,IF(B5372=Protocol!$V$20,1,B5372+1),B5372)</f>
        <v>1</v>
      </c>
      <c r="C5373" s="1">
        <f>IF(C5372+1=Protocol!$V$21,0,C5372+1)</f>
        <v>11</v>
      </c>
      <c r="D5373" s="1">
        <f t="shared" si="183"/>
        <v>2</v>
      </c>
      <c r="E5373" s="1" t="str">
        <f>INDEX(Protocol[Mark],MATCH(C5373,Protocol[Step],0))</f>
        <v>7U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284010002</v>
      </c>
      <c r="H5373" s="134">
        <f>Systematic[[#This Row],[SampleVariableLabel]]+100*Systematic[[#This Row],[State]]</f>
        <v>284011102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284</v>
      </c>
      <c r="B5374" s="1">
        <f>IF(C5374=0,IF(B5373=Protocol!$V$20,1,B5373+1),B5373)</f>
        <v>1</v>
      </c>
      <c r="C5374" s="1">
        <f>IF(C5373+1=Protocol!$V$21,0,C5373+1)</f>
        <v>12</v>
      </c>
      <c r="D5374" s="1">
        <f t="shared" si="183"/>
        <v>3</v>
      </c>
      <c r="E5374" s="1" t="str">
        <f>INDEX(Protocol[Mark],MATCH(C5374,Protocol[Step],0))</f>
        <v>8Rot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284010003</v>
      </c>
      <c r="H5374" s="134">
        <f>Systematic[[#This Row],[SampleVariableLabel]]+100*Systematic[[#This Row],[State]]</f>
        <v>284011203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284</v>
      </c>
      <c r="B5375" s="1">
        <f>IF(C5375=0,IF(B5374=Protocol!$V$20,1,B5374+1),B5374)</f>
        <v>1</v>
      </c>
      <c r="C5375" s="1">
        <f>IF(C5374+1=Protocol!$V$21,0,C5374+1)</f>
        <v>13</v>
      </c>
      <c r="D5375" s="1">
        <f t="shared" si="183"/>
        <v>4</v>
      </c>
      <c r="E5375" s="1" t="str">
        <f>INDEX(Protocol[Mark],MATCH(C5375,Protocol[Step],0))</f>
        <v>9Ama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284010004</v>
      </c>
      <c r="H5375" s="134">
        <f>Systematic[[#This Row],[SampleVariableLabel]]+100*Systematic[[#This Row],[State]]</f>
        <v>284011304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284</v>
      </c>
      <c r="B5376" s="1">
        <f>IF(C5376=0,IF(B5375=Protocol!$V$20,1,B5375+1),B5375)</f>
        <v>1</v>
      </c>
      <c r="C5376" s="1">
        <f>IF(C5375+1=Protocol!$V$21,0,C5375+1)</f>
        <v>14</v>
      </c>
      <c r="D5376" s="1">
        <f t="shared" si="183"/>
        <v>5</v>
      </c>
      <c r="E5376" s="1" t="str">
        <f>INDEX(Protocol[Mark],MATCH(C5376,Protocol[Step],0))</f>
        <v>10AsTm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284010005</v>
      </c>
      <c r="H5376" s="134">
        <f>Systematic[[#This Row],[SampleVariableLabel]]+100*Systematic[[#This Row],[State]]</f>
        <v>284011405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284</v>
      </c>
      <c r="B5377" s="1">
        <f>IF(C5377=0,IF(B5376=Protocol!$V$20,1,B5376+1),B5376)</f>
        <v>1</v>
      </c>
      <c r="C5377" s="1">
        <f>IF(C5376+1=Protocol!$V$21,0,C5376+1)</f>
        <v>15</v>
      </c>
      <c r="D5377" s="1">
        <f t="shared" si="183"/>
        <v>6</v>
      </c>
      <c r="E5377" s="1" t="str">
        <f>INDEX(Protocol[Mark],MATCH(C5377,Protocol[Step],0))</f>
        <v>11Azd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284010006</v>
      </c>
      <c r="H5377" s="134">
        <f>Systematic[[#This Row],[SampleVariableLabel]]+100*Systematic[[#This Row],[State]]</f>
        <v>284011506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285</v>
      </c>
      <c r="B5378" s="1">
        <f>IF(C5378=0,IF(B5377=Protocol!$V$20,1,B5377+1),B5377)</f>
        <v>1</v>
      </c>
      <c r="C5378" s="1">
        <f>IF(C5377+1=Protocol!$V$21,0,C5377+1)</f>
        <v>0</v>
      </c>
      <c r="D5378" s="1">
        <f t="shared" si="183"/>
        <v>1</v>
      </c>
      <c r="E5378" s="1" t="str">
        <f>INDEX(Protocol[Mark],MATCH(C5378,Protocol[Step],0))</f>
        <v>ce1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285010001</v>
      </c>
      <c r="H5378" s="134">
        <f>Systematic[[#This Row],[SampleVariableLabel]]+100*Systematic[[#This Row],[State]]</f>
        <v>285010001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285</v>
      </c>
      <c r="B5379" s="1">
        <f>IF(C5379=0,IF(B5378=Protocol!$V$20,1,B5378+1),B5378)</f>
        <v>1</v>
      </c>
      <c r="C5379" s="1">
        <f>IF(C5378+1=Protocol!$V$21,0,C5378+1)</f>
        <v>1</v>
      </c>
      <c r="D5379" s="1">
        <f t="shared" ref="D5379:D5442" si="185">IF(D5378=nVariables,1,D5378+1)</f>
        <v>2</v>
      </c>
      <c r="E5379" s="1" t="str">
        <f>INDEX(Protocol[Mark],MATCH(C5379,Protocol[Step],0))</f>
        <v>1Dig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285010002</v>
      </c>
      <c r="H5379" s="134">
        <f>Systematic[[#This Row],[SampleVariableLabel]]+100*Systematic[[#This Row],[State]]</f>
        <v>285010102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285</v>
      </c>
      <c r="B5380" s="1">
        <f>IF(C5380=0,IF(B5379=Protocol!$V$20,1,B5379+1),B5379)</f>
        <v>1</v>
      </c>
      <c r="C5380" s="1">
        <f>IF(C5379+1=Protocol!$V$21,0,C5379+1)</f>
        <v>2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285010003</v>
      </c>
      <c r="H5380" s="134">
        <f>Systematic[[#This Row],[SampleVariableLabel]]+100*Systematic[[#This Row],[State]]</f>
        <v>285010203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285</v>
      </c>
      <c r="B5381" s="1">
        <f>IF(C5381=0,IF(B5380=Protocol!$V$20,1,B5380+1),B5380)</f>
        <v>1</v>
      </c>
      <c r="C5381" s="1">
        <f>IF(C5380+1=Protocol!$V$21,0,C5380+1)</f>
        <v>3</v>
      </c>
      <c r="D5381" s="1">
        <f t="shared" si="185"/>
        <v>4</v>
      </c>
      <c r="E5381" s="1" t="str">
        <f>INDEX(Protocol[Mark],MATCH(C5381,Protocol[Step],0))</f>
        <v>1M.1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285010004</v>
      </c>
      <c r="H5381" s="134">
        <f>Systematic[[#This Row],[SampleVariableLabel]]+100*Systematic[[#This Row],[State]]</f>
        <v>285010304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285</v>
      </c>
      <c r="B5382" s="1">
        <f>IF(C5382=0,IF(B5381=Protocol!$V$20,1,B5381+1),B5381)</f>
        <v>1</v>
      </c>
      <c r="C5382" s="1">
        <f>IF(C5381+1=Protocol!$V$21,0,C5381+1)</f>
        <v>4</v>
      </c>
      <c r="D5382" s="1">
        <f t="shared" si="185"/>
        <v>5</v>
      </c>
      <c r="E5382" s="1" t="str">
        <f>INDEX(Protocol[Mark],MATCH(C5382,Protocol[Step],0))</f>
        <v>2Oct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285010005</v>
      </c>
      <c r="H5382" s="134">
        <f>Systematic[[#This Row],[SampleVariableLabel]]+100*Systematic[[#This Row],[State]]</f>
        <v>285010405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285</v>
      </c>
      <c r="B5383" s="1">
        <f>IF(C5383=0,IF(B5382=Protocol!$V$20,1,B5382+1),B5382)</f>
        <v>1</v>
      </c>
      <c r="C5383" s="1">
        <f>IF(C5382+1=Protocol!$V$21,0,C5382+1)</f>
        <v>5</v>
      </c>
      <c r="D5383" s="1">
        <f t="shared" si="185"/>
        <v>6</v>
      </c>
      <c r="E5383" s="1" t="str">
        <f>INDEX(Protocol[Mark],MATCH(C5383,Protocol[Step],0))</f>
        <v>2c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285010006</v>
      </c>
      <c r="H5383" s="134">
        <f>Systematic[[#This Row],[SampleVariableLabel]]+100*Systematic[[#This Row],[State]]</f>
        <v>285010506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285</v>
      </c>
      <c r="B5384" s="1">
        <f>IF(C5384=0,IF(B5383=Protocol!$V$20,1,B5383+1),B5383)</f>
        <v>1</v>
      </c>
      <c r="C5384" s="1">
        <f>IF(C5383+1=Protocol!$V$21,0,C5383+1)</f>
        <v>6</v>
      </c>
      <c r="D5384" s="1">
        <f t="shared" si="185"/>
        <v>1</v>
      </c>
      <c r="E5384" s="1" t="str">
        <f>INDEX(Protocol[Mark],MATCH(C5384,Protocol[Step],0))</f>
        <v>2M2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285010001</v>
      </c>
      <c r="H5384" s="134">
        <f>Systematic[[#This Row],[SampleVariableLabel]]+100*Systematic[[#This Row],[State]]</f>
        <v>285010601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285</v>
      </c>
      <c r="B5385" s="1">
        <f>IF(C5385=0,IF(B5384=Protocol!$V$20,1,B5384+1),B5384)</f>
        <v>1</v>
      </c>
      <c r="C5385" s="1">
        <f>IF(C5384+1=Protocol!$V$21,0,C5384+1)</f>
        <v>7</v>
      </c>
      <c r="D5385" s="1">
        <f t="shared" si="185"/>
        <v>2</v>
      </c>
      <c r="E5385" s="1" t="str">
        <f>INDEX(Protocol[Mark],MATCH(C5385,Protocol[Step],0))</f>
        <v>3P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285010002</v>
      </c>
      <c r="H5385" s="134">
        <f>Systematic[[#This Row],[SampleVariableLabel]]+100*Systematic[[#This Row],[State]]</f>
        <v>285010702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285</v>
      </c>
      <c r="B5386" s="1">
        <f>IF(C5386=0,IF(B5385=Protocol!$V$20,1,B5385+1),B5385)</f>
        <v>1</v>
      </c>
      <c r="C5386" s="1">
        <f>IF(C5385+1=Protocol!$V$21,0,C5385+1)</f>
        <v>8</v>
      </c>
      <c r="D5386" s="1">
        <f t="shared" si="185"/>
        <v>3</v>
      </c>
      <c r="E5386" s="1" t="str">
        <f>INDEX(Protocol[Mark],MATCH(C5386,Protocol[Step],0))</f>
        <v>4G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285010003</v>
      </c>
      <c r="H5386" s="134">
        <f>Systematic[[#This Row],[SampleVariableLabel]]+100*Systematic[[#This Row],[State]]</f>
        <v>285010803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285</v>
      </c>
      <c r="B5387" s="1">
        <f>IF(C5387=0,IF(B5386=Protocol!$V$20,1,B5386+1),B5386)</f>
        <v>1</v>
      </c>
      <c r="C5387" s="1">
        <f>IF(C5386+1=Protocol!$V$21,0,C5386+1)</f>
        <v>9</v>
      </c>
      <c r="D5387" s="1">
        <f t="shared" si="185"/>
        <v>4</v>
      </c>
      <c r="E5387" s="1" t="str">
        <f>INDEX(Protocol[Mark],MATCH(C5387,Protocol[Step],0))</f>
        <v>5S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285010004</v>
      </c>
      <c r="H5387" s="134">
        <f>Systematic[[#This Row],[SampleVariableLabel]]+100*Systematic[[#This Row],[State]]</f>
        <v>285010904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285</v>
      </c>
      <c r="B5388" s="1">
        <f>IF(C5388=0,IF(B5387=Protocol!$V$20,1,B5387+1),B5387)</f>
        <v>1</v>
      </c>
      <c r="C5388" s="1">
        <f>IF(C5387+1=Protocol!$V$21,0,C5387+1)</f>
        <v>10</v>
      </c>
      <c r="D5388" s="1">
        <f t="shared" si="185"/>
        <v>5</v>
      </c>
      <c r="E5388" s="1" t="str">
        <f>INDEX(Protocol[Mark],MATCH(C5388,Protocol[Step],0))</f>
        <v>6Gp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285010005</v>
      </c>
      <c r="H5388" s="134">
        <f>Systematic[[#This Row],[SampleVariableLabel]]+100*Systematic[[#This Row],[State]]</f>
        <v>285011005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285</v>
      </c>
      <c r="B5389" s="1">
        <f>IF(C5389=0,IF(B5388=Protocol!$V$20,1,B5388+1),B5388)</f>
        <v>1</v>
      </c>
      <c r="C5389" s="1">
        <f>IF(C5388+1=Protocol!$V$21,0,C5388+1)</f>
        <v>11</v>
      </c>
      <c r="D5389" s="1">
        <f t="shared" si="185"/>
        <v>6</v>
      </c>
      <c r="E5389" s="1" t="str">
        <f>INDEX(Protocol[Mark],MATCH(C5389,Protocol[Step],0))</f>
        <v>7U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285010006</v>
      </c>
      <c r="H5389" s="134">
        <f>Systematic[[#This Row],[SampleVariableLabel]]+100*Systematic[[#This Row],[State]]</f>
        <v>285011106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285</v>
      </c>
      <c r="B5390" s="1">
        <f>IF(C5390=0,IF(B5389=Protocol!$V$20,1,B5389+1),B5389)</f>
        <v>1</v>
      </c>
      <c r="C5390" s="1">
        <f>IF(C5389+1=Protocol!$V$21,0,C5389+1)</f>
        <v>12</v>
      </c>
      <c r="D5390" s="1">
        <f t="shared" si="185"/>
        <v>1</v>
      </c>
      <c r="E5390" s="1" t="str">
        <f>INDEX(Protocol[Mark],MATCH(C5390,Protocol[Step],0))</f>
        <v>8Rot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285010001</v>
      </c>
      <c r="H5390" s="134">
        <f>Systematic[[#This Row],[SampleVariableLabel]]+100*Systematic[[#This Row],[State]]</f>
        <v>285011201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285</v>
      </c>
      <c r="B5391" s="1">
        <f>IF(C5391=0,IF(B5390=Protocol!$V$20,1,B5390+1),B5390)</f>
        <v>1</v>
      </c>
      <c r="C5391" s="1">
        <f>IF(C5390+1=Protocol!$V$21,0,C5390+1)</f>
        <v>13</v>
      </c>
      <c r="D5391" s="1">
        <f t="shared" si="185"/>
        <v>2</v>
      </c>
      <c r="E5391" s="1" t="str">
        <f>INDEX(Protocol[Mark],MATCH(C5391,Protocol[Step],0))</f>
        <v>9Ama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285010002</v>
      </c>
      <c r="H5391" s="134">
        <f>Systematic[[#This Row],[SampleVariableLabel]]+100*Systematic[[#This Row],[State]]</f>
        <v>285011302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285</v>
      </c>
      <c r="B5392" s="1">
        <f>IF(C5392=0,IF(B5391=Protocol!$V$20,1,B5391+1),B5391)</f>
        <v>1</v>
      </c>
      <c r="C5392" s="1">
        <f>IF(C5391+1=Protocol!$V$21,0,C5391+1)</f>
        <v>14</v>
      </c>
      <c r="D5392" s="1">
        <f t="shared" si="185"/>
        <v>3</v>
      </c>
      <c r="E5392" s="1" t="str">
        <f>INDEX(Protocol[Mark],MATCH(C5392,Protocol[Step],0))</f>
        <v>10AsTm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285010003</v>
      </c>
      <c r="H5392" s="134">
        <f>Systematic[[#This Row],[SampleVariableLabel]]+100*Systematic[[#This Row],[State]]</f>
        <v>285011403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285</v>
      </c>
      <c r="B5393" s="1">
        <f>IF(C5393=0,IF(B5392=Protocol!$V$20,1,B5392+1),B5392)</f>
        <v>1</v>
      </c>
      <c r="C5393" s="1">
        <f>IF(C5392+1=Protocol!$V$21,0,C5392+1)</f>
        <v>15</v>
      </c>
      <c r="D5393" s="1">
        <f t="shared" si="185"/>
        <v>4</v>
      </c>
      <c r="E5393" s="1" t="str">
        <f>INDEX(Protocol[Mark],MATCH(C5393,Protocol[Step],0))</f>
        <v>11Azd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285010004</v>
      </c>
      <c r="H5393" s="134">
        <f>Systematic[[#This Row],[SampleVariableLabel]]+100*Systematic[[#This Row],[State]]</f>
        <v>285011504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286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ce1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286010005</v>
      </c>
      <c r="H5394" s="134">
        <f>Systematic[[#This Row],[SampleVariableLabel]]+100*Systematic[[#This Row],[State]]</f>
        <v>286010005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286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1Dig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286010006</v>
      </c>
      <c r="H5395" s="134">
        <f>Systematic[[#This Row],[SampleVariableLabel]]+100*Systematic[[#This Row],[State]]</f>
        <v>286010106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286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286010001</v>
      </c>
      <c r="H5396" s="134">
        <f>Systematic[[#This Row],[SampleVariableLabel]]+100*Systematic[[#This Row],[State]]</f>
        <v>286010201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286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1M.1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286010002</v>
      </c>
      <c r="H5397" s="134">
        <f>Systematic[[#This Row],[SampleVariableLabel]]+100*Systematic[[#This Row],[State]]</f>
        <v>286010302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286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2Oct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286010003</v>
      </c>
      <c r="H5398" s="134">
        <f>Systematic[[#This Row],[SampleVariableLabel]]+100*Systematic[[#This Row],[State]]</f>
        <v>286010403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286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2c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286010004</v>
      </c>
      <c r="H5399" s="134">
        <f>Systematic[[#This Row],[SampleVariableLabel]]+100*Systematic[[#This Row],[State]]</f>
        <v>286010504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286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2M2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286010005</v>
      </c>
      <c r="H5400" s="134">
        <f>Systematic[[#This Row],[SampleVariableLabel]]+100*Systematic[[#This Row],[State]]</f>
        <v>286010605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286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3P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286010006</v>
      </c>
      <c r="H5401" s="134">
        <f>Systematic[[#This Row],[SampleVariableLabel]]+100*Systematic[[#This Row],[State]]</f>
        <v>286010706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286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286010001</v>
      </c>
      <c r="H5402" s="134">
        <f>Systematic[[#This Row],[SampleVariableLabel]]+100*Systematic[[#This Row],[State]]</f>
        <v>286010801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286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286010002</v>
      </c>
      <c r="H5403" s="134">
        <f>Systematic[[#This Row],[SampleVariableLabel]]+100*Systematic[[#This Row],[State]]</f>
        <v>286010902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286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6Gp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286010003</v>
      </c>
      <c r="H5404" s="134">
        <f>Systematic[[#This Row],[SampleVariableLabel]]+100*Systematic[[#This Row],[State]]</f>
        <v>286011003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286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7U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286010004</v>
      </c>
      <c r="H5405" s="134">
        <f>Systematic[[#This Row],[SampleVariableLabel]]+100*Systematic[[#This Row],[State]]</f>
        <v>286011104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286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8Rot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286010005</v>
      </c>
      <c r="H5406" s="134">
        <f>Systematic[[#This Row],[SampleVariableLabel]]+100*Systematic[[#This Row],[State]]</f>
        <v>286011205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286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286010006</v>
      </c>
      <c r="H5407" s="134">
        <f>Systematic[[#This Row],[SampleVariableLabel]]+100*Systematic[[#This Row],[State]]</f>
        <v>286011306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286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10AsTm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286010001</v>
      </c>
      <c r="H5408" s="134">
        <f>Systematic[[#This Row],[SampleVariableLabel]]+100*Systematic[[#This Row],[State]]</f>
        <v>286011401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286</v>
      </c>
      <c r="B5409" s="1">
        <f>IF(C5409=0,IF(B5408=Protocol!$V$20,1,B5408+1),B5408)</f>
        <v>1</v>
      </c>
      <c r="C5409" s="1">
        <f>IF(C5408+1=Protocol!$V$21,0,C5408+1)</f>
        <v>15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286010002</v>
      </c>
      <c r="H5409" s="134">
        <f>Systematic[[#This Row],[SampleVariableLabel]]+100*Systematic[[#This Row],[State]]</f>
        <v>286011502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287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ce1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287010003</v>
      </c>
      <c r="H5410" s="134">
        <f>Systematic[[#This Row],[SampleVariableLabel]]+100*Systematic[[#This Row],[State]]</f>
        <v>287010003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287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1Dig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287010004</v>
      </c>
      <c r="H5411" s="134">
        <f>Systematic[[#This Row],[SampleVariableLabel]]+100*Systematic[[#This Row],[State]]</f>
        <v>287010104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287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1D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287010005</v>
      </c>
      <c r="H5412" s="134">
        <f>Systematic[[#This Row],[SampleVariableLabel]]+100*Systematic[[#This Row],[State]]</f>
        <v>287010205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287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1M.1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287010006</v>
      </c>
      <c r="H5413" s="134">
        <f>Systematic[[#This Row],[SampleVariableLabel]]+100*Systematic[[#This Row],[State]]</f>
        <v>287010306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287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2Oct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287010001</v>
      </c>
      <c r="H5414" s="134">
        <f>Systematic[[#This Row],[SampleVariableLabel]]+100*Systematic[[#This Row],[State]]</f>
        <v>287010401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287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2c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287010002</v>
      </c>
      <c r="H5415" s="134">
        <f>Systematic[[#This Row],[SampleVariableLabel]]+100*Systematic[[#This Row],[State]]</f>
        <v>287010502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287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2M2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287010003</v>
      </c>
      <c r="H5416" s="134">
        <f>Systematic[[#This Row],[SampleVariableLabel]]+100*Systematic[[#This Row],[State]]</f>
        <v>287010603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287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3P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287010004</v>
      </c>
      <c r="H5417" s="134">
        <f>Systematic[[#This Row],[SampleVariableLabel]]+100*Systematic[[#This Row],[State]]</f>
        <v>287010704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287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4G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287010005</v>
      </c>
      <c r="H5418" s="134">
        <f>Systematic[[#This Row],[SampleVariableLabel]]+100*Systematic[[#This Row],[State]]</f>
        <v>287010805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287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5S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287010006</v>
      </c>
      <c r="H5419" s="134">
        <f>Systematic[[#This Row],[SampleVariableLabel]]+100*Systematic[[#This Row],[State]]</f>
        <v>287010906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287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6Gp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287010001</v>
      </c>
      <c r="H5420" s="134">
        <f>Systematic[[#This Row],[SampleVariableLabel]]+100*Systematic[[#This Row],[State]]</f>
        <v>287011001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287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7U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287010002</v>
      </c>
      <c r="H5421" s="134">
        <f>Systematic[[#This Row],[SampleVariableLabel]]+100*Systematic[[#This Row],[State]]</f>
        <v>287011102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287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8Rot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287010003</v>
      </c>
      <c r="H5422" s="134">
        <f>Systematic[[#This Row],[SampleVariableLabel]]+100*Systematic[[#This Row],[State]]</f>
        <v>287011203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287</v>
      </c>
      <c r="B5423" s="1">
        <f>IF(C5423=0,IF(B5422=Protocol!$V$20,1,B5422+1),B5422)</f>
        <v>1</v>
      </c>
      <c r="C5423" s="1">
        <f>IF(C5422+1=Protocol!$V$21,0,C5422+1)</f>
        <v>13</v>
      </c>
      <c r="D5423" s="1">
        <f t="shared" si="185"/>
        <v>4</v>
      </c>
      <c r="E5423" s="1" t="str">
        <f>INDEX(Protocol[Mark],MATCH(C5423,Protocol[Step],0))</f>
        <v>9Ama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287010004</v>
      </c>
      <c r="H5423" s="134">
        <f>Systematic[[#This Row],[SampleVariableLabel]]+100*Systematic[[#This Row],[State]]</f>
        <v>287011304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287</v>
      </c>
      <c r="B5424" s="1">
        <f>IF(C5424=0,IF(B5423=Protocol!$V$20,1,B5423+1),B5423)</f>
        <v>1</v>
      </c>
      <c r="C5424" s="1">
        <f>IF(C5423+1=Protocol!$V$21,0,C5423+1)</f>
        <v>14</v>
      </c>
      <c r="D5424" s="1">
        <f t="shared" si="185"/>
        <v>5</v>
      </c>
      <c r="E5424" s="1" t="str">
        <f>INDEX(Protocol[Mark],MATCH(C5424,Protocol[Step],0))</f>
        <v>10AsTm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287010005</v>
      </c>
      <c r="H5424" s="134">
        <f>Systematic[[#This Row],[SampleVariableLabel]]+100*Systematic[[#This Row],[State]]</f>
        <v>287011405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287</v>
      </c>
      <c r="B5425" s="1">
        <f>IF(C5425=0,IF(B5424=Protocol!$V$20,1,B5424+1),B5424)</f>
        <v>1</v>
      </c>
      <c r="C5425" s="1">
        <f>IF(C5424+1=Protocol!$V$21,0,C5424+1)</f>
        <v>15</v>
      </c>
      <c r="D5425" s="1">
        <f t="shared" si="185"/>
        <v>6</v>
      </c>
      <c r="E5425" s="1" t="str">
        <f>INDEX(Protocol[Mark],MATCH(C5425,Protocol[Step],0))</f>
        <v>11Azd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287010006</v>
      </c>
      <c r="H5425" s="134">
        <f>Systematic[[#This Row],[SampleVariableLabel]]+100*Systematic[[#This Row],[State]]</f>
        <v>287011506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288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ce1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288010001</v>
      </c>
      <c r="H5426" s="134">
        <f>Systematic[[#This Row],[SampleVariableLabel]]+100*Systematic[[#This Row],[State]]</f>
        <v>288010001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288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288010002</v>
      </c>
      <c r="H5427" s="134">
        <f>Systematic[[#This Row],[SampleVariableLabel]]+100*Systematic[[#This Row],[State]]</f>
        <v>288010102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288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288010003</v>
      </c>
      <c r="H5428" s="134">
        <f>Systematic[[#This Row],[SampleVariableLabel]]+100*Systematic[[#This Row],[State]]</f>
        <v>288010203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288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1M.1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288010004</v>
      </c>
      <c r="H5429" s="134">
        <f>Systematic[[#This Row],[SampleVariableLabel]]+100*Systematic[[#This Row],[State]]</f>
        <v>288010304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288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288010005</v>
      </c>
      <c r="H5430" s="134">
        <f>Systematic[[#This Row],[SampleVariableLabel]]+100*Systematic[[#This Row],[State]]</f>
        <v>288010405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288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2c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288010006</v>
      </c>
      <c r="H5431" s="134">
        <f>Systematic[[#This Row],[SampleVariableLabel]]+100*Systematic[[#This Row],[State]]</f>
        <v>288010506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288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2M2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288010001</v>
      </c>
      <c r="H5432" s="134">
        <f>Systematic[[#This Row],[SampleVariableLabel]]+100*Systematic[[#This Row],[State]]</f>
        <v>288010601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288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3P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288010002</v>
      </c>
      <c r="H5433" s="134">
        <f>Systematic[[#This Row],[SampleVariableLabel]]+100*Systematic[[#This Row],[State]]</f>
        <v>288010702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288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4G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288010003</v>
      </c>
      <c r="H5434" s="134">
        <f>Systematic[[#This Row],[SampleVariableLabel]]+100*Systematic[[#This Row],[State]]</f>
        <v>288010803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288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5S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288010004</v>
      </c>
      <c r="H5435" s="134">
        <f>Systematic[[#This Row],[SampleVariableLabel]]+100*Systematic[[#This Row],[State]]</f>
        <v>288010904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288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6Gp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288010005</v>
      </c>
      <c r="H5436" s="134">
        <f>Systematic[[#This Row],[SampleVariableLabel]]+100*Systematic[[#This Row],[State]]</f>
        <v>288011005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288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7U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288010006</v>
      </c>
      <c r="H5437" s="134">
        <f>Systematic[[#This Row],[SampleVariableLabel]]+100*Systematic[[#This Row],[State]]</f>
        <v>288011106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288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8Rot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288010001</v>
      </c>
      <c r="H5438" s="134">
        <f>Systematic[[#This Row],[SampleVariableLabel]]+100*Systematic[[#This Row],[State]]</f>
        <v>288011201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288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9Ama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288010002</v>
      </c>
      <c r="H5439" s="134">
        <f>Systematic[[#This Row],[SampleVariableLabel]]+100*Systematic[[#This Row],[State]]</f>
        <v>288011302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288</v>
      </c>
      <c r="B5440" s="1">
        <f>IF(C5440=0,IF(B5439=Protocol!$V$20,1,B5439+1),B5439)</f>
        <v>1</v>
      </c>
      <c r="C5440" s="1">
        <f>IF(C5439+1=Protocol!$V$21,0,C5439+1)</f>
        <v>14</v>
      </c>
      <c r="D5440" s="1">
        <f t="shared" si="185"/>
        <v>3</v>
      </c>
      <c r="E5440" s="1" t="str">
        <f>INDEX(Protocol[Mark],MATCH(C5440,Protocol[Step],0))</f>
        <v>10AsTm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288010003</v>
      </c>
      <c r="H5440" s="134">
        <f>Systematic[[#This Row],[SampleVariableLabel]]+100*Systematic[[#This Row],[State]]</f>
        <v>288011403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288</v>
      </c>
      <c r="B5441" s="1">
        <f>IF(C5441=0,IF(B5440=Protocol!$V$20,1,B5440+1),B5440)</f>
        <v>1</v>
      </c>
      <c r="C5441" s="1">
        <f>IF(C5440+1=Protocol!$V$21,0,C5440+1)</f>
        <v>15</v>
      </c>
      <c r="D5441" s="1">
        <f t="shared" si="185"/>
        <v>4</v>
      </c>
      <c r="E5441" s="1" t="str">
        <f>INDEX(Protocol[Mark],MATCH(C5441,Protocol[Step],0))</f>
        <v>11Azd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288010004</v>
      </c>
      <c r="H5441" s="134">
        <f>Systematic[[#This Row],[SampleVariableLabel]]+100*Systematic[[#This Row],[State]]</f>
        <v>288011504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289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ce1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289010005</v>
      </c>
      <c r="H5442" s="134">
        <f>Systematic[[#This Row],[SampleVariableLabel]]+100*Systematic[[#This Row],[State]]</f>
        <v>289010005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289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1Dig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289010006</v>
      </c>
      <c r="H5443" s="134">
        <f>Systematic[[#This Row],[SampleVariableLabel]]+100*Systematic[[#This Row],[State]]</f>
        <v>289010106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289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1D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289010001</v>
      </c>
      <c r="H5444" s="134">
        <f>Systematic[[#This Row],[SampleVariableLabel]]+100*Systematic[[#This Row],[State]]</f>
        <v>289010201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289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1M.1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289010002</v>
      </c>
      <c r="H5445" s="134">
        <f>Systematic[[#This Row],[SampleVariableLabel]]+100*Systematic[[#This Row],[State]]</f>
        <v>289010302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289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2Oct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289010003</v>
      </c>
      <c r="H5446" s="134">
        <f>Systematic[[#This Row],[SampleVariableLabel]]+100*Systematic[[#This Row],[State]]</f>
        <v>289010403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289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2c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289010004</v>
      </c>
      <c r="H5447" s="134">
        <f>Systematic[[#This Row],[SampleVariableLabel]]+100*Systematic[[#This Row],[State]]</f>
        <v>289010504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289</v>
      </c>
      <c r="B5448" s="1">
        <f>IF(C5448=0,IF(B5447=Protocol!$V$20,1,B5447+1),B5447)</f>
        <v>1</v>
      </c>
      <c r="C5448" s="1">
        <f>IF(C5447+1=Protocol!$V$21,0,C5447+1)</f>
        <v>6</v>
      </c>
      <c r="D5448" s="1">
        <f t="shared" si="187"/>
        <v>5</v>
      </c>
      <c r="E5448" s="1" t="str">
        <f>INDEX(Protocol[Mark],MATCH(C5448,Protocol[Step],0))</f>
        <v>2M2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289010005</v>
      </c>
      <c r="H5448" s="134">
        <f>Systematic[[#This Row],[SampleVariableLabel]]+100*Systematic[[#This Row],[State]]</f>
        <v>289010605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289</v>
      </c>
      <c r="B5449" s="1">
        <f>IF(C5449=0,IF(B5448=Protocol!$V$20,1,B5448+1),B5448)</f>
        <v>1</v>
      </c>
      <c r="C5449" s="1">
        <f>IF(C5448+1=Protocol!$V$21,0,C5448+1)</f>
        <v>7</v>
      </c>
      <c r="D5449" s="1">
        <f t="shared" si="187"/>
        <v>6</v>
      </c>
      <c r="E5449" s="1" t="str">
        <f>INDEX(Protocol[Mark],MATCH(C5449,Protocol[Step],0))</f>
        <v>3P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289010006</v>
      </c>
      <c r="H5449" s="134">
        <f>Systematic[[#This Row],[SampleVariableLabel]]+100*Systematic[[#This Row],[State]]</f>
        <v>289010706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289</v>
      </c>
      <c r="B5450" s="1">
        <f>IF(C5450=0,IF(B5449=Protocol!$V$20,1,B5449+1),B5449)</f>
        <v>1</v>
      </c>
      <c r="C5450" s="1">
        <f>IF(C5449+1=Protocol!$V$21,0,C5449+1)</f>
        <v>8</v>
      </c>
      <c r="D5450" s="1">
        <f t="shared" si="187"/>
        <v>1</v>
      </c>
      <c r="E5450" s="1" t="str">
        <f>INDEX(Protocol[Mark],MATCH(C5450,Protocol[Step],0))</f>
        <v>4G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289010001</v>
      </c>
      <c r="H5450" s="134">
        <f>Systematic[[#This Row],[SampleVariableLabel]]+100*Systematic[[#This Row],[State]]</f>
        <v>289010801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289</v>
      </c>
      <c r="B5451" s="1">
        <f>IF(C5451=0,IF(B5450=Protocol!$V$20,1,B5450+1),B5450)</f>
        <v>1</v>
      </c>
      <c r="C5451" s="1">
        <f>IF(C5450+1=Protocol!$V$21,0,C5450+1)</f>
        <v>9</v>
      </c>
      <c r="D5451" s="1">
        <f t="shared" si="187"/>
        <v>2</v>
      </c>
      <c r="E5451" s="1" t="str">
        <f>INDEX(Protocol[Mark],MATCH(C5451,Protocol[Step],0))</f>
        <v>5S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289010002</v>
      </c>
      <c r="H5451" s="134">
        <f>Systematic[[#This Row],[SampleVariableLabel]]+100*Systematic[[#This Row],[State]]</f>
        <v>289010902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289</v>
      </c>
      <c r="B5452" s="1">
        <f>IF(C5452=0,IF(B5451=Protocol!$V$20,1,B5451+1),B5451)</f>
        <v>1</v>
      </c>
      <c r="C5452" s="1">
        <f>IF(C5451+1=Protocol!$V$21,0,C5451+1)</f>
        <v>10</v>
      </c>
      <c r="D5452" s="1">
        <f t="shared" si="187"/>
        <v>3</v>
      </c>
      <c r="E5452" s="1" t="str">
        <f>INDEX(Protocol[Mark],MATCH(C5452,Protocol[Step],0))</f>
        <v>6Gp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289010003</v>
      </c>
      <c r="H5452" s="134">
        <f>Systematic[[#This Row],[SampleVariableLabel]]+100*Systematic[[#This Row],[State]]</f>
        <v>289011003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289</v>
      </c>
      <c r="B5453" s="1">
        <f>IF(C5453=0,IF(B5452=Protocol!$V$20,1,B5452+1),B5452)</f>
        <v>1</v>
      </c>
      <c r="C5453" s="1">
        <f>IF(C5452+1=Protocol!$V$21,0,C5452+1)</f>
        <v>11</v>
      </c>
      <c r="D5453" s="1">
        <f t="shared" si="187"/>
        <v>4</v>
      </c>
      <c r="E5453" s="1" t="str">
        <f>INDEX(Protocol[Mark],MATCH(C5453,Protocol[Step],0))</f>
        <v>7U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289010004</v>
      </c>
      <c r="H5453" s="134">
        <f>Systematic[[#This Row],[SampleVariableLabel]]+100*Systematic[[#This Row],[State]]</f>
        <v>289011104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289</v>
      </c>
      <c r="B5454" s="1">
        <f>IF(C5454=0,IF(B5453=Protocol!$V$20,1,B5453+1),B5453)</f>
        <v>1</v>
      </c>
      <c r="C5454" s="1">
        <f>IF(C5453+1=Protocol!$V$21,0,C5453+1)</f>
        <v>12</v>
      </c>
      <c r="D5454" s="1">
        <f t="shared" si="187"/>
        <v>5</v>
      </c>
      <c r="E5454" s="1" t="str">
        <f>INDEX(Protocol[Mark],MATCH(C5454,Protocol[Step],0))</f>
        <v>8Rot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289010005</v>
      </c>
      <c r="H5454" s="134">
        <f>Systematic[[#This Row],[SampleVariableLabel]]+100*Systematic[[#This Row],[State]]</f>
        <v>289011205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289</v>
      </c>
      <c r="B5455" s="1">
        <f>IF(C5455=0,IF(B5454=Protocol!$V$20,1,B5454+1),B5454)</f>
        <v>1</v>
      </c>
      <c r="C5455" s="1">
        <f>IF(C5454+1=Protocol!$V$21,0,C5454+1)</f>
        <v>13</v>
      </c>
      <c r="D5455" s="1">
        <f t="shared" si="187"/>
        <v>6</v>
      </c>
      <c r="E5455" s="1" t="str">
        <f>INDEX(Protocol[Mark],MATCH(C5455,Protocol[Step],0))</f>
        <v>9Ama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289010006</v>
      </c>
      <c r="H5455" s="134">
        <f>Systematic[[#This Row],[SampleVariableLabel]]+100*Systematic[[#This Row],[State]]</f>
        <v>289011306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289</v>
      </c>
      <c r="B5456" s="1">
        <f>IF(C5456=0,IF(B5455=Protocol!$V$20,1,B5455+1),B5455)</f>
        <v>1</v>
      </c>
      <c r="C5456" s="1">
        <f>IF(C5455+1=Protocol!$V$21,0,C5455+1)</f>
        <v>14</v>
      </c>
      <c r="D5456" s="1">
        <f t="shared" si="187"/>
        <v>1</v>
      </c>
      <c r="E5456" s="1" t="str">
        <f>INDEX(Protocol[Mark],MATCH(C5456,Protocol[Step],0))</f>
        <v>10AsTm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289010001</v>
      </c>
      <c r="H5456" s="134">
        <f>Systematic[[#This Row],[SampleVariableLabel]]+100*Systematic[[#This Row],[State]]</f>
        <v>289011401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289</v>
      </c>
      <c r="B5457" s="1">
        <f>IF(C5457=0,IF(B5456=Protocol!$V$20,1,B5456+1),B5456)</f>
        <v>1</v>
      </c>
      <c r="C5457" s="1">
        <f>IF(C5456+1=Protocol!$V$21,0,C5456+1)</f>
        <v>15</v>
      </c>
      <c r="D5457" s="1">
        <f t="shared" si="187"/>
        <v>2</v>
      </c>
      <c r="E5457" s="1" t="str">
        <f>INDEX(Protocol[Mark],MATCH(C5457,Protocol[Step],0))</f>
        <v>11Azd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289010002</v>
      </c>
      <c r="H5457" s="134">
        <f>Systematic[[#This Row],[SampleVariableLabel]]+100*Systematic[[#This Row],[State]]</f>
        <v>289011502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290</v>
      </c>
      <c r="B5458" s="1">
        <f>IF(C5458=0,IF(B5457=Protocol!$V$20,1,B5457+1),B5457)</f>
        <v>1</v>
      </c>
      <c r="C5458" s="1">
        <f>IF(C5457+1=Protocol!$V$21,0,C5457+1)</f>
        <v>0</v>
      </c>
      <c r="D5458" s="1">
        <f t="shared" si="187"/>
        <v>3</v>
      </c>
      <c r="E5458" s="1" t="str">
        <f>INDEX(Protocol[Mark],MATCH(C5458,Protocol[Step],0))</f>
        <v>ce1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290010003</v>
      </c>
      <c r="H5458" s="134">
        <f>Systematic[[#This Row],[SampleVariableLabel]]+100*Systematic[[#This Row],[State]]</f>
        <v>290010003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290</v>
      </c>
      <c r="B5459" s="1">
        <f>IF(C5459=0,IF(B5458=Protocol!$V$20,1,B5458+1),B5458)</f>
        <v>1</v>
      </c>
      <c r="C5459" s="1">
        <f>IF(C5458+1=Protocol!$V$21,0,C5458+1)</f>
        <v>1</v>
      </c>
      <c r="D5459" s="1">
        <f t="shared" si="187"/>
        <v>4</v>
      </c>
      <c r="E5459" s="1" t="str">
        <f>INDEX(Protocol[Mark],MATCH(C5459,Protocol[Step],0))</f>
        <v>1Dig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290010004</v>
      </c>
      <c r="H5459" s="134">
        <f>Systematic[[#This Row],[SampleVariableLabel]]+100*Systematic[[#This Row],[State]]</f>
        <v>290010104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290</v>
      </c>
      <c r="B5460" s="1">
        <f>IF(C5460=0,IF(B5459=Protocol!$V$20,1,B5459+1),B5459)</f>
        <v>1</v>
      </c>
      <c r="C5460" s="1">
        <f>IF(C5459+1=Protocol!$V$21,0,C5459+1)</f>
        <v>2</v>
      </c>
      <c r="D5460" s="1">
        <f t="shared" si="187"/>
        <v>5</v>
      </c>
      <c r="E5460" s="1" t="str">
        <f>INDEX(Protocol[Mark],MATCH(C5460,Protocol[Step],0))</f>
        <v>1D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290010005</v>
      </c>
      <c r="H5460" s="134">
        <f>Systematic[[#This Row],[SampleVariableLabel]]+100*Systematic[[#This Row],[State]]</f>
        <v>290010205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290</v>
      </c>
      <c r="B5461" s="1">
        <f>IF(C5461=0,IF(B5460=Protocol!$V$20,1,B5460+1),B5460)</f>
        <v>1</v>
      </c>
      <c r="C5461" s="1">
        <f>IF(C5460+1=Protocol!$V$21,0,C5460+1)</f>
        <v>3</v>
      </c>
      <c r="D5461" s="1">
        <f t="shared" si="187"/>
        <v>6</v>
      </c>
      <c r="E5461" s="1" t="str">
        <f>INDEX(Protocol[Mark],MATCH(C5461,Protocol[Step],0))</f>
        <v>1M.1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290010006</v>
      </c>
      <c r="H5461" s="134">
        <f>Systematic[[#This Row],[SampleVariableLabel]]+100*Systematic[[#This Row],[State]]</f>
        <v>290010306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290</v>
      </c>
      <c r="B5462" s="1">
        <f>IF(C5462=0,IF(B5461=Protocol!$V$20,1,B5461+1),B5461)</f>
        <v>1</v>
      </c>
      <c r="C5462" s="1">
        <f>IF(C5461+1=Protocol!$V$21,0,C5461+1)</f>
        <v>4</v>
      </c>
      <c r="D5462" s="1">
        <f t="shared" si="187"/>
        <v>1</v>
      </c>
      <c r="E5462" s="1" t="str">
        <f>INDEX(Protocol[Mark],MATCH(C5462,Protocol[Step],0))</f>
        <v>2Oct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290010001</v>
      </c>
      <c r="H5462" s="134">
        <f>Systematic[[#This Row],[SampleVariableLabel]]+100*Systematic[[#This Row],[State]]</f>
        <v>290010401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290</v>
      </c>
      <c r="B5463" s="1">
        <f>IF(C5463=0,IF(B5462=Protocol!$V$20,1,B5462+1),B5462)</f>
        <v>1</v>
      </c>
      <c r="C5463" s="1">
        <f>IF(C5462+1=Protocol!$V$21,0,C5462+1)</f>
        <v>5</v>
      </c>
      <c r="D5463" s="1">
        <f t="shared" si="187"/>
        <v>2</v>
      </c>
      <c r="E5463" s="1" t="str">
        <f>INDEX(Protocol[Mark],MATCH(C5463,Protocol[Step],0))</f>
        <v>2c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290010002</v>
      </c>
      <c r="H5463" s="134">
        <f>Systematic[[#This Row],[SampleVariableLabel]]+100*Systematic[[#This Row],[State]]</f>
        <v>290010502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290</v>
      </c>
      <c r="B5464" s="1">
        <f>IF(C5464=0,IF(B5463=Protocol!$V$20,1,B5463+1),B5463)</f>
        <v>1</v>
      </c>
      <c r="C5464" s="1">
        <f>IF(C5463+1=Protocol!$V$21,0,C5463+1)</f>
        <v>6</v>
      </c>
      <c r="D5464" s="1">
        <f t="shared" si="187"/>
        <v>3</v>
      </c>
      <c r="E5464" s="1" t="str">
        <f>INDEX(Protocol[Mark],MATCH(C5464,Protocol[Step],0))</f>
        <v>2M2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290010003</v>
      </c>
      <c r="H5464" s="134">
        <f>Systematic[[#This Row],[SampleVariableLabel]]+100*Systematic[[#This Row],[State]]</f>
        <v>290010603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290</v>
      </c>
      <c r="B5465" s="1">
        <f>IF(C5465=0,IF(B5464=Protocol!$V$20,1,B5464+1),B5464)</f>
        <v>1</v>
      </c>
      <c r="C5465" s="1">
        <f>IF(C5464+1=Protocol!$V$21,0,C5464+1)</f>
        <v>7</v>
      </c>
      <c r="D5465" s="1">
        <f t="shared" si="187"/>
        <v>4</v>
      </c>
      <c r="E5465" s="1" t="str">
        <f>INDEX(Protocol[Mark],MATCH(C5465,Protocol[Step],0))</f>
        <v>3P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290010004</v>
      </c>
      <c r="H5465" s="134">
        <f>Systematic[[#This Row],[SampleVariableLabel]]+100*Systematic[[#This Row],[State]]</f>
        <v>290010704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290</v>
      </c>
      <c r="B5466" s="1">
        <f>IF(C5466=0,IF(B5465=Protocol!$V$20,1,B5465+1),B5465)</f>
        <v>1</v>
      </c>
      <c r="C5466" s="1">
        <f>IF(C5465+1=Protocol!$V$21,0,C5465+1)</f>
        <v>8</v>
      </c>
      <c r="D5466" s="1">
        <f t="shared" si="187"/>
        <v>5</v>
      </c>
      <c r="E5466" s="1" t="str">
        <f>INDEX(Protocol[Mark],MATCH(C5466,Protocol[Step],0))</f>
        <v>4G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290010005</v>
      </c>
      <c r="H5466" s="134">
        <f>Systematic[[#This Row],[SampleVariableLabel]]+100*Systematic[[#This Row],[State]]</f>
        <v>290010805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290</v>
      </c>
      <c r="B5467" s="1">
        <f>IF(C5467=0,IF(B5466=Protocol!$V$20,1,B5466+1),B5466)</f>
        <v>1</v>
      </c>
      <c r="C5467" s="1">
        <f>IF(C5466+1=Protocol!$V$21,0,C5466+1)</f>
        <v>9</v>
      </c>
      <c r="D5467" s="1">
        <f t="shared" si="187"/>
        <v>6</v>
      </c>
      <c r="E5467" s="1" t="str">
        <f>INDEX(Protocol[Mark],MATCH(C5467,Protocol[Step],0))</f>
        <v>5S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290010006</v>
      </c>
      <c r="H5467" s="134">
        <f>Systematic[[#This Row],[SampleVariableLabel]]+100*Systematic[[#This Row],[State]]</f>
        <v>290010906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290</v>
      </c>
      <c r="B5468" s="1">
        <f>IF(C5468=0,IF(B5467=Protocol!$V$20,1,B5467+1),B5467)</f>
        <v>1</v>
      </c>
      <c r="C5468" s="1">
        <f>IF(C5467+1=Protocol!$V$21,0,C5467+1)</f>
        <v>10</v>
      </c>
      <c r="D5468" s="1">
        <f t="shared" si="187"/>
        <v>1</v>
      </c>
      <c r="E5468" s="1" t="str">
        <f>INDEX(Protocol[Mark],MATCH(C5468,Protocol[Step],0))</f>
        <v>6Gp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290010001</v>
      </c>
      <c r="H5468" s="134">
        <f>Systematic[[#This Row],[SampleVariableLabel]]+100*Systematic[[#This Row],[State]]</f>
        <v>290011001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290</v>
      </c>
      <c r="B5469" s="1">
        <f>IF(C5469=0,IF(B5468=Protocol!$V$20,1,B5468+1),B5468)</f>
        <v>1</v>
      </c>
      <c r="C5469" s="1">
        <f>IF(C5468+1=Protocol!$V$21,0,C5468+1)</f>
        <v>11</v>
      </c>
      <c r="D5469" s="1">
        <f t="shared" si="187"/>
        <v>2</v>
      </c>
      <c r="E5469" s="1" t="str">
        <f>INDEX(Protocol[Mark],MATCH(C5469,Protocol[Step],0))</f>
        <v>7U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290010002</v>
      </c>
      <c r="H5469" s="134">
        <f>Systematic[[#This Row],[SampleVariableLabel]]+100*Systematic[[#This Row],[State]]</f>
        <v>290011102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290</v>
      </c>
      <c r="B5470" s="1">
        <f>IF(C5470=0,IF(B5469=Protocol!$V$20,1,B5469+1),B5469)</f>
        <v>1</v>
      </c>
      <c r="C5470" s="1">
        <f>IF(C5469+1=Protocol!$V$21,0,C5469+1)</f>
        <v>12</v>
      </c>
      <c r="D5470" s="1">
        <f t="shared" si="187"/>
        <v>3</v>
      </c>
      <c r="E5470" s="1" t="str">
        <f>INDEX(Protocol[Mark],MATCH(C5470,Protocol[Step],0))</f>
        <v>8Rot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290010003</v>
      </c>
      <c r="H5470" s="134">
        <f>Systematic[[#This Row],[SampleVariableLabel]]+100*Systematic[[#This Row],[State]]</f>
        <v>290011203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290</v>
      </c>
      <c r="B5471" s="1">
        <f>IF(C5471=0,IF(B5470=Protocol!$V$20,1,B5470+1),B5470)</f>
        <v>1</v>
      </c>
      <c r="C5471" s="1">
        <f>IF(C5470+1=Protocol!$V$21,0,C5470+1)</f>
        <v>13</v>
      </c>
      <c r="D5471" s="1">
        <f t="shared" si="187"/>
        <v>4</v>
      </c>
      <c r="E5471" s="1" t="str">
        <f>INDEX(Protocol[Mark],MATCH(C5471,Protocol[Step],0))</f>
        <v>9Ama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290010004</v>
      </c>
      <c r="H5471" s="134">
        <f>Systematic[[#This Row],[SampleVariableLabel]]+100*Systematic[[#This Row],[State]]</f>
        <v>290011304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290</v>
      </c>
      <c r="B5472" s="1">
        <f>IF(C5472=0,IF(B5471=Protocol!$V$20,1,B5471+1),B5471)</f>
        <v>1</v>
      </c>
      <c r="C5472" s="1">
        <f>IF(C5471+1=Protocol!$V$21,0,C5471+1)</f>
        <v>14</v>
      </c>
      <c r="D5472" s="1">
        <f t="shared" si="187"/>
        <v>5</v>
      </c>
      <c r="E5472" s="1" t="str">
        <f>INDEX(Protocol[Mark],MATCH(C5472,Protocol[Step],0))</f>
        <v>10AsTm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290010005</v>
      </c>
      <c r="H5472" s="134">
        <f>Systematic[[#This Row],[SampleVariableLabel]]+100*Systematic[[#This Row],[State]]</f>
        <v>290011405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290</v>
      </c>
      <c r="B5473" s="1">
        <f>IF(C5473=0,IF(B5472=Protocol!$V$20,1,B5472+1),B5472)</f>
        <v>1</v>
      </c>
      <c r="C5473" s="1">
        <f>IF(C5472+1=Protocol!$V$21,0,C5472+1)</f>
        <v>15</v>
      </c>
      <c r="D5473" s="1">
        <f t="shared" si="187"/>
        <v>6</v>
      </c>
      <c r="E5473" s="1" t="str">
        <f>INDEX(Protocol[Mark],MATCH(C5473,Protocol[Step],0))</f>
        <v>11Azd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290010006</v>
      </c>
      <c r="H5473" s="134">
        <f>Systematic[[#This Row],[SampleVariableLabel]]+100*Systematic[[#This Row],[State]]</f>
        <v>290011506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291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ce1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291010001</v>
      </c>
      <c r="H5474" s="134">
        <f>Systematic[[#This Row],[SampleVariableLabel]]+100*Systematic[[#This Row],[State]]</f>
        <v>291010001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291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1Dig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291010002</v>
      </c>
      <c r="H5475" s="134">
        <f>Systematic[[#This Row],[SampleVariableLabel]]+100*Systematic[[#This Row],[State]]</f>
        <v>291010102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291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1D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291010003</v>
      </c>
      <c r="H5476" s="134">
        <f>Systematic[[#This Row],[SampleVariableLabel]]+100*Systematic[[#This Row],[State]]</f>
        <v>291010203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291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1M.1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291010004</v>
      </c>
      <c r="H5477" s="134">
        <f>Systematic[[#This Row],[SampleVariableLabel]]+100*Systematic[[#This Row],[State]]</f>
        <v>291010304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291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2Oct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291010005</v>
      </c>
      <c r="H5478" s="134">
        <f>Systematic[[#This Row],[SampleVariableLabel]]+100*Systematic[[#This Row],[State]]</f>
        <v>291010405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291</v>
      </c>
      <c r="B5479" s="1">
        <f>IF(C5479=0,IF(B5478=Protocol!$V$20,1,B5478+1),B5478)</f>
        <v>1</v>
      </c>
      <c r="C5479" s="1">
        <f>IF(C5478+1=Protocol!$V$21,0,C5478+1)</f>
        <v>5</v>
      </c>
      <c r="D5479" s="1">
        <f t="shared" si="187"/>
        <v>6</v>
      </c>
      <c r="E5479" s="1" t="str">
        <f>INDEX(Protocol[Mark],MATCH(C5479,Protocol[Step],0))</f>
        <v>2c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291010006</v>
      </c>
      <c r="H5479" s="134">
        <f>Systematic[[#This Row],[SampleVariableLabel]]+100*Systematic[[#This Row],[State]]</f>
        <v>291010506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291</v>
      </c>
      <c r="B5480" s="1">
        <f>IF(C5480=0,IF(B5479=Protocol!$V$20,1,B5479+1),B5479)</f>
        <v>1</v>
      </c>
      <c r="C5480" s="1">
        <f>IF(C5479+1=Protocol!$V$21,0,C5479+1)</f>
        <v>6</v>
      </c>
      <c r="D5480" s="1">
        <f t="shared" si="187"/>
        <v>1</v>
      </c>
      <c r="E5480" s="1" t="str">
        <f>INDEX(Protocol[Mark],MATCH(C5480,Protocol[Step],0))</f>
        <v>2M2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291010001</v>
      </c>
      <c r="H5480" s="134">
        <f>Systematic[[#This Row],[SampleVariableLabel]]+100*Systematic[[#This Row],[State]]</f>
        <v>291010601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291</v>
      </c>
      <c r="B5481" s="1">
        <f>IF(C5481=0,IF(B5480=Protocol!$V$20,1,B5480+1),B5480)</f>
        <v>1</v>
      </c>
      <c r="C5481" s="1">
        <f>IF(C5480+1=Protocol!$V$21,0,C5480+1)</f>
        <v>7</v>
      </c>
      <c r="D5481" s="1">
        <f t="shared" si="187"/>
        <v>2</v>
      </c>
      <c r="E5481" s="1" t="str">
        <f>INDEX(Protocol[Mark],MATCH(C5481,Protocol[Step],0))</f>
        <v>3P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291010002</v>
      </c>
      <c r="H5481" s="134">
        <f>Systematic[[#This Row],[SampleVariableLabel]]+100*Systematic[[#This Row],[State]]</f>
        <v>291010702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291</v>
      </c>
      <c r="B5482" s="1">
        <f>IF(C5482=0,IF(B5481=Protocol!$V$20,1,B5481+1),B5481)</f>
        <v>1</v>
      </c>
      <c r="C5482" s="1">
        <f>IF(C5481+1=Protocol!$V$21,0,C5481+1)</f>
        <v>8</v>
      </c>
      <c r="D5482" s="1">
        <f t="shared" si="187"/>
        <v>3</v>
      </c>
      <c r="E5482" s="1" t="str">
        <f>INDEX(Protocol[Mark],MATCH(C5482,Protocol[Step],0))</f>
        <v>4G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291010003</v>
      </c>
      <c r="H5482" s="134">
        <f>Systematic[[#This Row],[SampleVariableLabel]]+100*Systematic[[#This Row],[State]]</f>
        <v>291010803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291</v>
      </c>
      <c r="B5483" s="1">
        <f>IF(C5483=0,IF(B5482=Protocol!$V$20,1,B5482+1),B5482)</f>
        <v>1</v>
      </c>
      <c r="C5483" s="1">
        <f>IF(C5482+1=Protocol!$V$21,0,C5482+1)</f>
        <v>9</v>
      </c>
      <c r="D5483" s="1">
        <f t="shared" si="187"/>
        <v>4</v>
      </c>
      <c r="E5483" s="1" t="str">
        <f>INDEX(Protocol[Mark],MATCH(C5483,Protocol[Step],0))</f>
        <v>5S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291010004</v>
      </c>
      <c r="H5483" s="134">
        <f>Systematic[[#This Row],[SampleVariableLabel]]+100*Systematic[[#This Row],[State]]</f>
        <v>291010904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291</v>
      </c>
      <c r="B5484" s="1">
        <f>IF(C5484=0,IF(B5483=Protocol!$V$20,1,B5483+1),B5483)</f>
        <v>1</v>
      </c>
      <c r="C5484" s="1">
        <f>IF(C5483+1=Protocol!$V$21,0,C5483+1)</f>
        <v>10</v>
      </c>
      <c r="D5484" s="1">
        <f t="shared" si="187"/>
        <v>5</v>
      </c>
      <c r="E5484" s="1" t="str">
        <f>INDEX(Protocol[Mark],MATCH(C5484,Protocol[Step],0))</f>
        <v>6Gp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291010005</v>
      </c>
      <c r="H5484" s="134">
        <f>Systematic[[#This Row],[SampleVariableLabel]]+100*Systematic[[#This Row],[State]]</f>
        <v>291011005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291</v>
      </c>
      <c r="B5485" s="1">
        <f>IF(C5485=0,IF(B5484=Protocol!$V$20,1,B5484+1),B5484)</f>
        <v>1</v>
      </c>
      <c r="C5485" s="1">
        <f>IF(C5484+1=Protocol!$V$21,0,C5484+1)</f>
        <v>11</v>
      </c>
      <c r="D5485" s="1">
        <f t="shared" si="187"/>
        <v>6</v>
      </c>
      <c r="E5485" s="1" t="str">
        <f>INDEX(Protocol[Mark],MATCH(C5485,Protocol[Step],0))</f>
        <v>7U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291010006</v>
      </c>
      <c r="H5485" s="134">
        <f>Systematic[[#This Row],[SampleVariableLabel]]+100*Systematic[[#This Row],[State]]</f>
        <v>291011106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291</v>
      </c>
      <c r="B5486" s="1">
        <f>IF(C5486=0,IF(B5485=Protocol!$V$20,1,B5485+1),B5485)</f>
        <v>1</v>
      </c>
      <c r="C5486" s="1">
        <f>IF(C5485+1=Protocol!$V$21,0,C5485+1)</f>
        <v>12</v>
      </c>
      <c r="D5486" s="1">
        <f t="shared" si="187"/>
        <v>1</v>
      </c>
      <c r="E5486" s="1" t="str">
        <f>INDEX(Protocol[Mark],MATCH(C5486,Protocol[Step],0))</f>
        <v>8Rot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291010001</v>
      </c>
      <c r="H5486" s="134">
        <f>Systematic[[#This Row],[SampleVariableLabel]]+100*Systematic[[#This Row],[State]]</f>
        <v>291011201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291</v>
      </c>
      <c r="B5487" s="1">
        <f>IF(C5487=0,IF(B5486=Protocol!$V$20,1,B5486+1),B5486)</f>
        <v>1</v>
      </c>
      <c r="C5487" s="1">
        <f>IF(C5486+1=Protocol!$V$21,0,C5486+1)</f>
        <v>13</v>
      </c>
      <c r="D5487" s="1">
        <f t="shared" si="187"/>
        <v>2</v>
      </c>
      <c r="E5487" s="1" t="str">
        <f>INDEX(Protocol[Mark],MATCH(C5487,Protocol[Step],0))</f>
        <v>9Ama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291010002</v>
      </c>
      <c r="H5487" s="134">
        <f>Systematic[[#This Row],[SampleVariableLabel]]+100*Systematic[[#This Row],[State]]</f>
        <v>291011302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291</v>
      </c>
      <c r="B5488" s="1">
        <f>IF(C5488=0,IF(B5487=Protocol!$V$20,1,B5487+1),B5487)</f>
        <v>1</v>
      </c>
      <c r="C5488" s="1">
        <f>IF(C5487+1=Protocol!$V$21,0,C5487+1)</f>
        <v>14</v>
      </c>
      <c r="D5488" s="1">
        <f t="shared" si="187"/>
        <v>3</v>
      </c>
      <c r="E5488" s="1" t="str">
        <f>INDEX(Protocol[Mark],MATCH(C5488,Protocol[Step],0))</f>
        <v>10AsTm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291010003</v>
      </c>
      <c r="H5488" s="134">
        <f>Systematic[[#This Row],[SampleVariableLabel]]+100*Systematic[[#This Row],[State]]</f>
        <v>291011403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291</v>
      </c>
      <c r="B5489" s="1">
        <f>IF(C5489=0,IF(B5488=Protocol!$V$20,1,B5488+1),B5488)</f>
        <v>1</v>
      </c>
      <c r="C5489" s="1">
        <f>IF(C5488+1=Protocol!$V$21,0,C5488+1)</f>
        <v>15</v>
      </c>
      <c r="D5489" s="1">
        <f t="shared" si="187"/>
        <v>4</v>
      </c>
      <c r="E5489" s="1" t="str">
        <f>INDEX(Protocol[Mark],MATCH(C5489,Protocol[Step],0))</f>
        <v>11Azd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291010004</v>
      </c>
      <c r="H5489" s="134">
        <f>Systematic[[#This Row],[SampleVariableLabel]]+100*Systematic[[#This Row],[State]]</f>
        <v>291011504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292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ce1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292010005</v>
      </c>
      <c r="H5490" s="134">
        <f>Systematic[[#This Row],[SampleVariableLabel]]+100*Systematic[[#This Row],[State]]</f>
        <v>292010005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292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1Dig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292010006</v>
      </c>
      <c r="H5491" s="134">
        <f>Systematic[[#This Row],[SampleVariableLabel]]+100*Systematic[[#This Row],[State]]</f>
        <v>292010106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292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1D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292010001</v>
      </c>
      <c r="H5492" s="134">
        <f>Systematic[[#This Row],[SampleVariableLabel]]+100*Systematic[[#This Row],[State]]</f>
        <v>292010201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292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1M.1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292010002</v>
      </c>
      <c r="H5493" s="134">
        <f>Systematic[[#This Row],[SampleVariableLabel]]+100*Systematic[[#This Row],[State]]</f>
        <v>292010302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292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2Oct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292010003</v>
      </c>
      <c r="H5494" s="134">
        <f>Systematic[[#This Row],[SampleVariableLabel]]+100*Systematic[[#This Row],[State]]</f>
        <v>292010403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292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2c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292010004</v>
      </c>
      <c r="H5495" s="134">
        <f>Systematic[[#This Row],[SampleVariableLabel]]+100*Systematic[[#This Row],[State]]</f>
        <v>292010504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292</v>
      </c>
      <c r="B5496" s="1">
        <f>IF(C5496=0,IF(B5495=Protocol!$V$20,1,B5495+1),B5495)</f>
        <v>1</v>
      </c>
      <c r="C5496" s="1">
        <f>IF(C5495+1=Protocol!$V$21,0,C5495+1)</f>
        <v>6</v>
      </c>
      <c r="D5496" s="1">
        <f t="shared" si="187"/>
        <v>5</v>
      </c>
      <c r="E5496" s="1" t="str">
        <f>INDEX(Protocol[Mark],MATCH(C5496,Protocol[Step],0))</f>
        <v>2M2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292010005</v>
      </c>
      <c r="H5496" s="134">
        <f>Systematic[[#This Row],[SampleVariableLabel]]+100*Systematic[[#This Row],[State]]</f>
        <v>292010605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292</v>
      </c>
      <c r="B5497" s="1">
        <f>IF(C5497=0,IF(B5496=Protocol!$V$20,1,B5496+1),B5496)</f>
        <v>1</v>
      </c>
      <c r="C5497" s="1">
        <f>IF(C5496+1=Protocol!$V$21,0,C5496+1)</f>
        <v>7</v>
      </c>
      <c r="D5497" s="1">
        <f t="shared" si="187"/>
        <v>6</v>
      </c>
      <c r="E5497" s="1" t="str">
        <f>INDEX(Protocol[Mark],MATCH(C5497,Protocol[Step],0))</f>
        <v>3P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292010006</v>
      </c>
      <c r="H5497" s="134">
        <f>Systematic[[#This Row],[SampleVariableLabel]]+100*Systematic[[#This Row],[State]]</f>
        <v>292010706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292</v>
      </c>
      <c r="B5498" s="1">
        <f>IF(C5498=0,IF(B5497=Protocol!$V$20,1,B5497+1),B5497)</f>
        <v>1</v>
      </c>
      <c r="C5498" s="1">
        <f>IF(C5497+1=Protocol!$V$21,0,C5497+1)</f>
        <v>8</v>
      </c>
      <c r="D5498" s="1">
        <f t="shared" si="187"/>
        <v>1</v>
      </c>
      <c r="E5498" s="1" t="str">
        <f>INDEX(Protocol[Mark],MATCH(C5498,Protocol[Step],0))</f>
        <v>4G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292010001</v>
      </c>
      <c r="H5498" s="134">
        <f>Systematic[[#This Row],[SampleVariableLabel]]+100*Systematic[[#This Row],[State]]</f>
        <v>292010801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292</v>
      </c>
      <c r="B5499" s="1">
        <f>IF(C5499=0,IF(B5498=Protocol!$V$20,1,B5498+1),B5498)</f>
        <v>1</v>
      </c>
      <c r="C5499" s="1">
        <f>IF(C5498+1=Protocol!$V$21,0,C5498+1)</f>
        <v>9</v>
      </c>
      <c r="D5499" s="1">
        <f t="shared" si="187"/>
        <v>2</v>
      </c>
      <c r="E5499" s="1" t="str">
        <f>INDEX(Protocol[Mark],MATCH(C5499,Protocol[Step],0))</f>
        <v>5S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292010002</v>
      </c>
      <c r="H5499" s="134">
        <f>Systematic[[#This Row],[SampleVariableLabel]]+100*Systematic[[#This Row],[State]]</f>
        <v>292010902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292</v>
      </c>
      <c r="B5500" s="1">
        <f>IF(C5500=0,IF(B5499=Protocol!$V$20,1,B5499+1),B5499)</f>
        <v>1</v>
      </c>
      <c r="C5500" s="1">
        <f>IF(C5499+1=Protocol!$V$21,0,C5499+1)</f>
        <v>10</v>
      </c>
      <c r="D5500" s="1">
        <f t="shared" si="187"/>
        <v>3</v>
      </c>
      <c r="E5500" s="1" t="str">
        <f>INDEX(Protocol[Mark],MATCH(C5500,Protocol[Step],0))</f>
        <v>6Gp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292010003</v>
      </c>
      <c r="H5500" s="134">
        <f>Systematic[[#This Row],[SampleVariableLabel]]+100*Systematic[[#This Row],[State]]</f>
        <v>292011003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292</v>
      </c>
      <c r="B5501" s="1">
        <f>IF(C5501=0,IF(B5500=Protocol!$V$20,1,B5500+1),B5500)</f>
        <v>1</v>
      </c>
      <c r="C5501" s="1">
        <f>IF(C5500+1=Protocol!$V$21,0,C5500+1)</f>
        <v>11</v>
      </c>
      <c r="D5501" s="1">
        <f t="shared" si="187"/>
        <v>4</v>
      </c>
      <c r="E5501" s="1" t="str">
        <f>INDEX(Protocol[Mark],MATCH(C5501,Protocol[Step],0))</f>
        <v>7U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292010004</v>
      </c>
      <c r="H5501" s="134">
        <f>Systematic[[#This Row],[SampleVariableLabel]]+100*Systematic[[#This Row],[State]]</f>
        <v>292011104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292</v>
      </c>
      <c r="B5502" s="1">
        <f>IF(C5502=0,IF(B5501=Protocol!$V$20,1,B5501+1),B5501)</f>
        <v>1</v>
      </c>
      <c r="C5502" s="1">
        <f>IF(C5501+1=Protocol!$V$21,0,C5501+1)</f>
        <v>12</v>
      </c>
      <c r="D5502" s="1">
        <f t="shared" si="187"/>
        <v>5</v>
      </c>
      <c r="E5502" s="1" t="str">
        <f>INDEX(Protocol[Mark],MATCH(C5502,Protocol[Step],0))</f>
        <v>8Rot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292010005</v>
      </c>
      <c r="H5502" s="134">
        <f>Systematic[[#This Row],[SampleVariableLabel]]+100*Systematic[[#This Row],[State]]</f>
        <v>292011205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292</v>
      </c>
      <c r="B5503" s="1">
        <f>IF(C5503=0,IF(B5502=Protocol!$V$20,1,B5502+1),B5502)</f>
        <v>1</v>
      </c>
      <c r="C5503" s="1">
        <f>IF(C5502+1=Protocol!$V$21,0,C5502+1)</f>
        <v>13</v>
      </c>
      <c r="D5503" s="1">
        <f t="shared" si="187"/>
        <v>6</v>
      </c>
      <c r="E5503" s="1" t="str">
        <f>INDEX(Protocol[Mark],MATCH(C5503,Protocol[Step],0))</f>
        <v>9Ama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292010006</v>
      </c>
      <c r="H5503" s="134">
        <f>Systematic[[#This Row],[SampleVariableLabel]]+100*Systematic[[#This Row],[State]]</f>
        <v>292011306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292</v>
      </c>
      <c r="B5504" s="1">
        <f>IF(C5504=0,IF(B5503=Protocol!$V$20,1,B5503+1),B5503)</f>
        <v>1</v>
      </c>
      <c r="C5504" s="1">
        <f>IF(C5503+1=Protocol!$V$21,0,C5503+1)</f>
        <v>14</v>
      </c>
      <c r="D5504" s="1">
        <f t="shared" si="187"/>
        <v>1</v>
      </c>
      <c r="E5504" s="1" t="str">
        <f>INDEX(Protocol[Mark],MATCH(C5504,Protocol[Step],0))</f>
        <v>10AsTm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292010001</v>
      </c>
      <c r="H5504" s="134">
        <f>Systematic[[#This Row],[SampleVariableLabel]]+100*Systematic[[#This Row],[State]]</f>
        <v>292011401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292</v>
      </c>
      <c r="B5505" s="1">
        <f>IF(C5505=0,IF(B5504=Protocol!$V$20,1,B5504+1),B5504)</f>
        <v>1</v>
      </c>
      <c r="C5505" s="1">
        <f>IF(C5504+1=Protocol!$V$21,0,C5504+1)</f>
        <v>15</v>
      </c>
      <c r="D5505" s="1">
        <f t="shared" si="187"/>
        <v>2</v>
      </c>
      <c r="E5505" s="1" t="str">
        <f>INDEX(Protocol[Mark],MATCH(C5505,Protocol[Step],0))</f>
        <v>11Azd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292010002</v>
      </c>
      <c r="H5505" s="134">
        <f>Systematic[[#This Row],[SampleVariableLabel]]+100*Systematic[[#This Row],[State]]</f>
        <v>292011502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293</v>
      </c>
      <c r="B5506" s="1">
        <f>IF(C5506=0,IF(B5505=Protocol!$V$20,1,B5505+1),B5505)</f>
        <v>1</v>
      </c>
      <c r="C5506" s="1">
        <f>IF(C5505+1=Protocol!$V$21,0,C5505+1)</f>
        <v>0</v>
      </c>
      <c r="D5506" s="1">
        <f t="shared" si="187"/>
        <v>3</v>
      </c>
      <c r="E5506" s="1" t="str">
        <f>INDEX(Protocol[Mark],MATCH(C5506,Protocol[Step],0))</f>
        <v>ce1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293010003</v>
      </c>
      <c r="H5506" s="134">
        <f>Systematic[[#This Row],[SampleVariableLabel]]+100*Systematic[[#This Row],[State]]</f>
        <v>293010003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293</v>
      </c>
      <c r="B5507" s="1">
        <f>IF(C5507=0,IF(B5506=Protocol!$V$20,1,B5506+1),B5506)</f>
        <v>1</v>
      </c>
      <c r="C5507" s="1">
        <f>IF(C5506+1=Protocol!$V$21,0,C5506+1)</f>
        <v>1</v>
      </c>
      <c r="D5507" s="1">
        <f t="shared" ref="D5507:D5570" si="189">IF(D5506=nVariables,1,D5506+1)</f>
        <v>4</v>
      </c>
      <c r="E5507" s="1" t="str">
        <f>INDEX(Protocol[Mark],MATCH(C5507,Protocol[Step],0))</f>
        <v>1Dig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293010004</v>
      </c>
      <c r="H5507" s="134">
        <f>Systematic[[#This Row],[SampleVariableLabel]]+100*Systematic[[#This Row],[State]]</f>
        <v>293010104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293</v>
      </c>
      <c r="B5508" s="1">
        <f>IF(C5508=0,IF(B5507=Protocol!$V$20,1,B5507+1),B5507)</f>
        <v>1</v>
      </c>
      <c r="C5508" s="1">
        <f>IF(C5507+1=Protocol!$V$21,0,C5507+1)</f>
        <v>2</v>
      </c>
      <c r="D5508" s="1">
        <f t="shared" si="189"/>
        <v>5</v>
      </c>
      <c r="E5508" s="1" t="str">
        <f>INDEX(Protocol[Mark],MATCH(C5508,Protocol[Step],0))</f>
        <v>1D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293010005</v>
      </c>
      <c r="H5508" s="134">
        <f>Systematic[[#This Row],[SampleVariableLabel]]+100*Systematic[[#This Row],[State]]</f>
        <v>293010205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293</v>
      </c>
      <c r="B5509" s="1">
        <f>IF(C5509=0,IF(B5508=Protocol!$V$20,1,B5508+1),B5508)</f>
        <v>1</v>
      </c>
      <c r="C5509" s="1">
        <f>IF(C5508+1=Protocol!$V$21,0,C5508+1)</f>
        <v>3</v>
      </c>
      <c r="D5509" s="1">
        <f t="shared" si="189"/>
        <v>6</v>
      </c>
      <c r="E5509" s="1" t="str">
        <f>INDEX(Protocol[Mark],MATCH(C5509,Protocol[Step],0))</f>
        <v>1M.1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293010006</v>
      </c>
      <c r="H5509" s="134">
        <f>Systematic[[#This Row],[SampleVariableLabel]]+100*Systematic[[#This Row],[State]]</f>
        <v>293010306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293</v>
      </c>
      <c r="B5510" s="1">
        <f>IF(C5510=0,IF(B5509=Protocol!$V$20,1,B5509+1),B5509)</f>
        <v>1</v>
      </c>
      <c r="C5510" s="1">
        <f>IF(C5509+1=Protocol!$V$21,0,C5509+1)</f>
        <v>4</v>
      </c>
      <c r="D5510" s="1">
        <f t="shared" si="189"/>
        <v>1</v>
      </c>
      <c r="E5510" s="1" t="str">
        <f>INDEX(Protocol[Mark],MATCH(C5510,Protocol[Step],0))</f>
        <v>2Oct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293010001</v>
      </c>
      <c r="H5510" s="134">
        <f>Systematic[[#This Row],[SampleVariableLabel]]+100*Systematic[[#This Row],[State]]</f>
        <v>293010401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293</v>
      </c>
      <c r="B5511" s="1">
        <f>IF(C5511=0,IF(B5510=Protocol!$V$20,1,B5510+1),B5510)</f>
        <v>1</v>
      </c>
      <c r="C5511" s="1">
        <f>IF(C5510+1=Protocol!$V$21,0,C5510+1)</f>
        <v>5</v>
      </c>
      <c r="D5511" s="1">
        <f t="shared" si="189"/>
        <v>2</v>
      </c>
      <c r="E5511" s="1" t="str">
        <f>INDEX(Protocol[Mark],MATCH(C5511,Protocol[Step],0))</f>
        <v>2c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293010002</v>
      </c>
      <c r="H5511" s="134">
        <f>Systematic[[#This Row],[SampleVariableLabel]]+100*Systematic[[#This Row],[State]]</f>
        <v>293010502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293</v>
      </c>
      <c r="B5512" s="1">
        <f>IF(C5512=0,IF(B5511=Protocol!$V$20,1,B5511+1),B5511)</f>
        <v>1</v>
      </c>
      <c r="C5512" s="1">
        <f>IF(C5511+1=Protocol!$V$21,0,C5511+1)</f>
        <v>6</v>
      </c>
      <c r="D5512" s="1">
        <f t="shared" si="189"/>
        <v>3</v>
      </c>
      <c r="E5512" s="1" t="str">
        <f>INDEX(Protocol[Mark],MATCH(C5512,Protocol[Step],0))</f>
        <v>2M2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293010003</v>
      </c>
      <c r="H5512" s="134">
        <f>Systematic[[#This Row],[SampleVariableLabel]]+100*Systematic[[#This Row],[State]]</f>
        <v>293010603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293</v>
      </c>
      <c r="B5513" s="1">
        <f>IF(C5513=0,IF(B5512=Protocol!$V$20,1,B5512+1),B5512)</f>
        <v>1</v>
      </c>
      <c r="C5513" s="1">
        <f>IF(C5512+1=Protocol!$V$21,0,C5512+1)</f>
        <v>7</v>
      </c>
      <c r="D5513" s="1">
        <f t="shared" si="189"/>
        <v>4</v>
      </c>
      <c r="E5513" s="1" t="str">
        <f>INDEX(Protocol[Mark],MATCH(C5513,Protocol[Step],0))</f>
        <v>3P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293010004</v>
      </c>
      <c r="H5513" s="134">
        <f>Systematic[[#This Row],[SampleVariableLabel]]+100*Systematic[[#This Row],[State]]</f>
        <v>293010704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293</v>
      </c>
      <c r="B5514" s="1">
        <f>IF(C5514=0,IF(B5513=Protocol!$V$20,1,B5513+1),B5513)</f>
        <v>1</v>
      </c>
      <c r="C5514" s="1">
        <f>IF(C5513+1=Protocol!$V$21,0,C5513+1)</f>
        <v>8</v>
      </c>
      <c r="D5514" s="1">
        <f t="shared" si="189"/>
        <v>5</v>
      </c>
      <c r="E5514" s="1" t="str">
        <f>INDEX(Protocol[Mark],MATCH(C5514,Protocol[Step],0))</f>
        <v>4G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293010005</v>
      </c>
      <c r="H5514" s="134">
        <f>Systematic[[#This Row],[SampleVariableLabel]]+100*Systematic[[#This Row],[State]]</f>
        <v>293010805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293</v>
      </c>
      <c r="B5515" s="1">
        <f>IF(C5515=0,IF(B5514=Protocol!$V$20,1,B5514+1),B5514)</f>
        <v>1</v>
      </c>
      <c r="C5515" s="1">
        <f>IF(C5514+1=Protocol!$V$21,0,C5514+1)</f>
        <v>9</v>
      </c>
      <c r="D5515" s="1">
        <f t="shared" si="189"/>
        <v>6</v>
      </c>
      <c r="E5515" s="1" t="str">
        <f>INDEX(Protocol[Mark],MATCH(C5515,Protocol[Step],0))</f>
        <v>5S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293010006</v>
      </c>
      <c r="H5515" s="134">
        <f>Systematic[[#This Row],[SampleVariableLabel]]+100*Systematic[[#This Row],[State]]</f>
        <v>293010906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293</v>
      </c>
      <c r="B5516" s="1">
        <f>IF(C5516=0,IF(B5515=Protocol!$V$20,1,B5515+1),B5515)</f>
        <v>1</v>
      </c>
      <c r="C5516" s="1">
        <f>IF(C5515+1=Protocol!$V$21,0,C5515+1)</f>
        <v>10</v>
      </c>
      <c r="D5516" s="1">
        <f t="shared" si="189"/>
        <v>1</v>
      </c>
      <c r="E5516" s="1" t="str">
        <f>INDEX(Protocol[Mark],MATCH(C5516,Protocol[Step],0))</f>
        <v>6Gp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293010001</v>
      </c>
      <c r="H5516" s="134">
        <f>Systematic[[#This Row],[SampleVariableLabel]]+100*Systematic[[#This Row],[State]]</f>
        <v>293011001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293</v>
      </c>
      <c r="B5517" s="1">
        <f>IF(C5517=0,IF(B5516=Protocol!$V$20,1,B5516+1),B5516)</f>
        <v>1</v>
      </c>
      <c r="C5517" s="1">
        <f>IF(C5516+1=Protocol!$V$21,0,C5516+1)</f>
        <v>11</v>
      </c>
      <c r="D5517" s="1">
        <f t="shared" si="189"/>
        <v>2</v>
      </c>
      <c r="E5517" s="1" t="str">
        <f>INDEX(Protocol[Mark],MATCH(C5517,Protocol[Step],0))</f>
        <v>7U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293010002</v>
      </c>
      <c r="H5517" s="134">
        <f>Systematic[[#This Row],[SampleVariableLabel]]+100*Systematic[[#This Row],[State]]</f>
        <v>293011102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293</v>
      </c>
      <c r="B5518" s="1">
        <f>IF(C5518=0,IF(B5517=Protocol!$V$20,1,B5517+1),B5517)</f>
        <v>1</v>
      </c>
      <c r="C5518" s="1">
        <f>IF(C5517+1=Protocol!$V$21,0,C5517+1)</f>
        <v>12</v>
      </c>
      <c r="D5518" s="1">
        <f t="shared" si="189"/>
        <v>3</v>
      </c>
      <c r="E5518" s="1" t="str">
        <f>INDEX(Protocol[Mark],MATCH(C5518,Protocol[Step],0))</f>
        <v>8Rot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293010003</v>
      </c>
      <c r="H5518" s="134">
        <f>Systematic[[#This Row],[SampleVariableLabel]]+100*Systematic[[#This Row],[State]]</f>
        <v>293011203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293</v>
      </c>
      <c r="B5519" s="1">
        <f>IF(C5519=0,IF(B5518=Protocol!$V$20,1,B5518+1),B5518)</f>
        <v>1</v>
      </c>
      <c r="C5519" s="1">
        <f>IF(C5518+1=Protocol!$V$21,0,C5518+1)</f>
        <v>13</v>
      </c>
      <c r="D5519" s="1">
        <f t="shared" si="189"/>
        <v>4</v>
      </c>
      <c r="E5519" s="1" t="str">
        <f>INDEX(Protocol[Mark],MATCH(C5519,Protocol[Step],0))</f>
        <v>9Ama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293010004</v>
      </c>
      <c r="H5519" s="134">
        <f>Systematic[[#This Row],[SampleVariableLabel]]+100*Systematic[[#This Row],[State]]</f>
        <v>293011304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293</v>
      </c>
      <c r="B5520" s="1">
        <f>IF(C5520=0,IF(B5519=Protocol!$V$20,1,B5519+1),B5519)</f>
        <v>1</v>
      </c>
      <c r="C5520" s="1">
        <f>IF(C5519+1=Protocol!$V$21,0,C5519+1)</f>
        <v>14</v>
      </c>
      <c r="D5520" s="1">
        <f t="shared" si="189"/>
        <v>5</v>
      </c>
      <c r="E5520" s="1" t="str">
        <f>INDEX(Protocol[Mark],MATCH(C5520,Protocol[Step],0))</f>
        <v>10AsTm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293010005</v>
      </c>
      <c r="H5520" s="134">
        <f>Systematic[[#This Row],[SampleVariableLabel]]+100*Systematic[[#This Row],[State]]</f>
        <v>293011405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293</v>
      </c>
      <c r="B5521" s="1">
        <f>IF(C5521=0,IF(B5520=Protocol!$V$20,1,B5520+1),B5520)</f>
        <v>1</v>
      </c>
      <c r="C5521" s="1">
        <f>IF(C5520+1=Protocol!$V$21,0,C5520+1)</f>
        <v>15</v>
      </c>
      <c r="D5521" s="1">
        <f t="shared" si="189"/>
        <v>6</v>
      </c>
      <c r="E5521" s="1" t="str">
        <f>INDEX(Protocol[Mark],MATCH(C5521,Protocol[Step],0))</f>
        <v>11Azd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293010006</v>
      </c>
      <c r="H5521" s="134">
        <f>Systematic[[#This Row],[SampleVariableLabel]]+100*Systematic[[#This Row],[State]]</f>
        <v>293011506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294</v>
      </c>
      <c r="B5522" s="1">
        <f>IF(C5522=0,IF(B5521=Protocol!$V$20,1,B5521+1),B5521)</f>
        <v>1</v>
      </c>
      <c r="C5522" s="1">
        <f>IF(C5521+1=Protocol!$V$21,0,C5521+1)</f>
        <v>0</v>
      </c>
      <c r="D5522" s="1">
        <f t="shared" si="189"/>
        <v>1</v>
      </c>
      <c r="E5522" s="1" t="str">
        <f>INDEX(Protocol[Mark],MATCH(C5522,Protocol[Step],0))</f>
        <v>ce1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294010001</v>
      </c>
      <c r="H5522" s="134">
        <f>Systematic[[#This Row],[SampleVariableLabel]]+100*Systematic[[#This Row],[State]]</f>
        <v>294010001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294</v>
      </c>
      <c r="B5523" s="1">
        <f>IF(C5523=0,IF(B5522=Protocol!$V$20,1,B5522+1),B5522)</f>
        <v>1</v>
      </c>
      <c r="C5523" s="1">
        <f>IF(C5522+1=Protocol!$V$21,0,C5522+1)</f>
        <v>1</v>
      </c>
      <c r="D5523" s="1">
        <f t="shared" si="189"/>
        <v>2</v>
      </c>
      <c r="E5523" s="1" t="str">
        <f>INDEX(Protocol[Mark],MATCH(C5523,Protocol[Step],0))</f>
        <v>1Dig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294010002</v>
      </c>
      <c r="H5523" s="134">
        <f>Systematic[[#This Row],[SampleVariableLabel]]+100*Systematic[[#This Row],[State]]</f>
        <v>294010102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294</v>
      </c>
      <c r="B5524" s="1">
        <f>IF(C5524=0,IF(B5523=Protocol!$V$20,1,B5523+1),B5523)</f>
        <v>1</v>
      </c>
      <c r="C5524" s="1">
        <f>IF(C5523+1=Protocol!$V$21,0,C5523+1)</f>
        <v>2</v>
      </c>
      <c r="D5524" s="1">
        <f t="shared" si="189"/>
        <v>3</v>
      </c>
      <c r="E5524" s="1" t="str">
        <f>INDEX(Protocol[Mark],MATCH(C5524,Protocol[Step],0))</f>
        <v>1D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294010003</v>
      </c>
      <c r="H5524" s="134">
        <f>Systematic[[#This Row],[SampleVariableLabel]]+100*Systematic[[#This Row],[State]]</f>
        <v>294010203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294</v>
      </c>
      <c r="B5525" s="1">
        <f>IF(C5525=0,IF(B5524=Protocol!$V$20,1,B5524+1),B5524)</f>
        <v>1</v>
      </c>
      <c r="C5525" s="1">
        <f>IF(C5524+1=Protocol!$V$21,0,C5524+1)</f>
        <v>3</v>
      </c>
      <c r="D5525" s="1">
        <f t="shared" si="189"/>
        <v>4</v>
      </c>
      <c r="E5525" s="1" t="str">
        <f>INDEX(Protocol[Mark],MATCH(C5525,Protocol[Step],0))</f>
        <v>1M.1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294010004</v>
      </c>
      <c r="H5525" s="134">
        <f>Systematic[[#This Row],[SampleVariableLabel]]+100*Systematic[[#This Row],[State]]</f>
        <v>294010304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294</v>
      </c>
      <c r="B5526" s="1">
        <f>IF(C5526=0,IF(B5525=Protocol!$V$20,1,B5525+1),B5525)</f>
        <v>1</v>
      </c>
      <c r="C5526" s="1">
        <f>IF(C5525+1=Protocol!$V$21,0,C5525+1)</f>
        <v>4</v>
      </c>
      <c r="D5526" s="1">
        <f t="shared" si="189"/>
        <v>5</v>
      </c>
      <c r="E5526" s="1" t="str">
        <f>INDEX(Protocol[Mark],MATCH(C5526,Protocol[Step],0))</f>
        <v>2Oct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294010005</v>
      </c>
      <c r="H5526" s="134">
        <f>Systematic[[#This Row],[SampleVariableLabel]]+100*Systematic[[#This Row],[State]]</f>
        <v>294010405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294</v>
      </c>
      <c r="B5527" s="1">
        <f>IF(C5527=0,IF(B5526=Protocol!$V$20,1,B5526+1),B5526)</f>
        <v>1</v>
      </c>
      <c r="C5527" s="1">
        <f>IF(C5526+1=Protocol!$V$21,0,C5526+1)</f>
        <v>5</v>
      </c>
      <c r="D5527" s="1">
        <f t="shared" si="189"/>
        <v>6</v>
      </c>
      <c r="E5527" s="1" t="str">
        <f>INDEX(Protocol[Mark],MATCH(C5527,Protocol[Step],0))</f>
        <v>2c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294010006</v>
      </c>
      <c r="H5527" s="134">
        <f>Systematic[[#This Row],[SampleVariableLabel]]+100*Systematic[[#This Row],[State]]</f>
        <v>294010506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294</v>
      </c>
      <c r="B5528" s="1">
        <f>IF(C5528=0,IF(B5527=Protocol!$V$20,1,B5527+1),B5527)</f>
        <v>1</v>
      </c>
      <c r="C5528" s="1">
        <f>IF(C5527+1=Protocol!$V$21,0,C5527+1)</f>
        <v>6</v>
      </c>
      <c r="D5528" s="1">
        <f t="shared" si="189"/>
        <v>1</v>
      </c>
      <c r="E5528" s="1" t="str">
        <f>INDEX(Protocol[Mark],MATCH(C5528,Protocol[Step],0))</f>
        <v>2M2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294010001</v>
      </c>
      <c r="H5528" s="134">
        <f>Systematic[[#This Row],[SampleVariableLabel]]+100*Systematic[[#This Row],[State]]</f>
        <v>294010601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294</v>
      </c>
      <c r="B5529" s="1">
        <f>IF(C5529=0,IF(B5528=Protocol!$V$20,1,B5528+1),B5528)</f>
        <v>1</v>
      </c>
      <c r="C5529" s="1">
        <f>IF(C5528+1=Protocol!$V$21,0,C5528+1)</f>
        <v>7</v>
      </c>
      <c r="D5529" s="1">
        <f t="shared" si="189"/>
        <v>2</v>
      </c>
      <c r="E5529" s="1" t="str">
        <f>INDEX(Protocol[Mark],MATCH(C5529,Protocol[Step],0))</f>
        <v>3P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294010002</v>
      </c>
      <c r="H5529" s="134">
        <f>Systematic[[#This Row],[SampleVariableLabel]]+100*Systematic[[#This Row],[State]]</f>
        <v>294010702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294</v>
      </c>
      <c r="B5530" s="1">
        <f>IF(C5530=0,IF(B5529=Protocol!$V$20,1,B5529+1),B5529)</f>
        <v>1</v>
      </c>
      <c r="C5530" s="1">
        <f>IF(C5529+1=Protocol!$V$21,0,C5529+1)</f>
        <v>8</v>
      </c>
      <c r="D5530" s="1">
        <f t="shared" si="189"/>
        <v>3</v>
      </c>
      <c r="E5530" s="1" t="str">
        <f>INDEX(Protocol[Mark],MATCH(C5530,Protocol[Step],0))</f>
        <v>4G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294010003</v>
      </c>
      <c r="H5530" s="134">
        <f>Systematic[[#This Row],[SampleVariableLabel]]+100*Systematic[[#This Row],[State]]</f>
        <v>294010803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294</v>
      </c>
      <c r="B5531" s="1">
        <f>IF(C5531=0,IF(B5530=Protocol!$V$20,1,B5530+1),B5530)</f>
        <v>1</v>
      </c>
      <c r="C5531" s="1">
        <f>IF(C5530+1=Protocol!$V$21,0,C5530+1)</f>
        <v>9</v>
      </c>
      <c r="D5531" s="1">
        <f t="shared" si="189"/>
        <v>4</v>
      </c>
      <c r="E5531" s="1" t="str">
        <f>INDEX(Protocol[Mark],MATCH(C5531,Protocol[Step],0))</f>
        <v>5S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294010004</v>
      </c>
      <c r="H5531" s="134">
        <f>Systematic[[#This Row],[SampleVariableLabel]]+100*Systematic[[#This Row],[State]]</f>
        <v>294010904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294</v>
      </c>
      <c r="B5532" s="1">
        <f>IF(C5532=0,IF(B5531=Protocol!$V$20,1,B5531+1),B5531)</f>
        <v>1</v>
      </c>
      <c r="C5532" s="1">
        <f>IF(C5531+1=Protocol!$V$21,0,C5531+1)</f>
        <v>10</v>
      </c>
      <c r="D5532" s="1">
        <f t="shared" si="189"/>
        <v>5</v>
      </c>
      <c r="E5532" s="1" t="str">
        <f>INDEX(Protocol[Mark],MATCH(C5532,Protocol[Step],0))</f>
        <v>6Gp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294010005</v>
      </c>
      <c r="H5532" s="134">
        <f>Systematic[[#This Row],[SampleVariableLabel]]+100*Systematic[[#This Row],[State]]</f>
        <v>294011005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294</v>
      </c>
      <c r="B5533" s="1">
        <f>IF(C5533=0,IF(B5532=Protocol!$V$20,1,B5532+1),B5532)</f>
        <v>1</v>
      </c>
      <c r="C5533" s="1">
        <f>IF(C5532+1=Protocol!$V$21,0,C5532+1)</f>
        <v>11</v>
      </c>
      <c r="D5533" s="1">
        <f t="shared" si="189"/>
        <v>6</v>
      </c>
      <c r="E5533" s="1" t="str">
        <f>INDEX(Protocol[Mark],MATCH(C5533,Protocol[Step],0))</f>
        <v>7U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294010006</v>
      </c>
      <c r="H5533" s="134">
        <f>Systematic[[#This Row],[SampleVariableLabel]]+100*Systematic[[#This Row],[State]]</f>
        <v>294011106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294</v>
      </c>
      <c r="B5534" s="1">
        <f>IF(C5534=0,IF(B5533=Protocol!$V$20,1,B5533+1),B5533)</f>
        <v>1</v>
      </c>
      <c r="C5534" s="1">
        <f>IF(C5533+1=Protocol!$V$21,0,C5533+1)</f>
        <v>12</v>
      </c>
      <c r="D5534" s="1">
        <f t="shared" si="189"/>
        <v>1</v>
      </c>
      <c r="E5534" s="1" t="str">
        <f>INDEX(Protocol[Mark],MATCH(C5534,Protocol[Step],0))</f>
        <v>8Rot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294010001</v>
      </c>
      <c r="H5534" s="134">
        <f>Systematic[[#This Row],[SampleVariableLabel]]+100*Systematic[[#This Row],[State]]</f>
        <v>294011201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294</v>
      </c>
      <c r="B5535" s="1">
        <f>IF(C5535=0,IF(B5534=Protocol!$V$20,1,B5534+1),B5534)</f>
        <v>1</v>
      </c>
      <c r="C5535" s="1">
        <f>IF(C5534+1=Protocol!$V$21,0,C5534+1)</f>
        <v>13</v>
      </c>
      <c r="D5535" s="1">
        <f t="shared" si="189"/>
        <v>2</v>
      </c>
      <c r="E5535" s="1" t="str">
        <f>INDEX(Protocol[Mark],MATCH(C5535,Protocol[Step],0))</f>
        <v>9Ama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294010002</v>
      </c>
      <c r="H5535" s="134">
        <f>Systematic[[#This Row],[SampleVariableLabel]]+100*Systematic[[#This Row],[State]]</f>
        <v>294011302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294</v>
      </c>
      <c r="B5536" s="1">
        <f>IF(C5536=0,IF(B5535=Protocol!$V$20,1,B5535+1),B5535)</f>
        <v>1</v>
      </c>
      <c r="C5536" s="1">
        <f>IF(C5535+1=Protocol!$V$21,0,C5535+1)</f>
        <v>14</v>
      </c>
      <c r="D5536" s="1">
        <f t="shared" si="189"/>
        <v>3</v>
      </c>
      <c r="E5536" s="1" t="str">
        <f>INDEX(Protocol[Mark],MATCH(C5536,Protocol[Step],0))</f>
        <v>10AsTm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294010003</v>
      </c>
      <c r="H5536" s="134">
        <f>Systematic[[#This Row],[SampleVariableLabel]]+100*Systematic[[#This Row],[State]]</f>
        <v>294011403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294</v>
      </c>
      <c r="B5537" s="1">
        <f>IF(C5537=0,IF(B5536=Protocol!$V$20,1,B5536+1),B5536)</f>
        <v>1</v>
      </c>
      <c r="C5537" s="1">
        <f>IF(C5536+1=Protocol!$V$21,0,C5536+1)</f>
        <v>15</v>
      </c>
      <c r="D5537" s="1">
        <f t="shared" si="189"/>
        <v>4</v>
      </c>
      <c r="E5537" s="1" t="str">
        <f>INDEX(Protocol[Mark],MATCH(C5537,Protocol[Step],0))</f>
        <v>11Azd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294010004</v>
      </c>
      <c r="H5537" s="134">
        <f>Systematic[[#This Row],[SampleVariableLabel]]+100*Systematic[[#This Row],[State]]</f>
        <v>294011504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295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ce1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295010005</v>
      </c>
      <c r="H5538" s="134">
        <f>Systematic[[#This Row],[SampleVariableLabel]]+100*Systematic[[#This Row],[State]]</f>
        <v>295010005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295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295010006</v>
      </c>
      <c r="H5539" s="134">
        <f>Systematic[[#This Row],[SampleVariableLabel]]+100*Systematic[[#This Row],[State]]</f>
        <v>295010106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295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295010001</v>
      </c>
      <c r="H5540" s="134">
        <f>Systematic[[#This Row],[SampleVariableLabel]]+100*Systematic[[#This Row],[State]]</f>
        <v>295010201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295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1M.1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295010002</v>
      </c>
      <c r="H5541" s="134">
        <f>Systematic[[#This Row],[SampleVariableLabel]]+100*Systematic[[#This Row],[State]]</f>
        <v>295010302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295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2Oct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295010003</v>
      </c>
      <c r="H5542" s="134">
        <f>Systematic[[#This Row],[SampleVariableLabel]]+100*Systematic[[#This Row],[State]]</f>
        <v>295010403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295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295010004</v>
      </c>
      <c r="H5543" s="134">
        <f>Systematic[[#This Row],[SampleVariableLabel]]+100*Systematic[[#This Row],[State]]</f>
        <v>295010504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295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2M2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295010005</v>
      </c>
      <c r="H5544" s="134">
        <f>Systematic[[#This Row],[SampleVariableLabel]]+100*Systematic[[#This Row],[State]]</f>
        <v>295010605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295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3P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295010006</v>
      </c>
      <c r="H5545" s="134">
        <f>Systematic[[#This Row],[SampleVariableLabel]]+100*Systematic[[#This Row],[State]]</f>
        <v>295010706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295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4G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295010001</v>
      </c>
      <c r="H5546" s="134">
        <f>Systematic[[#This Row],[SampleVariableLabel]]+100*Systematic[[#This Row],[State]]</f>
        <v>295010801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295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5S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295010002</v>
      </c>
      <c r="H5547" s="134">
        <f>Systematic[[#This Row],[SampleVariableLabel]]+100*Systematic[[#This Row],[State]]</f>
        <v>295010902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295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6Gp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295010003</v>
      </c>
      <c r="H5548" s="134">
        <f>Systematic[[#This Row],[SampleVariableLabel]]+100*Systematic[[#This Row],[State]]</f>
        <v>295011003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295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7U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295010004</v>
      </c>
      <c r="H5549" s="134">
        <f>Systematic[[#This Row],[SampleVariableLabel]]+100*Systematic[[#This Row],[State]]</f>
        <v>295011104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295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8Rot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295010005</v>
      </c>
      <c r="H5550" s="134">
        <f>Systematic[[#This Row],[SampleVariableLabel]]+100*Systematic[[#This Row],[State]]</f>
        <v>295011205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295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9Ama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295010006</v>
      </c>
      <c r="H5551" s="134">
        <f>Systematic[[#This Row],[SampleVariableLabel]]+100*Systematic[[#This Row],[State]]</f>
        <v>295011306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295</v>
      </c>
      <c r="B5552" s="1">
        <f>IF(C5552=0,IF(B5551=Protocol!$V$20,1,B5551+1),B5551)</f>
        <v>1</v>
      </c>
      <c r="C5552" s="1">
        <f>IF(C5551+1=Protocol!$V$21,0,C5551+1)</f>
        <v>14</v>
      </c>
      <c r="D5552" s="1">
        <f t="shared" si="189"/>
        <v>1</v>
      </c>
      <c r="E5552" s="1" t="str">
        <f>INDEX(Protocol[Mark],MATCH(C5552,Protocol[Step],0))</f>
        <v>10AsTm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295010001</v>
      </c>
      <c r="H5552" s="134">
        <f>Systematic[[#This Row],[SampleVariableLabel]]+100*Systematic[[#This Row],[State]]</f>
        <v>295011401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295</v>
      </c>
      <c r="B5553" s="1">
        <f>IF(C5553=0,IF(B5552=Protocol!$V$20,1,B5552+1),B5552)</f>
        <v>1</v>
      </c>
      <c r="C5553" s="1">
        <f>IF(C5552+1=Protocol!$V$21,0,C5552+1)</f>
        <v>15</v>
      </c>
      <c r="D5553" s="1">
        <f t="shared" si="189"/>
        <v>2</v>
      </c>
      <c r="E5553" s="1" t="str">
        <f>INDEX(Protocol[Mark],MATCH(C5553,Protocol[Step],0))</f>
        <v>11Azd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295010002</v>
      </c>
      <c r="H5553" s="134">
        <f>Systematic[[#This Row],[SampleVariableLabel]]+100*Systematic[[#This Row],[State]]</f>
        <v>295011502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296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ce1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296010003</v>
      </c>
      <c r="H5554" s="134">
        <f>Systematic[[#This Row],[SampleVariableLabel]]+100*Systematic[[#This Row],[State]]</f>
        <v>296010003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296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1Dig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296010004</v>
      </c>
      <c r="H5555" s="134">
        <f>Systematic[[#This Row],[SampleVariableLabel]]+100*Systematic[[#This Row],[State]]</f>
        <v>296010104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296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1D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296010005</v>
      </c>
      <c r="H5556" s="134">
        <f>Systematic[[#This Row],[SampleVariableLabel]]+100*Systematic[[#This Row],[State]]</f>
        <v>296010205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296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1M.1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296010006</v>
      </c>
      <c r="H5557" s="134">
        <f>Systematic[[#This Row],[SampleVariableLabel]]+100*Systematic[[#This Row],[State]]</f>
        <v>296010306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296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2Oct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296010001</v>
      </c>
      <c r="H5558" s="134">
        <f>Systematic[[#This Row],[SampleVariableLabel]]+100*Systematic[[#This Row],[State]]</f>
        <v>296010401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296</v>
      </c>
      <c r="B5559" s="1">
        <f>IF(C5559=0,IF(B5558=Protocol!$V$20,1,B5558+1),B5558)</f>
        <v>1</v>
      </c>
      <c r="C5559" s="1">
        <f>IF(C5558+1=Protocol!$V$21,0,C5558+1)</f>
        <v>5</v>
      </c>
      <c r="D5559" s="1">
        <f t="shared" si="189"/>
        <v>2</v>
      </c>
      <c r="E5559" s="1" t="str">
        <f>INDEX(Protocol[Mark],MATCH(C5559,Protocol[Step],0))</f>
        <v>2c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296010002</v>
      </c>
      <c r="H5559" s="134">
        <f>Systematic[[#This Row],[SampleVariableLabel]]+100*Systematic[[#This Row],[State]]</f>
        <v>296010502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296</v>
      </c>
      <c r="B5560" s="1">
        <f>IF(C5560=0,IF(B5559=Protocol!$V$20,1,B5559+1),B5559)</f>
        <v>1</v>
      </c>
      <c r="C5560" s="1">
        <f>IF(C5559+1=Protocol!$V$21,0,C5559+1)</f>
        <v>6</v>
      </c>
      <c r="D5560" s="1">
        <f t="shared" si="189"/>
        <v>3</v>
      </c>
      <c r="E5560" s="1" t="str">
        <f>INDEX(Protocol[Mark],MATCH(C5560,Protocol[Step],0))</f>
        <v>2M2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296010003</v>
      </c>
      <c r="H5560" s="134">
        <f>Systematic[[#This Row],[SampleVariableLabel]]+100*Systematic[[#This Row],[State]]</f>
        <v>296010603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296</v>
      </c>
      <c r="B5561" s="1">
        <f>IF(C5561=0,IF(B5560=Protocol!$V$20,1,B5560+1),B5560)</f>
        <v>1</v>
      </c>
      <c r="C5561" s="1">
        <f>IF(C5560+1=Protocol!$V$21,0,C5560+1)</f>
        <v>7</v>
      </c>
      <c r="D5561" s="1">
        <f t="shared" si="189"/>
        <v>4</v>
      </c>
      <c r="E5561" s="1" t="str">
        <f>INDEX(Protocol[Mark],MATCH(C5561,Protocol[Step],0))</f>
        <v>3P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296010004</v>
      </c>
      <c r="H5561" s="134">
        <f>Systematic[[#This Row],[SampleVariableLabel]]+100*Systematic[[#This Row],[State]]</f>
        <v>296010704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296</v>
      </c>
      <c r="B5562" s="1">
        <f>IF(C5562=0,IF(B5561=Protocol!$V$20,1,B5561+1),B5561)</f>
        <v>1</v>
      </c>
      <c r="C5562" s="1">
        <f>IF(C5561+1=Protocol!$V$21,0,C5561+1)</f>
        <v>8</v>
      </c>
      <c r="D5562" s="1">
        <f t="shared" si="189"/>
        <v>5</v>
      </c>
      <c r="E5562" s="1" t="str">
        <f>INDEX(Protocol[Mark],MATCH(C5562,Protocol[Step],0))</f>
        <v>4G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296010005</v>
      </c>
      <c r="H5562" s="134">
        <f>Systematic[[#This Row],[SampleVariableLabel]]+100*Systematic[[#This Row],[State]]</f>
        <v>296010805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296</v>
      </c>
      <c r="B5563" s="1">
        <f>IF(C5563=0,IF(B5562=Protocol!$V$20,1,B5562+1),B5562)</f>
        <v>1</v>
      </c>
      <c r="C5563" s="1">
        <f>IF(C5562+1=Protocol!$V$21,0,C5562+1)</f>
        <v>9</v>
      </c>
      <c r="D5563" s="1">
        <f t="shared" si="189"/>
        <v>6</v>
      </c>
      <c r="E5563" s="1" t="str">
        <f>INDEX(Protocol[Mark],MATCH(C5563,Protocol[Step],0))</f>
        <v>5S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296010006</v>
      </c>
      <c r="H5563" s="134">
        <f>Systematic[[#This Row],[SampleVariableLabel]]+100*Systematic[[#This Row],[State]]</f>
        <v>296010906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296</v>
      </c>
      <c r="B5564" s="1">
        <f>IF(C5564=0,IF(B5563=Protocol!$V$20,1,B5563+1),B5563)</f>
        <v>1</v>
      </c>
      <c r="C5564" s="1">
        <f>IF(C5563+1=Protocol!$V$21,0,C5563+1)</f>
        <v>10</v>
      </c>
      <c r="D5564" s="1">
        <f t="shared" si="189"/>
        <v>1</v>
      </c>
      <c r="E5564" s="1" t="str">
        <f>INDEX(Protocol[Mark],MATCH(C5564,Protocol[Step],0))</f>
        <v>6Gp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296010001</v>
      </c>
      <c r="H5564" s="134">
        <f>Systematic[[#This Row],[SampleVariableLabel]]+100*Systematic[[#This Row],[State]]</f>
        <v>296011001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296</v>
      </c>
      <c r="B5565" s="1">
        <f>IF(C5565=0,IF(B5564=Protocol!$V$20,1,B5564+1),B5564)</f>
        <v>1</v>
      </c>
      <c r="C5565" s="1">
        <f>IF(C5564+1=Protocol!$V$21,0,C5564+1)</f>
        <v>11</v>
      </c>
      <c r="D5565" s="1">
        <f t="shared" si="189"/>
        <v>2</v>
      </c>
      <c r="E5565" s="1" t="str">
        <f>INDEX(Protocol[Mark],MATCH(C5565,Protocol[Step],0))</f>
        <v>7U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296010002</v>
      </c>
      <c r="H5565" s="134">
        <f>Systematic[[#This Row],[SampleVariableLabel]]+100*Systematic[[#This Row],[State]]</f>
        <v>296011102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296</v>
      </c>
      <c r="B5566" s="1">
        <f>IF(C5566=0,IF(B5565=Protocol!$V$20,1,B5565+1),B5565)</f>
        <v>1</v>
      </c>
      <c r="C5566" s="1">
        <f>IF(C5565+1=Protocol!$V$21,0,C5565+1)</f>
        <v>12</v>
      </c>
      <c r="D5566" s="1">
        <f t="shared" si="189"/>
        <v>3</v>
      </c>
      <c r="E5566" s="1" t="str">
        <f>INDEX(Protocol[Mark],MATCH(C5566,Protocol[Step],0))</f>
        <v>8Rot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296010003</v>
      </c>
      <c r="H5566" s="134">
        <f>Systematic[[#This Row],[SampleVariableLabel]]+100*Systematic[[#This Row],[State]]</f>
        <v>296011203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296</v>
      </c>
      <c r="B5567" s="1">
        <f>IF(C5567=0,IF(B5566=Protocol!$V$20,1,B5566+1),B5566)</f>
        <v>1</v>
      </c>
      <c r="C5567" s="1">
        <f>IF(C5566+1=Protocol!$V$21,0,C5566+1)</f>
        <v>13</v>
      </c>
      <c r="D5567" s="1">
        <f t="shared" si="189"/>
        <v>4</v>
      </c>
      <c r="E5567" s="1" t="str">
        <f>INDEX(Protocol[Mark],MATCH(C5567,Protocol[Step],0))</f>
        <v>9Ama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296010004</v>
      </c>
      <c r="H5567" s="134">
        <f>Systematic[[#This Row],[SampleVariableLabel]]+100*Systematic[[#This Row],[State]]</f>
        <v>296011304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296</v>
      </c>
      <c r="B5568" s="1">
        <f>IF(C5568=0,IF(B5567=Protocol!$V$20,1,B5567+1),B5567)</f>
        <v>1</v>
      </c>
      <c r="C5568" s="1">
        <f>IF(C5567+1=Protocol!$V$21,0,C5567+1)</f>
        <v>14</v>
      </c>
      <c r="D5568" s="1">
        <f t="shared" si="189"/>
        <v>5</v>
      </c>
      <c r="E5568" s="1" t="str">
        <f>INDEX(Protocol[Mark],MATCH(C5568,Protocol[Step],0))</f>
        <v>10AsTm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296010005</v>
      </c>
      <c r="H5568" s="134">
        <f>Systematic[[#This Row],[SampleVariableLabel]]+100*Systematic[[#This Row],[State]]</f>
        <v>296011405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296</v>
      </c>
      <c r="B5569" s="1">
        <f>IF(C5569=0,IF(B5568=Protocol!$V$20,1,B5568+1),B5568)</f>
        <v>1</v>
      </c>
      <c r="C5569" s="1">
        <f>IF(C5568+1=Protocol!$V$21,0,C5568+1)</f>
        <v>15</v>
      </c>
      <c r="D5569" s="1">
        <f t="shared" si="189"/>
        <v>6</v>
      </c>
      <c r="E5569" s="1" t="str">
        <f>INDEX(Protocol[Mark],MATCH(C5569,Protocol[Step],0))</f>
        <v>11Azd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296010006</v>
      </c>
      <c r="H5569" s="134">
        <f>Systematic[[#This Row],[SampleVariableLabel]]+100*Systematic[[#This Row],[State]]</f>
        <v>296011506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297</v>
      </c>
      <c r="B5570" s="1">
        <f>IF(C5570=0,IF(B5569=Protocol!$V$20,1,B5569+1),B5569)</f>
        <v>1</v>
      </c>
      <c r="C5570" s="1">
        <f>IF(C5569+1=Protocol!$V$21,0,C5569+1)</f>
        <v>0</v>
      </c>
      <c r="D5570" s="1">
        <f t="shared" si="189"/>
        <v>1</v>
      </c>
      <c r="E5570" s="1" t="str">
        <f>INDEX(Protocol[Mark],MATCH(C5570,Protocol[Step],0))</f>
        <v>ce1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297010001</v>
      </c>
      <c r="H5570" s="134">
        <f>Systematic[[#This Row],[SampleVariableLabel]]+100*Systematic[[#This Row],[State]]</f>
        <v>297010001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297</v>
      </c>
      <c r="B5571" s="1">
        <f>IF(C5571=0,IF(B5570=Protocol!$V$20,1,B5570+1),B5570)</f>
        <v>1</v>
      </c>
      <c r="C5571" s="1">
        <f>IF(C5570+1=Protocol!$V$21,0,C5570+1)</f>
        <v>1</v>
      </c>
      <c r="D5571" s="1">
        <f t="shared" ref="D5571:D5634" si="191">IF(D5570=nVariables,1,D5570+1)</f>
        <v>2</v>
      </c>
      <c r="E5571" s="1" t="str">
        <f>INDEX(Protocol[Mark],MATCH(C5571,Protocol[Step],0))</f>
        <v>1Dig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297010002</v>
      </c>
      <c r="H5571" s="134">
        <f>Systematic[[#This Row],[SampleVariableLabel]]+100*Systematic[[#This Row],[State]]</f>
        <v>297010102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297</v>
      </c>
      <c r="B5572" s="1">
        <f>IF(C5572=0,IF(B5571=Protocol!$V$20,1,B5571+1),B5571)</f>
        <v>1</v>
      </c>
      <c r="C5572" s="1">
        <f>IF(C5571+1=Protocol!$V$21,0,C5571+1)</f>
        <v>2</v>
      </c>
      <c r="D5572" s="1">
        <f t="shared" si="191"/>
        <v>3</v>
      </c>
      <c r="E5572" s="1" t="str">
        <f>INDEX(Protocol[Mark],MATCH(C5572,Protocol[Step],0))</f>
        <v>1D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297010003</v>
      </c>
      <c r="H5572" s="134">
        <f>Systematic[[#This Row],[SampleVariableLabel]]+100*Systematic[[#This Row],[State]]</f>
        <v>297010203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297</v>
      </c>
      <c r="B5573" s="1">
        <f>IF(C5573=0,IF(B5572=Protocol!$V$20,1,B5572+1),B5572)</f>
        <v>1</v>
      </c>
      <c r="C5573" s="1">
        <f>IF(C5572+1=Protocol!$V$21,0,C5572+1)</f>
        <v>3</v>
      </c>
      <c r="D5573" s="1">
        <f t="shared" si="191"/>
        <v>4</v>
      </c>
      <c r="E5573" s="1" t="str">
        <f>INDEX(Protocol[Mark],MATCH(C5573,Protocol[Step],0))</f>
        <v>1M.1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297010004</v>
      </c>
      <c r="H5573" s="134">
        <f>Systematic[[#This Row],[SampleVariableLabel]]+100*Systematic[[#This Row],[State]]</f>
        <v>297010304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297</v>
      </c>
      <c r="B5574" s="1">
        <f>IF(C5574=0,IF(B5573=Protocol!$V$20,1,B5573+1),B5573)</f>
        <v>1</v>
      </c>
      <c r="C5574" s="1">
        <f>IF(C5573+1=Protocol!$V$21,0,C5573+1)</f>
        <v>4</v>
      </c>
      <c r="D5574" s="1">
        <f t="shared" si="191"/>
        <v>5</v>
      </c>
      <c r="E5574" s="1" t="str">
        <f>INDEX(Protocol[Mark],MATCH(C5574,Protocol[Step],0))</f>
        <v>2Oct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297010005</v>
      </c>
      <c r="H5574" s="134">
        <f>Systematic[[#This Row],[SampleVariableLabel]]+100*Systematic[[#This Row],[State]]</f>
        <v>297010405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297</v>
      </c>
      <c r="B5575" s="1">
        <f>IF(C5575=0,IF(B5574=Protocol!$V$20,1,B5574+1),B5574)</f>
        <v>1</v>
      </c>
      <c r="C5575" s="1">
        <f>IF(C5574+1=Protocol!$V$21,0,C5574+1)</f>
        <v>5</v>
      </c>
      <c r="D5575" s="1">
        <f t="shared" si="191"/>
        <v>6</v>
      </c>
      <c r="E5575" s="1" t="str">
        <f>INDEX(Protocol[Mark],MATCH(C5575,Protocol[Step],0))</f>
        <v>2c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297010006</v>
      </c>
      <c r="H5575" s="134">
        <f>Systematic[[#This Row],[SampleVariableLabel]]+100*Systematic[[#This Row],[State]]</f>
        <v>297010506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297</v>
      </c>
      <c r="B5576" s="1">
        <f>IF(C5576=0,IF(B5575=Protocol!$V$20,1,B5575+1),B5575)</f>
        <v>1</v>
      </c>
      <c r="C5576" s="1">
        <f>IF(C5575+1=Protocol!$V$21,0,C5575+1)</f>
        <v>6</v>
      </c>
      <c r="D5576" s="1">
        <f t="shared" si="191"/>
        <v>1</v>
      </c>
      <c r="E5576" s="1" t="str">
        <f>INDEX(Protocol[Mark],MATCH(C5576,Protocol[Step],0))</f>
        <v>2M2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297010001</v>
      </c>
      <c r="H5576" s="134">
        <f>Systematic[[#This Row],[SampleVariableLabel]]+100*Systematic[[#This Row],[State]]</f>
        <v>297010601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297</v>
      </c>
      <c r="B5577" s="1">
        <f>IF(C5577=0,IF(B5576=Protocol!$V$20,1,B5576+1),B5576)</f>
        <v>1</v>
      </c>
      <c r="C5577" s="1">
        <f>IF(C5576+1=Protocol!$V$21,0,C5576+1)</f>
        <v>7</v>
      </c>
      <c r="D5577" s="1">
        <f t="shared" si="191"/>
        <v>2</v>
      </c>
      <c r="E5577" s="1" t="str">
        <f>INDEX(Protocol[Mark],MATCH(C5577,Protocol[Step],0))</f>
        <v>3P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297010002</v>
      </c>
      <c r="H5577" s="134">
        <f>Systematic[[#This Row],[SampleVariableLabel]]+100*Systematic[[#This Row],[State]]</f>
        <v>297010702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297</v>
      </c>
      <c r="B5578" s="1">
        <f>IF(C5578=0,IF(B5577=Protocol!$V$20,1,B5577+1),B5577)</f>
        <v>1</v>
      </c>
      <c r="C5578" s="1">
        <f>IF(C5577+1=Protocol!$V$21,0,C5577+1)</f>
        <v>8</v>
      </c>
      <c r="D5578" s="1">
        <f t="shared" si="191"/>
        <v>3</v>
      </c>
      <c r="E5578" s="1" t="str">
        <f>INDEX(Protocol[Mark],MATCH(C5578,Protocol[Step],0))</f>
        <v>4G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297010003</v>
      </c>
      <c r="H5578" s="134">
        <f>Systematic[[#This Row],[SampleVariableLabel]]+100*Systematic[[#This Row],[State]]</f>
        <v>297010803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297</v>
      </c>
      <c r="B5579" s="1">
        <f>IF(C5579=0,IF(B5578=Protocol!$V$20,1,B5578+1),B5578)</f>
        <v>1</v>
      </c>
      <c r="C5579" s="1">
        <f>IF(C5578+1=Protocol!$V$21,0,C5578+1)</f>
        <v>9</v>
      </c>
      <c r="D5579" s="1">
        <f t="shared" si="191"/>
        <v>4</v>
      </c>
      <c r="E5579" s="1" t="str">
        <f>INDEX(Protocol[Mark],MATCH(C5579,Protocol[Step],0))</f>
        <v>5S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297010004</v>
      </c>
      <c r="H5579" s="134">
        <f>Systematic[[#This Row],[SampleVariableLabel]]+100*Systematic[[#This Row],[State]]</f>
        <v>297010904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297</v>
      </c>
      <c r="B5580" s="1">
        <f>IF(C5580=0,IF(B5579=Protocol!$V$20,1,B5579+1),B5579)</f>
        <v>1</v>
      </c>
      <c r="C5580" s="1">
        <f>IF(C5579+1=Protocol!$V$21,0,C5579+1)</f>
        <v>10</v>
      </c>
      <c r="D5580" s="1">
        <f t="shared" si="191"/>
        <v>5</v>
      </c>
      <c r="E5580" s="1" t="str">
        <f>INDEX(Protocol[Mark],MATCH(C5580,Protocol[Step],0))</f>
        <v>6Gp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297010005</v>
      </c>
      <c r="H5580" s="134">
        <f>Systematic[[#This Row],[SampleVariableLabel]]+100*Systematic[[#This Row],[State]]</f>
        <v>297011005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297</v>
      </c>
      <c r="B5581" s="1">
        <f>IF(C5581=0,IF(B5580=Protocol!$V$20,1,B5580+1),B5580)</f>
        <v>1</v>
      </c>
      <c r="C5581" s="1">
        <f>IF(C5580+1=Protocol!$V$21,0,C5580+1)</f>
        <v>11</v>
      </c>
      <c r="D5581" s="1">
        <f t="shared" si="191"/>
        <v>6</v>
      </c>
      <c r="E5581" s="1" t="str">
        <f>INDEX(Protocol[Mark],MATCH(C5581,Protocol[Step],0))</f>
        <v>7U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297010006</v>
      </c>
      <c r="H5581" s="134">
        <f>Systematic[[#This Row],[SampleVariableLabel]]+100*Systematic[[#This Row],[State]]</f>
        <v>297011106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297</v>
      </c>
      <c r="B5582" s="1">
        <f>IF(C5582=0,IF(B5581=Protocol!$V$20,1,B5581+1),B5581)</f>
        <v>1</v>
      </c>
      <c r="C5582" s="1">
        <f>IF(C5581+1=Protocol!$V$21,0,C5581+1)</f>
        <v>12</v>
      </c>
      <c r="D5582" s="1">
        <f t="shared" si="191"/>
        <v>1</v>
      </c>
      <c r="E5582" s="1" t="str">
        <f>INDEX(Protocol[Mark],MATCH(C5582,Protocol[Step],0))</f>
        <v>8Rot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297010001</v>
      </c>
      <c r="H5582" s="134">
        <f>Systematic[[#This Row],[SampleVariableLabel]]+100*Systematic[[#This Row],[State]]</f>
        <v>297011201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297</v>
      </c>
      <c r="B5583" s="1">
        <f>IF(C5583=0,IF(B5582=Protocol!$V$20,1,B5582+1),B5582)</f>
        <v>1</v>
      </c>
      <c r="C5583" s="1">
        <f>IF(C5582+1=Protocol!$V$21,0,C5582+1)</f>
        <v>13</v>
      </c>
      <c r="D5583" s="1">
        <f t="shared" si="191"/>
        <v>2</v>
      </c>
      <c r="E5583" s="1" t="str">
        <f>INDEX(Protocol[Mark],MATCH(C5583,Protocol[Step],0))</f>
        <v>9Ama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297010002</v>
      </c>
      <c r="H5583" s="134">
        <f>Systematic[[#This Row],[SampleVariableLabel]]+100*Systematic[[#This Row],[State]]</f>
        <v>297011302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297</v>
      </c>
      <c r="B5584" s="1">
        <f>IF(C5584=0,IF(B5583=Protocol!$V$20,1,B5583+1),B5583)</f>
        <v>1</v>
      </c>
      <c r="C5584" s="1">
        <f>IF(C5583+1=Protocol!$V$21,0,C5583+1)</f>
        <v>14</v>
      </c>
      <c r="D5584" s="1">
        <f t="shared" si="191"/>
        <v>3</v>
      </c>
      <c r="E5584" s="1" t="str">
        <f>INDEX(Protocol[Mark],MATCH(C5584,Protocol[Step],0))</f>
        <v>10AsTm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297010003</v>
      </c>
      <c r="H5584" s="134">
        <f>Systematic[[#This Row],[SampleVariableLabel]]+100*Systematic[[#This Row],[State]]</f>
        <v>297011403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297</v>
      </c>
      <c r="B5585" s="1">
        <f>IF(C5585=0,IF(B5584=Protocol!$V$20,1,B5584+1),B5584)</f>
        <v>1</v>
      </c>
      <c r="C5585" s="1">
        <f>IF(C5584+1=Protocol!$V$21,0,C5584+1)</f>
        <v>15</v>
      </c>
      <c r="D5585" s="1">
        <f t="shared" si="191"/>
        <v>4</v>
      </c>
      <c r="E5585" s="1" t="str">
        <f>INDEX(Protocol[Mark],MATCH(C5585,Protocol[Step],0))</f>
        <v>11Azd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297010004</v>
      </c>
      <c r="H5585" s="134">
        <f>Systematic[[#This Row],[SampleVariableLabel]]+100*Systematic[[#This Row],[State]]</f>
        <v>297011504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298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ce1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298010005</v>
      </c>
      <c r="H5586" s="134">
        <f>Systematic[[#This Row],[SampleVariableLabel]]+100*Systematic[[#This Row],[State]]</f>
        <v>298010005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298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1Dig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298010006</v>
      </c>
      <c r="H5587" s="134">
        <f>Systematic[[#This Row],[SampleVariableLabel]]+100*Systematic[[#This Row],[State]]</f>
        <v>298010106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298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1D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298010001</v>
      </c>
      <c r="H5588" s="134">
        <f>Systematic[[#This Row],[SampleVariableLabel]]+100*Systematic[[#This Row],[State]]</f>
        <v>298010201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298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1M.1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298010002</v>
      </c>
      <c r="H5589" s="134">
        <f>Systematic[[#This Row],[SampleVariableLabel]]+100*Systematic[[#This Row],[State]]</f>
        <v>298010302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298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2Oct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298010003</v>
      </c>
      <c r="H5590" s="134">
        <f>Systematic[[#This Row],[SampleVariableLabel]]+100*Systematic[[#This Row],[State]]</f>
        <v>298010403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298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2c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298010004</v>
      </c>
      <c r="H5591" s="134">
        <f>Systematic[[#This Row],[SampleVariableLabel]]+100*Systematic[[#This Row],[State]]</f>
        <v>298010504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298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2M2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298010005</v>
      </c>
      <c r="H5592" s="134">
        <f>Systematic[[#This Row],[SampleVariableLabel]]+100*Systematic[[#This Row],[State]]</f>
        <v>298010605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298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3P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298010006</v>
      </c>
      <c r="H5593" s="134">
        <f>Systematic[[#This Row],[SampleVariableLabel]]+100*Systematic[[#This Row],[State]]</f>
        <v>298010706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298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4G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298010001</v>
      </c>
      <c r="H5594" s="134">
        <f>Systematic[[#This Row],[SampleVariableLabel]]+100*Systematic[[#This Row],[State]]</f>
        <v>298010801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298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5S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298010002</v>
      </c>
      <c r="H5595" s="134">
        <f>Systematic[[#This Row],[SampleVariableLabel]]+100*Systematic[[#This Row],[State]]</f>
        <v>298010902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298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6Gp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298010003</v>
      </c>
      <c r="H5596" s="134">
        <f>Systematic[[#This Row],[SampleVariableLabel]]+100*Systematic[[#This Row],[State]]</f>
        <v>298011003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298</v>
      </c>
      <c r="B5597" s="1">
        <f>IF(C5597=0,IF(B5596=Protocol!$V$20,1,B5596+1),B5596)</f>
        <v>1</v>
      </c>
      <c r="C5597" s="1">
        <f>IF(C5596+1=Protocol!$V$21,0,C5596+1)</f>
        <v>11</v>
      </c>
      <c r="D5597" s="1">
        <f t="shared" si="191"/>
        <v>4</v>
      </c>
      <c r="E5597" s="1" t="str">
        <f>INDEX(Protocol[Mark],MATCH(C5597,Protocol[Step],0))</f>
        <v>7U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298010004</v>
      </c>
      <c r="H5597" s="134">
        <f>Systematic[[#This Row],[SampleVariableLabel]]+100*Systematic[[#This Row],[State]]</f>
        <v>298011104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298</v>
      </c>
      <c r="B5598" s="1">
        <f>IF(C5598=0,IF(B5597=Protocol!$V$20,1,B5597+1),B5597)</f>
        <v>1</v>
      </c>
      <c r="C5598" s="1">
        <f>IF(C5597+1=Protocol!$V$21,0,C5597+1)</f>
        <v>12</v>
      </c>
      <c r="D5598" s="1">
        <f t="shared" si="191"/>
        <v>5</v>
      </c>
      <c r="E5598" s="1" t="str">
        <f>INDEX(Protocol[Mark],MATCH(C5598,Protocol[Step],0))</f>
        <v>8Rot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298010005</v>
      </c>
      <c r="H5598" s="134">
        <f>Systematic[[#This Row],[SampleVariableLabel]]+100*Systematic[[#This Row],[State]]</f>
        <v>298011205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298</v>
      </c>
      <c r="B5599" s="1">
        <f>IF(C5599=0,IF(B5598=Protocol!$V$20,1,B5598+1),B5598)</f>
        <v>1</v>
      </c>
      <c r="C5599" s="1">
        <f>IF(C5598+1=Protocol!$V$21,0,C5598+1)</f>
        <v>13</v>
      </c>
      <c r="D5599" s="1">
        <f t="shared" si="191"/>
        <v>6</v>
      </c>
      <c r="E5599" s="1" t="str">
        <f>INDEX(Protocol[Mark],MATCH(C5599,Protocol[Step],0))</f>
        <v>9Ama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298010006</v>
      </c>
      <c r="H5599" s="134">
        <f>Systematic[[#This Row],[SampleVariableLabel]]+100*Systematic[[#This Row],[State]]</f>
        <v>298011306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298</v>
      </c>
      <c r="B5600" s="1">
        <f>IF(C5600=0,IF(B5599=Protocol!$V$20,1,B5599+1),B5599)</f>
        <v>1</v>
      </c>
      <c r="C5600" s="1">
        <f>IF(C5599+1=Protocol!$V$21,0,C5599+1)</f>
        <v>14</v>
      </c>
      <c r="D5600" s="1">
        <f t="shared" si="191"/>
        <v>1</v>
      </c>
      <c r="E5600" s="1" t="str">
        <f>INDEX(Protocol[Mark],MATCH(C5600,Protocol[Step],0))</f>
        <v>10AsTm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298010001</v>
      </c>
      <c r="H5600" s="134">
        <f>Systematic[[#This Row],[SampleVariableLabel]]+100*Systematic[[#This Row],[State]]</f>
        <v>298011401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298</v>
      </c>
      <c r="B5601" s="1">
        <f>IF(C5601=0,IF(B5600=Protocol!$V$20,1,B5600+1),B5600)</f>
        <v>1</v>
      </c>
      <c r="C5601" s="1">
        <f>IF(C5600+1=Protocol!$V$21,0,C5600+1)</f>
        <v>15</v>
      </c>
      <c r="D5601" s="1">
        <f t="shared" si="191"/>
        <v>2</v>
      </c>
      <c r="E5601" s="1" t="str">
        <f>INDEX(Protocol[Mark],MATCH(C5601,Protocol[Step],0))</f>
        <v>11Azd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298010002</v>
      </c>
      <c r="H5601" s="134">
        <f>Systematic[[#This Row],[SampleVariableLabel]]+100*Systematic[[#This Row],[State]]</f>
        <v>298011502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299</v>
      </c>
      <c r="B5602" s="1">
        <f>IF(C5602=0,IF(B5601=Protocol!$V$20,1,B5601+1),B5601)</f>
        <v>1</v>
      </c>
      <c r="C5602" s="1">
        <f>IF(C5601+1=Protocol!$V$21,0,C5601+1)</f>
        <v>0</v>
      </c>
      <c r="D5602" s="1">
        <f t="shared" si="191"/>
        <v>3</v>
      </c>
      <c r="E5602" s="1" t="str">
        <f>INDEX(Protocol[Mark],MATCH(C5602,Protocol[Step],0))</f>
        <v>ce1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299010003</v>
      </c>
      <c r="H5602" s="134">
        <f>Systematic[[#This Row],[SampleVariableLabel]]+100*Systematic[[#This Row],[State]]</f>
        <v>299010003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299</v>
      </c>
      <c r="B5603" s="1">
        <f>IF(C5603=0,IF(B5602=Protocol!$V$20,1,B5602+1),B5602)</f>
        <v>1</v>
      </c>
      <c r="C5603" s="1">
        <f>IF(C5602+1=Protocol!$V$21,0,C5602+1)</f>
        <v>1</v>
      </c>
      <c r="D5603" s="1">
        <f t="shared" si="191"/>
        <v>4</v>
      </c>
      <c r="E5603" s="1" t="str">
        <f>INDEX(Protocol[Mark],MATCH(C5603,Protocol[Step],0))</f>
        <v>1Dig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299010004</v>
      </c>
      <c r="H5603" s="134">
        <f>Systematic[[#This Row],[SampleVariableLabel]]+100*Systematic[[#This Row],[State]]</f>
        <v>299010104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299</v>
      </c>
      <c r="B5604" s="1">
        <f>IF(C5604=0,IF(B5603=Protocol!$V$20,1,B5603+1),B5603)</f>
        <v>1</v>
      </c>
      <c r="C5604" s="1">
        <f>IF(C5603+1=Protocol!$V$21,0,C5603+1)</f>
        <v>2</v>
      </c>
      <c r="D5604" s="1">
        <f t="shared" si="191"/>
        <v>5</v>
      </c>
      <c r="E5604" s="1" t="str">
        <f>INDEX(Protocol[Mark],MATCH(C5604,Protocol[Step],0))</f>
        <v>1D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299010005</v>
      </c>
      <c r="H5604" s="134">
        <f>Systematic[[#This Row],[SampleVariableLabel]]+100*Systematic[[#This Row],[State]]</f>
        <v>299010205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299</v>
      </c>
      <c r="B5605" s="1">
        <f>IF(C5605=0,IF(B5604=Protocol!$V$20,1,B5604+1),B5604)</f>
        <v>1</v>
      </c>
      <c r="C5605" s="1">
        <f>IF(C5604+1=Protocol!$V$21,0,C5604+1)</f>
        <v>3</v>
      </c>
      <c r="D5605" s="1">
        <f t="shared" si="191"/>
        <v>6</v>
      </c>
      <c r="E5605" s="1" t="str">
        <f>INDEX(Protocol[Mark],MATCH(C5605,Protocol[Step],0))</f>
        <v>1M.1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299010006</v>
      </c>
      <c r="H5605" s="134">
        <f>Systematic[[#This Row],[SampleVariableLabel]]+100*Systematic[[#This Row],[State]]</f>
        <v>299010306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299</v>
      </c>
      <c r="B5606" s="1">
        <f>IF(C5606=0,IF(B5605=Protocol!$V$20,1,B5605+1),B5605)</f>
        <v>1</v>
      </c>
      <c r="C5606" s="1">
        <f>IF(C5605+1=Protocol!$V$21,0,C5605+1)</f>
        <v>4</v>
      </c>
      <c r="D5606" s="1">
        <f t="shared" si="191"/>
        <v>1</v>
      </c>
      <c r="E5606" s="1" t="str">
        <f>INDEX(Protocol[Mark],MATCH(C5606,Protocol[Step],0))</f>
        <v>2Oct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299010001</v>
      </c>
      <c r="H5606" s="134">
        <f>Systematic[[#This Row],[SampleVariableLabel]]+100*Systematic[[#This Row],[State]]</f>
        <v>299010401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299</v>
      </c>
      <c r="B5607" s="1">
        <f>IF(C5607=0,IF(B5606=Protocol!$V$20,1,B5606+1),B5606)</f>
        <v>1</v>
      </c>
      <c r="C5607" s="1">
        <f>IF(C5606+1=Protocol!$V$21,0,C5606+1)</f>
        <v>5</v>
      </c>
      <c r="D5607" s="1">
        <f t="shared" si="191"/>
        <v>2</v>
      </c>
      <c r="E5607" s="1" t="str">
        <f>INDEX(Protocol[Mark],MATCH(C5607,Protocol[Step],0))</f>
        <v>2c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299010002</v>
      </c>
      <c r="H5607" s="134">
        <f>Systematic[[#This Row],[SampleVariableLabel]]+100*Systematic[[#This Row],[State]]</f>
        <v>299010502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299</v>
      </c>
      <c r="B5608" s="1">
        <f>IF(C5608=0,IF(B5607=Protocol!$V$20,1,B5607+1),B5607)</f>
        <v>1</v>
      </c>
      <c r="C5608" s="1">
        <f>IF(C5607+1=Protocol!$V$21,0,C5607+1)</f>
        <v>6</v>
      </c>
      <c r="D5608" s="1">
        <f t="shared" si="191"/>
        <v>3</v>
      </c>
      <c r="E5608" s="1" t="str">
        <f>INDEX(Protocol[Mark],MATCH(C5608,Protocol[Step],0))</f>
        <v>2M2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299010003</v>
      </c>
      <c r="H5608" s="134">
        <f>Systematic[[#This Row],[SampleVariableLabel]]+100*Systematic[[#This Row],[State]]</f>
        <v>299010603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299</v>
      </c>
      <c r="B5609" s="1">
        <f>IF(C5609=0,IF(B5608=Protocol!$V$20,1,B5608+1),B5608)</f>
        <v>1</v>
      </c>
      <c r="C5609" s="1">
        <f>IF(C5608+1=Protocol!$V$21,0,C5608+1)</f>
        <v>7</v>
      </c>
      <c r="D5609" s="1">
        <f t="shared" si="191"/>
        <v>4</v>
      </c>
      <c r="E5609" s="1" t="str">
        <f>INDEX(Protocol[Mark],MATCH(C5609,Protocol[Step],0))</f>
        <v>3P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299010004</v>
      </c>
      <c r="H5609" s="134">
        <f>Systematic[[#This Row],[SampleVariableLabel]]+100*Systematic[[#This Row],[State]]</f>
        <v>299010704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299</v>
      </c>
      <c r="B5610" s="1">
        <f>IF(C5610=0,IF(B5609=Protocol!$V$20,1,B5609+1),B5609)</f>
        <v>1</v>
      </c>
      <c r="C5610" s="1">
        <f>IF(C5609+1=Protocol!$V$21,0,C5609+1)</f>
        <v>8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299010005</v>
      </c>
      <c r="H5610" s="134">
        <f>Systematic[[#This Row],[SampleVariableLabel]]+100*Systematic[[#This Row],[State]]</f>
        <v>299010805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299</v>
      </c>
      <c r="B5611" s="1">
        <f>IF(C5611=0,IF(B5610=Protocol!$V$20,1,B5610+1),B5610)</f>
        <v>1</v>
      </c>
      <c r="C5611" s="1">
        <f>IF(C5610+1=Protocol!$V$21,0,C5610+1)</f>
        <v>9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299010006</v>
      </c>
      <c r="H5611" s="134">
        <f>Systematic[[#This Row],[SampleVariableLabel]]+100*Systematic[[#This Row],[State]]</f>
        <v>299010906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299</v>
      </c>
      <c r="B5612" s="1">
        <f>IF(C5612=0,IF(B5611=Protocol!$V$20,1,B5611+1),B5611)</f>
        <v>1</v>
      </c>
      <c r="C5612" s="1">
        <f>IF(C5611+1=Protocol!$V$21,0,C5611+1)</f>
        <v>10</v>
      </c>
      <c r="D5612" s="1">
        <f t="shared" si="191"/>
        <v>1</v>
      </c>
      <c r="E5612" s="1" t="str">
        <f>INDEX(Protocol[Mark],MATCH(C5612,Protocol[Step],0))</f>
        <v>6Gp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299010001</v>
      </c>
      <c r="H5612" s="134">
        <f>Systematic[[#This Row],[SampleVariableLabel]]+100*Systematic[[#This Row],[State]]</f>
        <v>299011001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299</v>
      </c>
      <c r="B5613" s="1">
        <f>IF(C5613=0,IF(B5612=Protocol!$V$20,1,B5612+1),B5612)</f>
        <v>1</v>
      </c>
      <c r="C5613" s="1">
        <f>IF(C5612+1=Protocol!$V$21,0,C5612+1)</f>
        <v>11</v>
      </c>
      <c r="D5613" s="1">
        <f t="shared" si="191"/>
        <v>2</v>
      </c>
      <c r="E5613" s="1" t="str">
        <f>INDEX(Protocol[Mark],MATCH(C5613,Protocol[Step],0))</f>
        <v>7U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299010002</v>
      </c>
      <c r="H5613" s="134">
        <f>Systematic[[#This Row],[SampleVariableLabel]]+100*Systematic[[#This Row],[State]]</f>
        <v>299011102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299</v>
      </c>
      <c r="B5614" s="1">
        <f>IF(C5614=0,IF(B5613=Protocol!$V$20,1,B5613+1),B5613)</f>
        <v>1</v>
      </c>
      <c r="C5614" s="1">
        <f>IF(C5613+1=Protocol!$V$21,0,C5613+1)</f>
        <v>12</v>
      </c>
      <c r="D5614" s="1">
        <f t="shared" si="191"/>
        <v>3</v>
      </c>
      <c r="E5614" s="1" t="str">
        <f>INDEX(Protocol[Mark],MATCH(C5614,Protocol[Step],0))</f>
        <v>8Rot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299010003</v>
      </c>
      <c r="H5614" s="134">
        <f>Systematic[[#This Row],[SampleVariableLabel]]+100*Systematic[[#This Row],[State]]</f>
        <v>299011203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299</v>
      </c>
      <c r="B5615" s="1">
        <f>IF(C5615=0,IF(B5614=Protocol!$V$20,1,B5614+1),B5614)</f>
        <v>1</v>
      </c>
      <c r="C5615" s="1">
        <f>IF(C5614+1=Protocol!$V$21,0,C5614+1)</f>
        <v>13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299010004</v>
      </c>
      <c r="H5615" s="134">
        <f>Systematic[[#This Row],[SampleVariableLabel]]+100*Systematic[[#This Row],[State]]</f>
        <v>299011304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299</v>
      </c>
      <c r="B5616" s="1">
        <f>IF(C5616=0,IF(B5615=Protocol!$V$20,1,B5615+1),B5615)</f>
        <v>1</v>
      </c>
      <c r="C5616" s="1">
        <f>IF(C5615+1=Protocol!$V$21,0,C5615+1)</f>
        <v>14</v>
      </c>
      <c r="D5616" s="1">
        <f t="shared" si="191"/>
        <v>5</v>
      </c>
      <c r="E5616" s="1" t="str">
        <f>INDEX(Protocol[Mark],MATCH(C5616,Protocol[Step],0))</f>
        <v>10AsTm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299010005</v>
      </c>
      <c r="H5616" s="134">
        <f>Systematic[[#This Row],[SampleVariableLabel]]+100*Systematic[[#This Row],[State]]</f>
        <v>299011405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299</v>
      </c>
      <c r="B5617" s="1">
        <f>IF(C5617=0,IF(B5616=Protocol!$V$20,1,B5616+1),B5616)</f>
        <v>1</v>
      </c>
      <c r="C5617" s="1">
        <f>IF(C5616+1=Protocol!$V$21,0,C5616+1)</f>
        <v>15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299010006</v>
      </c>
      <c r="H5617" s="134">
        <f>Systematic[[#This Row],[SampleVariableLabel]]+100*Systematic[[#This Row],[State]]</f>
        <v>299011506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300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ce1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300010001</v>
      </c>
      <c r="H5618" s="134">
        <f>Systematic[[#This Row],[SampleVariableLabel]]+100*Systematic[[#This Row],[State]]</f>
        <v>300010001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300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1Dig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300010002</v>
      </c>
      <c r="H5619" s="134">
        <f>Systematic[[#This Row],[SampleVariableLabel]]+100*Systematic[[#This Row],[State]]</f>
        <v>300010102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300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300010003</v>
      </c>
      <c r="H5620" s="134">
        <f>Systematic[[#This Row],[SampleVariableLabel]]+100*Systematic[[#This Row],[State]]</f>
        <v>300010203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300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1M.1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300010004</v>
      </c>
      <c r="H5621" s="134">
        <f>Systematic[[#This Row],[SampleVariableLabel]]+100*Systematic[[#This Row],[State]]</f>
        <v>300010304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300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2Oct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300010005</v>
      </c>
      <c r="H5622" s="134">
        <f>Systematic[[#This Row],[SampleVariableLabel]]+100*Systematic[[#This Row],[State]]</f>
        <v>300010405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300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2c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300010006</v>
      </c>
      <c r="H5623" s="134">
        <f>Systematic[[#This Row],[SampleVariableLabel]]+100*Systematic[[#This Row],[State]]</f>
        <v>300010506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300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2M2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300010001</v>
      </c>
      <c r="H5624" s="134">
        <f>Systematic[[#This Row],[SampleVariableLabel]]+100*Systematic[[#This Row],[State]]</f>
        <v>300010601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300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3P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300010002</v>
      </c>
      <c r="H5625" s="134">
        <f>Systematic[[#This Row],[SampleVariableLabel]]+100*Systematic[[#This Row],[State]]</f>
        <v>300010702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300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4G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300010003</v>
      </c>
      <c r="H5626" s="134">
        <f>Systematic[[#This Row],[SampleVariableLabel]]+100*Systematic[[#This Row],[State]]</f>
        <v>300010803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300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5S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300010004</v>
      </c>
      <c r="H5627" s="134">
        <f>Systematic[[#This Row],[SampleVariableLabel]]+100*Systematic[[#This Row],[State]]</f>
        <v>300010904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300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6Gp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300010005</v>
      </c>
      <c r="H5628" s="134">
        <f>Systematic[[#This Row],[SampleVariableLabel]]+100*Systematic[[#This Row],[State]]</f>
        <v>300011005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300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7U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300010006</v>
      </c>
      <c r="H5629" s="134">
        <f>Systematic[[#This Row],[SampleVariableLabel]]+100*Systematic[[#This Row],[State]]</f>
        <v>300011106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300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8Rot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300010001</v>
      </c>
      <c r="H5630" s="134">
        <f>Systematic[[#This Row],[SampleVariableLabel]]+100*Systematic[[#This Row],[State]]</f>
        <v>300011201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300</v>
      </c>
      <c r="B5631" s="1">
        <f>IF(C5631=0,IF(B5630=Protocol!$V$20,1,B5630+1),B5630)</f>
        <v>1</v>
      </c>
      <c r="C5631" s="1">
        <f>IF(C5630+1=Protocol!$V$21,0,C5630+1)</f>
        <v>13</v>
      </c>
      <c r="D5631" s="1">
        <f t="shared" si="191"/>
        <v>2</v>
      </c>
      <c r="E5631" s="1" t="str">
        <f>INDEX(Protocol[Mark],MATCH(C5631,Protocol[Step],0))</f>
        <v>9Ama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300010002</v>
      </c>
      <c r="H5631" s="134">
        <f>Systematic[[#This Row],[SampleVariableLabel]]+100*Systematic[[#This Row],[State]]</f>
        <v>300011302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300</v>
      </c>
      <c r="B5632" s="1">
        <f>IF(C5632=0,IF(B5631=Protocol!$V$20,1,B5631+1),B5631)</f>
        <v>1</v>
      </c>
      <c r="C5632" s="1">
        <f>IF(C5631+1=Protocol!$V$21,0,C5631+1)</f>
        <v>14</v>
      </c>
      <c r="D5632" s="1">
        <f t="shared" si="191"/>
        <v>3</v>
      </c>
      <c r="E5632" s="1" t="str">
        <f>INDEX(Protocol[Mark],MATCH(C5632,Protocol[Step],0))</f>
        <v>10AsTm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300010003</v>
      </c>
      <c r="H5632" s="134">
        <f>Systematic[[#This Row],[SampleVariableLabel]]+100*Systematic[[#This Row],[State]]</f>
        <v>300011403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300</v>
      </c>
      <c r="B5633" s="1">
        <f>IF(C5633=0,IF(B5632=Protocol!$V$20,1,B5632+1),B5632)</f>
        <v>1</v>
      </c>
      <c r="C5633" s="1">
        <f>IF(C5632+1=Protocol!$V$21,0,C5632+1)</f>
        <v>15</v>
      </c>
      <c r="D5633" s="1">
        <f t="shared" si="191"/>
        <v>4</v>
      </c>
      <c r="E5633" s="1" t="str">
        <f>INDEX(Protocol[Mark],MATCH(C5633,Protocol[Step],0))</f>
        <v>11Azd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300010004</v>
      </c>
      <c r="H5633" s="134">
        <f>Systematic[[#This Row],[SampleVariableLabel]]+100*Systematic[[#This Row],[State]]</f>
        <v>300011504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ce1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301010005</v>
      </c>
      <c r="H5634" s="134">
        <f>Systematic[[#This Row],[SampleVariableLabel]]+100*Systematic[[#This Row],[State]]</f>
        <v>301010005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1Dig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301010006</v>
      </c>
      <c r="H5635" s="134">
        <f>Systematic[[#This Row],[SampleVariableLabel]]+100*Systematic[[#This Row],[State]]</f>
        <v>301010106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301010001</v>
      </c>
      <c r="H5636" s="134">
        <f>Systematic[[#This Row],[SampleVariableLabel]]+100*Systematic[[#This Row],[State]]</f>
        <v>301010201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1M.1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301010002</v>
      </c>
      <c r="H5637" s="134">
        <f>Systematic[[#This Row],[SampleVariableLabel]]+100*Systematic[[#This Row],[State]]</f>
        <v>301010302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2Oct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301010003</v>
      </c>
      <c r="H5638" s="134">
        <f>Systematic[[#This Row],[SampleVariableLabel]]+100*Systematic[[#This Row],[State]]</f>
        <v>301010403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2c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301010004</v>
      </c>
      <c r="H5639" s="134">
        <f>Systematic[[#This Row],[SampleVariableLabel]]+100*Systematic[[#This Row],[State]]</f>
        <v>301010504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301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2M2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301010005</v>
      </c>
      <c r="H5640" s="134">
        <f>Systematic[[#This Row],[SampleVariableLabel]]+100*Systematic[[#This Row],[State]]</f>
        <v>301010605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301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3P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301010006</v>
      </c>
      <c r="H5641" s="134">
        <f>Systematic[[#This Row],[SampleVariableLabel]]+100*Systematic[[#This Row],[State]]</f>
        <v>301010706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301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4G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301010001</v>
      </c>
      <c r="H5642" s="134">
        <f>Systematic[[#This Row],[SampleVariableLabel]]+100*Systematic[[#This Row],[State]]</f>
        <v>301010801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301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5S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301010002</v>
      </c>
      <c r="H5643" s="134">
        <f>Systematic[[#This Row],[SampleVariableLabel]]+100*Systematic[[#This Row],[State]]</f>
        <v>301010902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301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6Gp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301010003</v>
      </c>
      <c r="H5644" s="134">
        <f>Systematic[[#This Row],[SampleVariableLabel]]+100*Systematic[[#This Row],[State]]</f>
        <v>301011003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301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7U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301010004</v>
      </c>
      <c r="H5645" s="134">
        <f>Systematic[[#This Row],[SampleVariableLabel]]+100*Systematic[[#This Row],[State]]</f>
        <v>301011104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301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8Rot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301010005</v>
      </c>
      <c r="H5646" s="134">
        <f>Systematic[[#This Row],[SampleVariableLabel]]+100*Systematic[[#This Row],[State]]</f>
        <v>301011205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301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9Ama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301010006</v>
      </c>
      <c r="H5647" s="134">
        <f>Systematic[[#This Row],[SampleVariableLabel]]+100*Systematic[[#This Row],[State]]</f>
        <v>301011306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301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10AsTm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301010001</v>
      </c>
      <c r="H5648" s="134">
        <f>Systematic[[#This Row],[SampleVariableLabel]]+100*Systematic[[#This Row],[State]]</f>
        <v>301011401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301</v>
      </c>
      <c r="B5649" s="1">
        <f>IF(C5649=0,IF(B5648=Protocol!$V$20,1,B5648+1),B5648)</f>
        <v>1</v>
      </c>
      <c r="C5649" s="1">
        <f>IF(C5648+1=Protocol!$V$21,0,C5648+1)</f>
        <v>15</v>
      </c>
      <c r="D5649" s="1">
        <f t="shared" si="193"/>
        <v>2</v>
      </c>
      <c r="E5649" s="1" t="str">
        <f>INDEX(Protocol[Mark],MATCH(C5649,Protocol[Step],0))</f>
        <v>11Azd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301010002</v>
      </c>
      <c r="H5649" s="134">
        <f>Systematic[[#This Row],[SampleVariableLabel]]+100*Systematic[[#This Row],[State]]</f>
        <v>301011502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302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ce1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302010003</v>
      </c>
      <c r="H5650" s="134">
        <f>Systematic[[#This Row],[SampleVariableLabel]]+100*Systematic[[#This Row],[State]]</f>
        <v>302010003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302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302010004</v>
      </c>
      <c r="H5651" s="134">
        <f>Systematic[[#This Row],[SampleVariableLabel]]+100*Systematic[[#This Row],[State]]</f>
        <v>302010104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302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1D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302010005</v>
      </c>
      <c r="H5652" s="134">
        <f>Systematic[[#This Row],[SampleVariableLabel]]+100*Systematic[[#This Row],[State]]</f>
        <v>302010205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302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1M.1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302010006</v>
      </c>
      <c r="H5653" s="134">
        <f>Systematic[[#This Row],[SampleVariableLabel]]+100*Systematic[[#This Row],[State]]</f>
        <v>302010306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302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2Oct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302010001</v>
      </c>
      <c r="H5654" s="134">
        <f>Systematic[[#This Row],[SampleVariableLabel]]+100*Systematic[[#This Row],[State]]</f>
        <v>302010401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302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2c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302010002</v>
      </c>
      <c r="H5655" s="134">
        <f>Systematic[[#This Row],[SampleVariableLabel]]+100*Systematic[[#This Row],[State]]</f>
        <v>302010502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302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2M2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302010003</v>
      </c>
      <c r="H5656" s="134">
        <f>Systematic[[#This Row],[SampleVariableLabel]]+100*Systematic[[#This Row],[State]]</f>
        <v>302010603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302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3P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302010004</v>
      </c>
      <c r="H5657" s="134">
        <f>Systematic[[#This Row],[SampleVariableLabel]]+100*Systematic[[#This Row],[State]]</f>
        <v>302010704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302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4G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302010005</v>
      </c>
      <c r="H5658" s="134">
        <f>Systematic[[#This Row],[SampleVariableLabel]]+100*Systematic[[#This Row],[State]]</f>
        <v>302010805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302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5S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302010006</v>
      </c>
      <c r="H5659" s="134">
        <f>Systematic[[#This Row],[SampleVariableLabel]]+100*Systematic[[#This Row],[State]]</f>
        <v>302010906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302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6Gp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302010001</v>
      </c>
      <c r="H5660" s="134">
        <f>Systematic[[#This Row],[SampleVariableLabel]]+100*Systematic[[#This Row],[State]]</f>
        <v>302011001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302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7U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302010002</v>
      </c>
      <c r="H5661" s="134">
        <f>Systematic[[#This Row],[SampleVariableLabel]]+100*Systematic[[#This Row],[State]]</f>
        <v>302011102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302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8Rot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302010003</v>
      </c>
      <c r="H5662" s="134">
        <f>Systematic[[#This Row],[SampleVariableLabel]]+100*Systematic[[#This Row],[State]]</f>
        <v>302011203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302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9Ama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302010004</v>
      </c>
      <c r="H5663" s="134">
        <f>Systematic[[#This Row],[SampleVariableLabel]]+100*Systematic[[#This Row],[State]]</f>
        <v>302011304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302</v>
      </c>
      <c r="B5664" s="1">
        <f>IF(C5664=0,IF(B5663=Protocol!$V$20,1,B5663+1),B5663)</f>
        <v>1</v>
      </c>
      <c r="C5664" s="1">
        <f>IF(C5663+1=Protocol!$V$21,0,C5663+1)</f>
        <v>14</v>
      </c>
      <c r="D5664" s="1">
        <f t="shared" si="193"/>
        <v>5</v>
      </c>
      <c r="E5664" s="1" t="str">
        <f>INDEX(Protocol[Mark],MATCH(C5664,Protocol[Step],0))</f>
        <v>10AsTm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302010005</v>
      </c>
      <c r="H5664" s="134">
        <f>Systematic[[#This Row],[SampleVariableLabel]]+100*Systematic[[#This Row],[State]]</f>
        <v>302011405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302</v>
      </c>
      <c r="B5665" s="1">
        <f>IF(C5665=0,IF(B5664=Protocol!$V$20,1,B5664+1),B5664)</f>
        <v>1</v>
      </c>
      <c r="C5665" s="1">
        <f>IF(C5664+1=Protocol!$V$21,0,C5664+1)</f>
        <v>15</v>
      </c>
      <c r="D5665" s="1">
        <f t="shared" si="193"/>
        <v>6</v>
      </c>
      <c r="E5665" s="1" t="str">
        <f>INDEX(Protocol[Mark],MATCH(C5665,Protocol[Step],0))</f>
        <v>11Azd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302010006</v>
      </c>
      <c r="H5665" s="134">
        <f>Systematic[[#This Row],[SampleVariableLabel]]+100*Systematic[[#This Row],[State]]</f>
        <v>302011506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303</v>
      </c>
      <c r="B5666" s="1">
        <f>IF(C5666=0,IF(B5665=Protocol!$V$20,1,B5665+1),B5665)</f>
        <v>1</v>
      </c>
      <c r="C5666" s="1">
        <f>IF(C5665+1=Protocol!$V$21,0,C5665+1)</f>
        <v>0</v>
      </c>
      <c r="D5666" s="1">
        <f t="shared" si="193"/>
        <v>1</v>
      </c>
      <c r="E5666" s="1" t="str">
        <f>INDEX(Protocol[Mark],MATCH(C5666,Protocol[Step],0))</f>
        <v>ce1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303010001</v>
      </c>
      <c r="H5666" s="134">
        <f>Systematic[[#This Row],[SampleVariableLabel]]+100*Systematic[[#This Row],[State]]</f>
        <v>303010001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303</v>
      </c>
      <c r="B5667" s="1">
        <f>IF(C5667=0,IF(B5666=Protocol!$V$20,1,B5666+1),B5666)</f>
        <v>1</v>
      </c>
      <c r="C5667" s="1">
        <f>IF(C5666+1=Protocol!$V$21,0,C5666+1)</f>
        <v>1</v>
      </c>
      <c r="D5667" s="1">
        <f t="shared" si="193"/>
        <v>2</v>
      </c>
      <c r="E5667" s="1" t="str">
        <f>INDEX(Protocol[Mark],MATCH(C5667,Protocol[Step],0))</f>
        <v>1Dig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303010002</v>
      </c>
      <c r="H5667" s="134">
        <f>Systematic[[#This Row],[SampleVariableLabel]]+100*Systematic[[#This Row],[State]]</f>
        <v>303010102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303</v>
      </c>
      <c r="B5668" s="1">
        <f>IF(C5668=0,IF(B5667=Protocol!$V$20,1,B5667+1),B5667)</f>
        <v>1</v>
      </c>
      <c r="C5668" s="1">
        <f>IF(C5667+1=Protocol!$V$21,0,C5667+1)</f>
        <v>2</v>
      </c>
      <c r="D5668" s="1">
        <f t="shared" si="193"/>
        <v>3</v>
      </c>
      <c r="E5668" s="1" t="str">
        <f>INDEX(Protocol[Mark],MATCH(C5668,Protocol[Step],0))</f>
        <v>1D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303010003</v>
      </c>
      <c r="H5668" s="134">
        <f>Systematic[[#This Row],[SampleVariableLabel]]+100*Systematic[[#This Row],[State]]</f>
        <v>303010203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303</v>
      </c>
      <c r="B5669" s="1">
        <f>IF(C5669=0,IF(B5668=Protocol!$V$20,1,B5668+1),B5668)</f>
        <v>1</v>
      </c>
      <c r="C5669" s="1">
        <f>IF(C5668+1=Protocol!$V$21,0,C5668+1)</f>
        <v>3</v>
      </c>
      <c r="D5669" s="1">
        <f t="shared" si="193"/>
        <v>4</v>
      </c>
      <c r="E5669" s="1" t="str">
        <f>INDEX(Protocol[Mark],MATCH(C5669,Protocol[Step],0))</f>
        <v>1M.1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303010004</v>
      </c>
      <c r="H5669" s="134">
        <f>Systematic[[#This Row],[SampleVariableLabel]]+100*Systematic[[#This Row],[State]]</f>
        <v>303010304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303</v>
      </c>
      <c r="B5670" s="1">
        <f>IF(C5670=0,IF(B5669=Protocol!$V$20,1,B5669+1),B5669)</f>
        <v>1</v>
      </c>
      <c r="C5670" s="1">
        <f>IF(C5669+1=Protocol!$V$21,0,C5669+1)</f>
        <v>4</v>
      </c>
      <c r="D5670" s="1">
        <f t="shared" si="193"/>
        <v>5</v>
      </c>
      <c r="E5670" s="1" t="str">
        <f>INDEX(Protocol[Mark],MATCH(C5670,Protocol[Step],0))</f>
        <v>2Oct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303010005</v>
      </c>
      <c r="H5670" s="134">
        <f>Systematic[[#This Row],[SampleVariableLabel]]+100*Systematic[[#This Row],[State]]</f>
        <v>303010405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303</v>
      </c>
      <c r="B5671" s="1">
        <f>IF(C5671=0,IF(B5670=Protocol!$V$20,1,B5670+1),B5670)</f>
        <v>1</v>
      </c>
      <c r="C5671" s="1">
        <f>IF(C5670+1=Protocol!$V$21,0,C5670+1)</f>
        <v>5</v>
      </c>
      <c r="D5671" s="1">
        <f t="shared" si="193"/>
        <v>6</v>
      </c>
      <c r="E5671" s="1" t="str">
        <f>INDEX(Protocol[Mark],MATCH(C5671,Protocol[Step],0))</f>
        <v>2c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303010006</v>
      </c>
      <c r="H5671" s="134">
        <f>Systematic[[#This Row],[SampleVariableLabel]]+100*Systematic[[#This Row],[State]]</f>
        <v>303010506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303</v>
      </c>
      <c r="B5672" s="1">
        <f>IF(C5672=0,IF(B5671=Protocol!$V$20,1,B5671+1),B5671)</f>
        <v>1</v>
      </c>
      <c r="C5672" s="1">
        <f>IF(C5671+1=Protocol!$V$21,0,C5671+1)</f>
        <v>6</v>
      </c>
      <c r="D5672" s="1">
        <f t="shared" si="193"/>
        <v>1</v>
      </c>
      <c r="E5672" s="1" t="str">
        <f>INDEX(Protocol[Mark],MATCH(C5672,Protocol[Step],0))</f>
        <v>2M2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303010001</v>
      </c>
      <c r="H5672" s="134">
        <f>Systematic[[#This Row],[SampleVariableLabel]]+100*Systematic[[#This Row],[State]]</f>
        <v>303010601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303</v>
      </c>
      <c r="B5673" s="1">
        <f>IF(C5673=0,IF(B5672=Protocol!$V$20,1,B5672+1),B5672)</f>
        <v>1</v>
      </c>
      <c r="C5673" s="1">
        <f>IF(C5672+1=Protocol!$V$21,0,C5672+1)</f>
        <v>7</v>
      </c>
      <c r="D5673" s="1">
        <f t="shared" si="193"/>
        <v>2</v>
      </c>
      <c r="E5673" s="1" t="str">
        <f>INDEX(Protocol[Mark],MATCH(C5673,Protocol[Step],0))</f>
        <v>3P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303010002</v>
      </c>
      <c r="H5673" s="134">
        <f>Systematic[[#This Row],[SampleVariableLabel]]+100*Systematic[[#This Row],[State]]</f>
        <v>303010702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303</v>
      </c>
      <c r="B5674" s="1">
        <f>IF(C5674=0,IF(B5673=Protocol!$V$20,1,B5673+1),B5673)</f>
        <v>1</v>
      </c>
      <c r="C5674" s="1">
        <f>IF(C5673+1=Protocol!$V$21,0,C5673+1)</f>
        <v>8</v>
      </c>
      <c r="D5674" s="1">
        <f t="shared" si="193"/>
        <v>3</v>
      </c>
      <c r="E5674" s="1" t="str">
        <f>INDEX(Protocol[Mark],MATCH(C5674,Protocol[Step],0))</f>
        <v>4G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303010003</v>
      </c>
      <c r="H5674" s="134">
        <f>Systematic[[#This Row],[SampleVariableLabel]]+100*Systematic[[#This Row],[State]]</f>
        <v>303010803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303</v>
      </c>
      <c r="B5675" s="1">
        <f>IF(C5675=0,IF(B5674=Protocol!$V$20,1,B5674+1),B5674)</f>
        <v>1</v>
      </c>
      <c r="C5675" s="1">
        <f>IF(C5674+1=Protocol!$V$21,0,C5674+1)</f>
        <v>9</v>
      </c>
      <c r="D5675" s="1">
        <f t="shared" si="193"/>
        <v>4</v>
      </c>
      <c r="E5675" s="1" t="str">
        <f>INDEX(Protocol[Mark],MATCH(C5675,Protocol[Step],0))</f>
        <v>5S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303010004</v>
      </c>
      <c r="H5675" s="134">
        <f>Systematic[[#This Row],[SampleVariableLabel]]+100*Systematic[[#This Row],[State]]</f>
        <v>303010904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303</v>
      </c>
      <c r="B5676" s="1">
        <f>IF(C5676=0,IF(B5675=Protocol!$V$20,1,B5675+1),B5675)</f>
        <v>1</v>
      </c>
      <c r="C5676" s="1">
        <f>IF(C5675+1=Protocol!$V$21,0,C5675+1)</f>
        <v>10</v>
      </c>
      <c r="D5676" s="1">
        <f t="shared" si="193"/>
        <v>5</v>
      </c>
      <c r="E5676" s="1" t="str">
        <f>INDEX(Protocol[Mark],MATCH(C5676,Protocol[Step],0))</f>
        <v>6Gp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303010005</v>
      </c>
      <c r="H5676" s="134">
        <f>Systematic[[#This Row],[SampleVariableLabel]]+100*Systematic[[#This Row],[State]]</f>
        <v>303011005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303</v>
      </c>
      <c r="B5677" s="1">
        <f>IF(C5677=0,IF(B5676=Protocol!$V$20,1,B5676+1),B5676)</f>
        <v>1</v>
      </c>
      <c r="C5677" s="1">
        <f>IF(C5676+1=Protocol!$V$21,0,C5676+1)</f>
        <v>11</v>
      </c>
      <c r="D5677" s="1">
        <f t="shared" si="193"/>
        <v>6</v>
      </c>
      <c r="E5677" s="1" t="str">
        <f>INDEX(Protocol[Mark],MATCH(C5677,Protocol[Step],0))</f>
        <v>7U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303010006</v>
      </c>
      <c r="H5677" s="134">
        <f>Systematic[[#This Row],[SampleVariableLabel]]+100*Systematic[[#This Row],[State]]</f>
        <v>303011106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303</v>
      </c>
      <c r="B5678" s="1">
        <f>IF(C5678=0,IF(B5677=Protocol!$V$20,1,B5677+1),B5677)</f>
        <v>1</v>
      </c>
      <c r="C5678" s="1">
        <f>IF(C5677+1=Protocol!$V$21,0,C5677+1)</f>
        <v>12</v>
      </c>
      <c r="D5678" s="1">
        <f t="shared" si="193"/>
        <v>1</v>
      </c>
      <c r="E5678" s="1" t="str">
        <f>INDEX(Protocol[Mark],MATCH(C5678,Protocol[Step],0))</f>
        <v>8Rot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303010001</v>
      </c>
      <c r="H5678" s="134">
        <f>Systematic[[#This Row],[SampleVariableLabel]]+100*Systematic[[#This Row],[State]]</f>
        <v>303011201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303</v>
      </c>
      <c r="B5679" s="1">
        <f>IF(C5679=0,IF(B5678=Protocol!$V$20,1,B5678+1),B5678)</f>
        <v>1</v>
      </c>
      <c r="C5679" s="1">
        <f>IF(C5678+1=Protocol!$V$21,0,C5678+1)</f>
        <v>13</v>
      </c>
      <c r="D5679" s="1">
        <f t="shared" si="193"/>
        <v>2</v>
      </c>
      <c r="E5679" s="1" t="str">
        <f>INDEX(Protocol[Mark],MATCH(C5679,Protocol[Step],0))</f>
        <v>9Ama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303010002</v>
      </c>
      <c r="H5679" s="134">
        <f>Systematic[[#This Row],[SampleVariableLabel]]+100*Systematic[[#This Row],[State]]</f>
        <v>303011302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303</v>
      </c>
      <c r="B5680" s="1">
        <f>IF(C5680=0,IF(B5679=Protocol!$V$20,1,B5679+1),B5679)</f>
        <v>1</v>
      </c>
      <c r="C5680" s="1">
        <f>IF(C5679+1=Protocol!$V$21,0,C5679+1)</f>
        <v>14</v>
      </c>
      <c r="D5680" s="1">
        <f t="shared" si="193"/>
        <v>3</v>
      </c>
      <c r="E5680" s="1" t="str">
        <f>INDEX(Protocol[Mark],MATCH(C5680,Protocol[Step],0))</f>
        <v>10AsTm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303010003</v>
      </c>
      <c r="H5680" s="134">
        <f>Systematic[[#This Row],[SampleVariableLabel]]+100*Systematic[[#This Row],[State]]</f>
        <v>303011403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303</v>
      </c>
      <c r="B5681" s="1">
        <f>IF(C5681=0,IF(B5680=Protocol!$V$20,1,B5680+1),B5680)</f>
        <v>1</v>
      </c>
      <c r="C5681" s="1">
        <f>IF(C5680+1=Protocol!$V$21,0,C5680+1)</f>
        <v>15</v>
      </c>
      <c r="D5681" s="1">
        <f t="shared" si="193"/>
        <v>4</v>
      </c>
      <c r="E5681" s="1" t="str">
        <f>INDEX(Protocol[Mark],MATCH(C5681,Protocol[Step],0))</f>
        <v>11Azd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303010004</v>
      </c>
      <c r="H5681" s="134">
        <f>Systematic[[#This Row],[SampleVariableLabel]]+100*Systematic[[#This Row],[State]]</f>
        <v>303011504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304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ce1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304010005</v>
      </c>
      <c r="H5682" s="134">
        <f>Systematic[[#This Row],[SampleVariableLabel]]+100*Systematic[[#This Row],[State]]</f>
        <v>304010005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304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1Dig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304010006</v>
      </c>
      <c r="H5683" s="134">
        <f>Systematic[[#This Row],[SampleVariableLabel]]+100*Systematic[[#This Row],[State]]</f>
        <v>304010106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304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1D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304010001</v>
      </c>
      <c r="H5684" s="134">
        <f>Systematic[[#This Row],[SampleVariableLabel]]+100*Systematic[[#This Row],[State]]</f>
        <v>304010201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304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1M.1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304010002</v>
      </c>
      <c r="H5685" s="134">
        <f>Systematic[[#This Row],[SampleVariableLabel]]+100*Systematic[[#This Row],[State]]</f>
        <v>304010302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304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2Oct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304010003</v>
      </c>
      <c r="H5686" s="134">
        <f>Systematic[[#This Row],[SampleVariableLabel]]+100*Systematic[[#This Row],[State]]</f>
        <v>304010403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304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2c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304010004</v>
      </c>
      <c r="H5687" s="134">
        <f>Systematic[[#This Row],[SampleVariableLabel]]+100*Systematic[[#This Row],[State]]</f>
        <v>304010504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304</v>
      </c>
      <c r="B5688" s="1">
        <f>IF(C5688=0,IF(B5687=Protocol!$V$20,1,B5687+1),B5687)</f>
        <v>1</v>
      </c>
      <c r="C5688" s="1">
        <f>IF(C5687+1=Protocol!$V$21,0,C5687+1)</f>
        <v>6</v>
      </c>
      <c r="D5688" s="1">
        <f t="shared" si="193"/>
        <v>5</v>
      </c>
      <c r="E5688" s="1" t="str">
        <f>INDEX(Protocol[Mark],MATCH(C5688,Protocol[Step],0))</f>
        <v>2M2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304010005</v>
      </c>
      <c r="H5688" s="134">
        <f>Systematic[[#This Row],[SampleVariableLabel]]+100*Systematic[[#This Row],[State]]</f>
        <v>304010605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304</v>
      </c>
      <c r="B5689" s="1">
        <f>IF(C5689=0,IF(B5688=Protocol!$V$20,1,B5688+1),B5688)</f>
        <v>1</v>
      </c>
      <c r="C5689" s="1">
        <f>IF(C5688+1=Protocol!$V$21,0,C5688+1)</f>
        <v>7</v>
      </c>
      <c r="D5689" s="1">
        <f t="shared" si="193"/>
        <v>6</v>
      </c>
      <c r="E5689" s="1" t="str">
        <f>INDEX(Protocol[Mark],MATCH(C5689,Protocol[Step],0))</f>
        <v>3P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304010006</v>
      </c>
      <c r="H5689" s="134">
        <f>Systematic[[#This Row],[SampleVariableLabel]]+100*Systematic[[#This Row],[State]]</f>
        <v>304010706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304</v>
      </c>
      <c r="B5690" s="1">
        <f>IF(C5690=0,IF(B5689=Protocol!$V$20,1,B5689+1),B5689)</f>
        <v>1</v>
      </c>
      <c r="C5690" s="1">
        <f>IF(C5689+1=Protocol!$V$21,0,C5689+1)</f>
        <v>8</v>
      </c>
      <c r="D5690" s="1">
        <f t="shared" si="193"/>
        <v>1</v>
      </c>
      <c r="E5690" s="1" t="str">
        <f>INDEX(Protocol[Mark],MATCH(C5690,Protocol[Step],0))</f>
        <v>4G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304010001</v>
      </c>
      <c r="H5690" s="134">
        <f>Systematic[[#This Row],[SampleVariableLabel]]+100*Systematic[[#This Row],[State]]</f>
        <v>304010801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304</v>
      </c>
      <c r="B5691" s="1">
        <f>IF(C5691=0,IF(B5690=Protocol!$V$20,1,B5690+1),B5690)</f>
        <v>1</v>
      </c>
      <c r="C5691" s="1">
        <f>IF(C5690+1=Protocol!$V$21,0,C5690+1)</f>
        <v>9</v>
      </c>
      <c r="D5691" s="1">
        <f t="shared" si="193"/>
        <v>2</v>
      </c>
      <c r="E5691" s="1" t="str">
        <f>INDEX(Protocol[Mark],MATCH(C5691,Protocol[Step],0))</f>
        <v>5S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304010002</v>
      </c>
      <c r="H5691" s="134">
        <f>Systematic[[#This Row],[SampleVariableLabel]]+100*Systematic[[#This Row],[State]]</f>
        <v>304010902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304</v>
      </c>
      <c r="B5692" s="1">
        <f>IF(C5692=0,IF(B5691=Protocol!$V$20,1,B5691+1),B5691)</f>
        <v>1</v>
      </c>
      <c r="C5692" s="1">
        <f>IF(C5691+1=Protocol!$V$21,0,C5691+1)</f>
        <v>10</v>
      </c>
      <c r="D5692" s="1">
        <f t="shared" si="193"/>
        <v>3</v>
      </c>
      <c r="E5692" s="1" t="str">
        <f>INDEX(Protocol[Mark],MATCH(C5692,Protocol[Step],0))</f>
        <v>6Gp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304010003</v>
      </c>
      <c r="H5692" s="134">
        <f>Systematic[[#This Row],[SampleVariableLabel]]+100*Systematic[[#This Row],[State]]</f>
        <v>304011003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304</v>
      </c>
      <c r="B5693" s="1">
        <f>IF(C5693=0,IF(B5692=Protocol!$V$20,1,B5692+1),B5692)</f>
        <v>1</v>
      </c>
      <c r="C5693" s="1">
        <f>IF(C5692+1=Protocol!$V$21,0,C5692+1)</f>
        <v>11</v>
      </c>
      <c r="D5693" s="1">
        <f t="shared" si="193"/>
        <v>4</v>
      </c>
      <c r="E5693" s="1" t="str">
        <f>INDEX(Protocol[Mark],MATCH(C5693,Protocol[Step],0))</f>
        <v>7U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304010004</v>
      </c>
      <c r="H5693" s="134">
        <f>Systematic[[#This Row],[SampleVariableLabel]]+100*Systematic[[#This Row],[State]]</f>
        <v>304011104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304</v>
      </c>
      <c r="B5694" s="1">
        <f>IF(C5694=0,IF(B5693=Protocol!$V$20,1,B5693+1),B5693)</f>
        <v>1</v>
      </c>
      <c r="C5694" s="1">
        <f>IF(C5693+1=Protocol!$V$21,0,C5693+1)</f>
        <v>12</v>
      </c>
      <c r="D5694" s="1">
        <f t="shared" si="193"/>
        <v>5</v>
      </c>
      <c r="E5694" s="1" t="str">
        <f>INDEX(Protocol[Mark],MATCH(C5694,Protocol[Step],0))</f>
        <v>8Rot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304010005</v>
      </c>
      <c r="H5694" s="134">
        <f>Systematic[[#This Row],[SampleVariableLabel]]+100*Systematic[[#This Row],[State]]</f>
        <v>304011205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304</v>
      </c>
      <c r="B5695" s="1">
        <f>IF(C5695=0,IF(B5694=Protocol!$V$20,1,B5694+1),B5694)</f>
        <v>1</v>
      </c>
      <c r="C5695" s="1">
        <f>IF(C5694+1=Protocol!$V$21,0,C5694+1)</f>
        <v>13</v>
      </c>
      <c r="D5695" s="1">
        <f t="shared" si="193"/>
        <v>6</v>
      </c>
      <c r="E5695" s="1" t="str">
        <f>INDEX(Protocol[Mark],MATCH(C5695,Protocol[Step],0))</f>
        <v>9Ama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304010006</v>
      </c>
      <c r="H5695" s="134">
        <f>Systematic[[#This Row],[SampleVariableLabel]]+100*Systematic[[#This Row],[State]]</f>
        <v>304011306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304</v>
      </c>
      <c r="B5696" s="1">
        <f>IF(C5696=0,IF(B5695=Protocol!$V$20,1,B5695+1),B5695)</f>
        <v>1</v>
      </c>
      <c r="C5696" s="1">
        <f>IF(C5695+1=Protocol!$V$21,0,C5695+1)</f>
        <v>14</v>
      </c>
      <c r="D5696" s="1">
        <f t="shared" si="193"/>
        <v>1</v>
      </c>
      <c r="E5696" s="1" t="str">
        <f>INDEX(Protocol[Mark],MATCH(C5696,Protocol[Step],0))</f>
        <v>10AsTm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304010001</v>
      </c>
      <c r="H5696" s="134">
        <f>Systematic[[#This Row],[SampleVariableLabel]]+100*Systematic[[#This Row],[State]]</f>
        <v>304011401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304</v>
      </c>
      <c r="B5697" s="1">
        <f>IF(C5697=0,IF(B5696=Protocol!$V$20,1,B5696+1),B5696)</f>
        <v>1</v>
      </c>
      <c r="C5697" s="1">
        <f>IF(C5696+1=Protocol!$V$21,0,C5696+1)</f>
        <v>15</v>
      </c>
      <c r="D5697" s="1">
        <f t="shared" si="193"/>
        <v>2</v>
      </c>
      <c r="E5697" s="1" t="str">
        <f>INDEX(Protocol[Mark],MATCH(C5697,Protocol[Step],0))</f>
        <v>11Azd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304010002</v>
      </c>
      <c r="H5697" s="134">
        <f>Systematic[[#This Row],[SampleVariableLabel]]+100*Systematic[[#This Row],[State]]</f>
        <v>304011502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305</v>
      </c>
      <c r="B5698" s="1">
        <f>IF(C5698=0,IF(B5697=Protocol!$V$20,1,B5697+1),B5697)</f>
        <v>1</v>
      </c>
      <c r="C5698" s="1">
        <f>IF(C5697+1=Protocol!$V$21,0,C5697+1)</f>
        <v>0</v>
      </c>
      <c r="D5698" s="1">
        <f t="shared" si="193"/>
        <v>3</v>
      </c>
      <c r="E5698" s="1" t="str">
        <f>INDEX(Protocol[Mark],MATCH(C5698,Protocol[Step],0))</f>
        <v>ce1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305010003</v>
      </c>
      <c r="H5698" s="134">
        <f>Systematic[[#This Row],[SampleVariableLabel]]+100*Systematic[[#This Row],[State]]</f>
        <v>305010003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305</v>
      </c>
      <c r="B5699" s="1">
        <f>IF(C5699=0,IF(B5698=Protocol!$V$20,1,B5698+1),B5698)</f>
        <v>1</v>
      </c>
      <c r="C5699" s="1">
        <f>IF(C5698+1=Protocol!$V$21,0,C5698+1)</f>
        <v>1</v>
      </c>
      <c r="D5699" s="1">
        <f t="shared" ref="D5699:D5762" si="195">IF(D5698=nVariables,1,D5698+1)</f>
        <v>4</v>
      </c>
      <c r="E5699" s="1" t="str">
        <f>INDEX(Protocol[Mark],MATCH(C5699,Protocol[Step],0))</f>
        <v>1Dig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305010004</v>
      </c>
      <c r="H5699" s="134">
        <f>Systematic[[#This Row],[SampleVariableLabel]]+100*Systematic[[#This Row],[State]]</f>
        <v>305010104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305</v>
      </c>
      <c r="B5700" s="1">
        <f>IF(C5700=0,IF(B5699=Protocol!$V$20,1,B5699+1),B5699)</f>
        <v>1</v>
      </c>
      <c r="C5700" s="1">
        <f>IF(C5699+1=Protocol!$V$21,0,C5699+1)</f>
        <v>2</v>
      </c>
      <c r="D5700" s="1">
        <f t="shared" si="195"/>
        <v>5</v>
      </c>
      <c r="E5700" s="1" t="str">
        <f>INDEX(Protocol[Mark],MATCH(C5700,Protocol[Step],0))</f>
        <v>1D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305010005</v>
      </c>
      <c r="H5700" s="134">
        <f>Systematic[[#This Row],[SampleVariableLabel]]+100*Systematic[[#This Row],[State]]</f>
        <v>305010205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305</v>
      </c>
      <c r="B5701" s="1">
        <f>IF(C5701=0,IF(B5700=Protocol!$V$20,1,B5700+1),B5700)</f>
        <v>1</v>
      </c>
      <c r="C5701" s="1">
        <f>IF(C5700+1=Protocol!$V$21,0,C5700+1)</f>
        <v>3</v>
      </c>
      <c r="D5701" s="1">
        <f t="shared" si="195"/>
        <v>6</v>
      </c>
      <c r="E5701" s="1" t="str">
        <f>INDEX(Protocol[Mark],MATCH(C5701,Protocol[Step],0))</f>
        <v>1M.1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305010006</v>
      </c>
      <c r="H5701" s="134">
        <f>Systematic[[#This Row],[SampleVariableLabel]]+100*Systematic[[#This Row],[State]]</f>
        <v>305010306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305</v>
      </c>
      <c r="B5702" s="1">
        <f>IF(C5702=0,IF(B5701=Protocol!$V$20,1,B5701+1),B5701)</f>
        <v>1</v>
      </c>
      <c r="C5702" s="1">
        <f>IF(C5701+1=Protocol!$V$21,0,C5701+1)</f>
        <v>4</v>
      </c>
      <c r="D5702" s="1">
        <f t="shared" si="195"/>
        <v>1</v>
      </c>
      <c r="E5702" s="1" t="str">
        <f>INDEX(Protocol[Mark],MATCH(C5702,Protocol[Step],0))</f>
        <v>2Oct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305010001</v>
      </c>
      <c r="H5702" s="134">
        <f>Systematic[[#This Row],[SampleVariableLabel]]+100*Systematic[[#This Row],[State]]</f>
        <v>305010401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305</v>
      </c>
      <c r="B5703" s="1">
        <f>IF(C5703=0,IF(B5702=Protocol!$V$20,1,B5702+1),B5702)</f>
        <v>1</v>
      </c>
      <c r="C5703" s="1">
        <f>IF(C5702+1=Protocol!$V$21,0,C5702+1)</f>
        <v>5</v>
      </c>
      <c r="D5703" s="1">
        <f t="shared" si="195"/>
        <v>2</v>
      </c>
      <c r="E5703" s="1" t="str">
        <f>INDEX(Protocol[Mark],MATCH(C5703,Protocol[Step],0))</f>
        <v>2c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305010002</v>
      </c>
      <c r="H5703" s="134">
        <f>Systematic[[#This Row],[SampleVariableLabel]]+100*Systematic[[#This Row],[State]]</f>
        <v>305010502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305</v>
      </c>
      <c r="B5704" s="1">
        <f>IF(C5704=0,IF(B5703=Protocol!$V$20,1,B5703+1),B5703)</f>
        <v>1</v>
      </c>
      <c r="C5704" s="1">
        <f>IF(C5703+1=Protocol!$V$21,0,C5703+1)</f>
        <v>6</v>
      </c>
      <c r="D5704" s="1">
        <f t="shared" si="195"/>
        <v>3</v>
      </c>
      <c r="E5704" s="1" t="str">
        <f>INDEX(Protocol[Mark],MATCH(C5704,Protocol[Step],0))</f>
        <v>2M2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305010003</v>
      </c>
      <c r="H5704" s="134">
        <f>Systematic[[#This Row],[SampleVariableLabel]]+100*Systematic[[#This Row],[State]]</f>
        <v>305010603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305</v>
      </c>
      <c r="B5705" s="1">
        <f>IF(C5705=0,IF(B5704=Protocol!$V$20,1,B5704+1),B5704)</f>
        <v>1</v>
      </c>
      <c r="C5705" s="1">
        <f>IF(C5704+1=Protocol!$V$21,0,C5704+1)</f>
        <v>7</v>
      </c>
      <c r="D5705" s="1">
        <f t="shared" si="195"/>
        <v>4</v>
      </c>
      <c r="E5705" s="1" t="str">
        <f>INDEX(Protocol[Mark],MATCH(C5705,Protocol[Step],0))</f>
        <v>3P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305010004</v>
      </c>
      <c r="H5705" s="134">
        <f>Systematic[[#This Row],[SampleVariableLabel]]+100*Systematic[[#This Row],[State]]</f>
        <v>305010704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305</v>
      </c>
      <c r="B5706" s="1">
        <f>IF(C5706=0,IF(B5705=Protocol!$V$20,1,B5705+1),B5705)</f>
        <v>1</v>
      </c>
      <c r="C5706" s="1">
        <f>IF(C5705+1=Protocol!$V$21,0,C5705+1)</f>
        <v>8</v>
      </c>
      <c r="D5706" s="1">
        <f t="shared" si="195"/>
        <v>5</v>
      </c>
      <c r="E5706" s="1" t="str">
        <f>INDEX(Protocol[Mark],MATCH(C5706,Protocol[Step],0))</f>
        <v>4G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305010005</v>
      </c>
      <c r="H5706" s="134">
        <f>Systematic[[#This Row],[SampleVariableLabel]]+100*Systematic[[#This Row],[State]]</f>
        <v>305010805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305</v>
      </c>
      <c r="B5707" s="1">
        <f>IF(C5707=0,IF(B5706=Protocol!$V$20,1,B5706+1),B5706)</f>
        <v>1</v>
      </c>
      <c r="C5707" s="1">
        <f>IF(C5706+1=Protocol!$V$21,0,C5706+1)</f>
        <v>9</v>
      </c>
      <c r="D5707" s="1">
        <f t="shared" si="195"/>
        <v>6</v>
      </c>
      <c r="E5707" s="1" t="str">
        <f>INDEX(Protocol[Mark],MATCH(C5707,Protocol[Step],0))</f>
        <v>5S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305010006</v>
      </c>
      <c r="H5707" s="134">
        <f>Systematic[[#This Row],[SampleVariableLabel]]+100*Systematic[[#This Row],[State]]</f>
        <v>305010906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305</v>
      </c>
      <c r="B5708" s="1">
        <f>IF(C5708=0,IF(B5707=Protocol!$V$20,1,B5707+1),B5707)</f>
        <v>1</v>
      </c>
      <c r="C5708" s="1">
        <f>IF(C5707+1=Protocol!$V$21,0,C5707+1)</f>
        <v>10</v>
      </c>
      <c r="D5708" s="1">
        <f t="shared" si="195"/>
        <v>1</v>
      </c>
      <c r="E5708" s="1" t="str">
        <f>INDEX(Protocol[Mark],MATCH(C5708,Protocol[Step],0))</f>
        <v>6Gp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305010001</v>
      </c>
      <c r="H5708" s="134">
        <f>Systematic[[#This Row],[SampleVariableLabel]]+100*Systematic[[#This Row],[State]]</f>
        <v>305011001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305</v>
      </c>
      <c r="B5709" s="1">
        <f>IF(C5709=0,IF(B5708=Protocol!$V$20,1,B5708+1),B5708)</f>
        <v>1</v>
      </c>
      <c r="C5709" s="1">
        <f>IF(C5708+1=Protocol!$V$21,0,C5708+1)</f>
        <v>11</v>
      </c>
      <c r="D5709" s="1">
        <f t="shared" si="195"/>
        <v>2</v>
      </c>
      <c r="E5709" s="1" t="str">
        <f>INDEX(Protocol[Mark],MATCH(C5709,Protocol[Step],0))</f>
        <v>7U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305010002</v>
      </c>
      <c r="H5709" s="134">
        <f>Systematic[[#This Row],[SampleVariableLabel]]+100*Systematic[[#This Row],[State]]</f>
        <v>305011102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305</v>
      </c>
      <c r="B5710" s="1">
        <f>IF(C5710=0,IF(B5709=Protocol!$V$20,1,B5709+1),B5709)</f>
        <v>1</v>
      </c>
      <c r="C5710" s="1">
        <f>IF(C5709+1=Protocol!$V$21,0,C5709+1)</f>
        <v>12</v>
      </c>
      <c r="D5710" s="1">
        <f t="shared" si="195"/>
        <v>3</v>
      </c>
      <c r="E5710" s="1" t="str">
        <f>INDEX(Protocol[Mark],MATCH(C5710,Protocol[Step],0))</f>
        <v>8Rot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305010003</v>
      </c>
      <c r="H5710" s="134">
        <f>Systematic[[#This Row],[SampleVariableLabel]]+100*Systematic[[#This Row],[State]]</f>
        <v>305011203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305</v>
      </c>
      <c r="B5711" s="1">
        <f>IF(C5711=0,IF(B5710=Protocol!$V$20,1,B5710+1),B5710)</f>
        <v>1</v>
      </c>
      <c r="C5711" s="1">
        <f>IF(C5710+1=Protocol!$V$21,0,C5710+1)</f>
        <v>13</v>
      </c>
      <c r="D5711" s="1">
        <f t="shared" si="195"/>
        <v>4</v>
      </c>
      <c r="E5711" s="1" t="str">
        <f>INDEX(Protocol[Mark],MATCH(C5711,Protocol[Step],0))</f>
        <v>9Ama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305010004</v>
      </c>
      <c r="H5711" s="134">
        <f>Systematic[[#This Row],[SampleVariableLabel]]+100*Systematic[[#This Row],[State]]</f>
        <v>305011304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305</v>
      </c>
      <c r="B5712" s="1">
        <f>IF(C5712=0,IF(B5711=Protocol!$V$20,1,B5711+1),B5711)</f>
        <v>1</v>
      </c>
      <c r="C5712" s="1">
        <f>IF(C5711+1=Protocol!$V$21,0,C5711+1)</f>
        <v>14</v>
      </c>
      <c r="D5712" s="1">
        <f t="shared" si="195"/>
        <v>5</v>
      </c>
      <c r="E5712" s="1" t="str">
        <f>INDEX(Protocol[Mark],MATCH(C5712,Protocol[Step],0))</f>
        <v>10AsTm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305010005</v>
      </c>
      <c r="H5712" s="134">
        <f>Systematic[[#This Row],[SampleVariableLabel]]+100*Systematic[[#This Row],[State]]</f>
        <v>305011405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305</v>
      </c>
      <c r="B5713" s="1">
        <f>IF(C5713=0,IF(B5712=Protocol!$V$20,1,B5712+1),B5712)</f>
        <v>1</v>
      </c>
      <c r="C5713" s="1">
        <f>IF(C5712+1=Protocol!$V$21,0,C5712+1)</f>
        <v>15</v>
      </c>
      <c r="D5713" s="1">
        <f t="shared" si="195"/>
        <v>6</v>
      </c>
      <c r="E5713" s="1" t="str">
        <f>INDEX(Protocol[Mark],MATCH(C5713,Protocol[Step],0))</f>
        <v>11Azd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305010006</v>
      </c>
      <c r="H5713" s="134">
        <f>Systematic[[#This Row],[SampleVariableLabel]]+100*Systematic[[#This Row],[State]]</f>
        <v>305011506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306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ce1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306010001</v>
      </c>
      <c r="H5714" s="134">
        <f>Systematic[[#This Row],[SampleVariableLabel]]+100*Systematic[[#This Row],[State]]</f>
        <v>306010001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306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1Dig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306010002</v>
      </c>
      <c r="H5715" s="134">
        <f>Systematic[[#This Row],[SampleVariableLabel]]+100*Systematic[[#This Row],[State]]</f>
        <v>306010102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306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1D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306010003</v>
      </c>
      <c r="H5716" s="134">
        <f>Systematic[[#This Row],[SampleVariableLabel]]+100*Systematic[[#This Row],[State]]</f>
        <v>306010203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306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1M.1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306010004</v>
      </c>
      <c r="H5717" s="134">
        <f>Systematic[[#This Row],[SampleVariableLabel]]+100*Systematic[[#This Row],[State]]</f>
        <v>306010304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306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2Oct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306010005</v>
      </c>
      <c r="H5718" s="134">
        <f>Systematic[[#This Row],[SampleVariableLabel]]+100*Systematic[[#This Row],[State]]</f>
        <v>306010405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306</v>
      </c>
      <c r="B5719" s="1">
        <f>IF(C5719=0,IF(B5718=Protocol!$V$20,1,B5718+1),B5718)</f>
        <v>1</v>
      </c>
      <c r="C5719" s="1">
        <f>IF(C5718+1=Protocol!$V$21,0,C5718+1)</f>
        <v>5</v>
      </c>
      <c r="D5719" s="1">
        <f t="shared" si="195"/>
        <v>6</v>
      </c>
      <c r="E5719" s="1" t="str">
        <f>INDEX(Protocol[Mark],MATCH(C5719,Protocol[Step],0))</f>
        <v>2c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306010006</v>
      </c>
      <c r="H5719" s="134">
        <f>Systematic[[#This Row],[SampleVariableLabel]]+100*Systematic[[#This Row],[State]]</f>
        <v>306010506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306</v>
      </c>
      <c r="B5720" s="1">
        <f>IF(C5720=0,IF(B5719=Protocol!$V$20,1,B5719+1),B5719)</f>
        <v>1</v>
      </c>
      <c r="C5720" s="1">
        <f>IF(C5719+1=Protocol!$V$21,0,C5719+1)</f>
        <v>6</v>
      </c>
      <c r="D5720" s="1">
        <f t="shared" si="195"/>
        <v>1</v>
      </c>
      <c r="E5720" s="1" t="str">
        <f>INDEX(Protocol[Mark],MATCH(C5720,Protocol[Step],0))</f>
        <v>2M2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306010001</v>
      </c>
      <c r="H5720" s="134">
        <f>Systematic[[#This Row],[SampleVariableLabel]]+100*Systematic[[#This Row],[State]]</f>
        <v>306010601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306</v>
      </c>
      <c r="B5721" s="1">
        <f>IF(C5721=0,IF(B5720=Protocol!$V$20,1,B5720+1),B5720)</f>
        <v>1</v>
      </c>
      <c r="C5721" s="1">
        <f>IF(C5720+1=Protocol!$V$21,0,C5720+1)</f>
        <v>7</v>
      </c>
      <c r="D5721" s="1">
        <f t="shared" si="195"/>
        <v>2</v>
      </c>
      <c r="E5721" s="1" t="str">
        <f>INDEX(Protocol[Mark],MATCH(C5721,Protocol[Step],0))</f>
        <v>3P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306010002</v>
      </c>
      <c r="H5721" s="134">
        <f>Systematic[[#This Row],[SampleVariableLabel]]+100*Systematic[[#This Row],[State]]</f>
        <v>306010702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306</v>
      </c>
      <c r="B5722" s="1">
        <f>IF(C5722=0,IF(B5721=Protocol!$V$20,1,B5721+1),B5721)</f>
        <v>1</v>
      </c>
      <c r="C5722" s="1">
        <f>IF(C5721+1=Protocol!$V$21,0,C5721+1)</f>
        <v>8</v>
      </c>
      <c r="D5722" s="1">
        <f t="shared" si="195"/>
        <v>3</v>
      </c>
      <c r="E5722" s="1" t="str">
        <f>INDEX(Protocol[Mark],MATCH(C5722,Protocol[Step],0))</f>
        <v>4G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306010003</v>
      </c>
      <c r="H5722" s="134">
        <f>Systematic[[#This Row],[SampleVariableLabel]]+100*Systematic[[#This Row],[State]]</f>
        <v>306010803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306</v>
      </c>
      <c r="B5723" s="1">
        <f>IF(C5723=0,IF(B5722=Protocol!$V$20,1,B5722+1),B5722)</f>
        <v>1</v>
      </c>
      <c r="C5723" s="1">
        <f>IF(C5722+1=Protocol!$V$21,0,C5722+1)</f>
        <v>9</v>
      </c>
      <c r="D5723" s="1">
        <f t="shared" si="195"/>
        <v>4</v>
      </c>
      <c r="E5723" s="1" t="str">
        <f>INDEX(Protocol[Mark],MATCH(C5723,Protocol[Step],0))</f>
        <v>5S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306010004</v>
      </c>
      <c r="H5723" s="134">
        <f>Systematic[[#This Row],[SampleVariableLabel]]+100*Systematic[[#This Row],[State]]</f>
        <v>306010904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306</v>
      </c>
      <c r="B5724" s="1">
        <f>IF(C5724=0,IF(B5723=Protocol!$V$20,1,B5723+1),B5723)</f>
        <v>1</v>
      </c>
      <c r="C5724" s="1">
        <f>IF(C5723+1=Protocol!$V$21,0,C5723+1)</f>
        <v>10</v>
      </c>
      <c r="D5724" s="1">
        <f t="shared" si="195"/>
        <v>5</v>
      </c>
      <c r="E5724" s="1" t="str">
        <f>INDEX(Protocol[Mark],MATCH(C5724,Protocol[Step],0))</f>
        <v>6Gp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306010005</v>
      </c>
      <c r="H5724" s="134">
        <f>Systematic[[#This Row],[SampleVariableLabel]]+100*Systematic[[#This Row],[State]]</f>
        <v>306011005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306</v>
      </c>
      <c r="B5725" s="1">
        <f>IF(C5725=0,IF(B5724=Protocol!$V$20,1,B5724+1),B5724)</f>
        <v>1</v>
      </c>
      <c r="C5725" s="1">
        <f>IF(C5724+1=Protocol!$V$21,0,C5724+1)</f>
        <v>11</v>
      </c>
      <c r="D5725" s="1">
        <f t="shared" si="195"/>
        <v>6</v>
      </c>
      <c r="E5725" s="1" t="str">
        <f>INDEX(Protocol[Mark],MATCH(C5725,Protocol[Step],0))</f>
        <v>7U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306010006</v>
      </c>
      <c r="H5725" s="134">
        <f>Systematic[[#This Row],[SampleVariableLabel]]+100*Systematic[[#This Row],[State]]</f>
        <v>306011106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306</v>
      </c>
      <c r="B5726" s="1">
        <f>IF(C5726=0,IF(B5725=Protocol!$V$20,1,B5725+1),B5725)</f>
        <v>1</v>
      </c>
      <c r="C5726" s="1">
        <f>IF(C5725+1=Protocol!$V$21,0,C5725+1)</f>
        <v>12</v>
      </c>
      <c r="D5726" s="1">
        <f t="shared" si="195"/>
        <v>1</v>
      </c>
      <c r="E5726" s="1" t="str">
        <f>INDEX(Protocol[Mark],MATCH(C5726,Protocol[Step],0))</f>
        <v>8Rot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306010001</v>
      </c>
      <c r="H5726" s="134">
        <f>Systematic[[#This Row],[SampleVariableLabel]]+100*Systematic[[#This Row],[State]]</f>
        <v>306011201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306</v>
      </c>
      <c r="B5727" s="1">
        <f>IF(C5727=0,IF(B5726=Protocol!$V$20,1,B5726+1),B5726)</f>
        <v>1</v>
      </c>
      <c r="C5727" s="1">
        <f>IF(C5726+1=Protocol!$V$21,0,C5726+1)</f>
        <v>13</v>
      </c>
      <c r="D5727" s="1">
        <f t="shared" si="195"/>
        <v>2</v>
      </c>
      <c r="E5727" s="1" t="str">
        <f>INDEX(Protocol[Mark],MATCH(C5727,Protocol[Step],0))</f>
        <v>9Ama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306010002</v>
      </c>
      <c r="H5727" s="134">
        <f>Systematic[[#This Row],[SampleVariableLabel]]+100*Systematic[[#This Row],[State]]</f>
        <v>306011302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306</v>
      </c>
      <c r="B5728" s="1">
        <f>IF(C5728=0,IF(B5727=Protocol!$V$20,1,B5727+1),B5727)</f>
        <v>1</v>
      </c>
      <c r="C5728" s="1">
        <f>IF(C5727+1=Protocol!$V$21,0,C5727+1)</f>
        <v>14</v>
      </c>
      <c r="D5728" s="1">
        <f t="shared" si="195"/>
        <v>3</v>
      </c>
      <c r="E5728" s="1" t="str">
        <f>INDEX(Protocol[Mark],MATCH(C5728,Protocol[Step],0))</f>
        <v>10AsTm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306010003</v>
      </c>
      <c r="H5728" s="134">
        <f>Systematic[[#This Row],[SampleVariableLabel]]+100*Systematic[[#This Row],[State]]</f>
        <v>306011403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306</v>
      </c>
      <c r="B5729" s="1">
        <f>IF(C5729=0,IF(B5728=Protocol!$V$20,1,B5728+1),B5728)</f>
        <v>1</v>
      </c>
      <c r="C5729" s="1">
        <f>IF(C5728+1=Protocol!$V$21,0,C5728+1)</f>
        <v>15</v>
      </c>
      <c r="D5729" s="1">
        <f t="shared" si="195"/>
        <v>4</v>
      </c>
      <c r="E5729" s="1" t="str">
        <f>INDEX(Protocol[Mark],MATCH(C5729,Protocol[Step],0))</f>
        <v>11Azd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306010004</v>
      </c>
      <c r="H5729" s="134">
        <f>Systematic[[#This Row],[SampleVariableLabel]]+100*Systematic[[#This Row],[State]]</f>
        <v>306011504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307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ce1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307010005</v>
      </c>
      <c r="H5730" s="134">
        <f>Systematic[[#This Row],[SampleVariableLabel]]+100*Systematic[[#This Row],[State]]</f>
        <v>307010005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307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1Dig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307010006</v>
      </c>
      <c r="H5731" s="134">
        <f>Systematic[[#This Row],[SampleVariableLabel]]+100*Systematic[[#This Row],[State]]</f>
        <v>307010106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307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1D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307010001</v>
      </c>
      <c r="H5732" s="134">
        <f>Systematic[[#This Row],[SampleVariableLabel]]+100*Systematic[[#This Row],[State]]</f>
        <v>307010201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307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1M.1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307010002</v>
      </c>
      <c r="H5733" s="134">
        <f>Systematic[[#This Row],[SampleVariableLabel]]+100*Systematic[[#This Row],[State]]</f>
        <v>307010302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307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2Oct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307010003</v>
      </c>
      <c r="H5734" s="134">
        <f>Systematic[[#This Row],[SampleVariableLabel]]+100*Systematic[[#This Row],[State]]</f>
        <v>307010403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307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2c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307010004</v>
      </c>
      <c r="H5735" s="134">
        <f>Systematic[[#This Row],[SampleVariableLabel]]+100*Systematic[[#This Row],[State]]</f>
        <v>307010504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307</v>
      </c>
      <c r="B5736" s="1">
        <f>IF(C5736=0,IF(B5735=Protocol!$V$20,1,B5735+1),B5735)</f>
        <v>1</v>
      </c>
      <c r="C5736" s="1">
        <f>IF(C5735+1=Protocol!$V$21,0,C5735+1)</f>
        <v>6</v>
      </c>
      <c r="D5736" s="1">
        <f t="shared" si="195"/>
        <v>5</v>
      </c>
      <c r="E5736" s="1" t="str">
        <f>INDEX(Protocol[Mark],MATCH(C5736,Protocol[Step],0))</f>
        <v>2M2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307010005</v>
      </c>
      <c r="H5736" s="134">
        <f>Systematic[[#This Row],[SampleVariableLabel]]+100*Systematic[[#This Row],[State]]</f>
        <v>307010605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307</v>
      </c>
      <c r="B5737" s="1">
        <f>IF(C5737=0,IF(B5736=Protocol!$V$20,1,B5736+1),B5736)</f>
        <v>1</v>
      </c>
      <c r="C5737" s="1">
        <f>IF(C5736+1=Protocol!$V$21,0,C5736+1)</f>
        <v>7</v>
      </c>
      <c r="D5737" s="1">
        <f t="shared" si="195"/>
        <v>6</v>
      </c>
      <c r="E5737" s="1" t="str">
        <f>INDEX(Protocol[Mark],MATCH(C5737,Protocol[Step],0))</f>
        <v>3P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307010006</v>
      </c>
      <c r="H5737" s="134">
        <f>Systematic[[#This Row],[SampleVariableLabel]]+100*Systematic[[#This Row],[State]]</f>
        <v>307010706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307</v>
      </c>
      <c r="B5738" s="1">
        <f>IF(C5738=0,IF(B5737=Protocol!$V$20,1,B5737+1),B5737)</f>
        <v>1</v>
      </c>
      <c r="C5738" s="1">
        <f>IF(C5737+1=Protocol!$V$21,0,C5737+1)</f>
        <v>8</v>
      </c>
      <c r="D5738" s="1">
        <f t="shared" si="195"/>
        <v>1</v>
      </c>
      <c r="E5738" s="1" t="str">
        <f>INDEX(Protocol[Mark],MATCH(C5738,Protocol[Step],0))</f>
        <v>4G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307010001</v>
      </c>
      <c r="H5738" s="134">
        <f>Systematic[[#This Row],[SampleVariableLabel]]+100*Systematic[[#This Row],[State]]</f>
        <v>307010801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307</v>
      </c>
      <c r="B5739" s="1">
        <f>IF(C5739=0,IF(B5738=Protocol!$V$20,1,B5738+1),B5738)</f>
        <v>1</v>
      </c>
      <c r="C5739" s="1">
        <f>IF(C5738+1=Protocol!$V$21,0,C5738+1)</f>
        <v>9</v>
      </c>
      <c r="D5739" s="1">
        <f t="shared" si="195"/>
        <v>2</v>
      </c>
      <c r="E5739" s="1" t="str">
        <f>INDEX(Protocol[Mark],MATCH(C5739,Protocol[Step],0))</f>
        <v>5S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307010002</v>
      </c>
      <c r="H5739" s="134">
        <f>Systematic[[#This Row],[SampleVariableLabel]]+100*Systematic[[#This Row],[State]]</f>
        <v>307010902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307</v>
      </c>
      <c r="B5740" s="1">
        <f>IF(C5740=0,IF(B5739=Protocol!$V$20,1,B5739+1),B5739)</f>
        <v>1</v>
      </c>
      <c r="C5740" s="1">
        <f>IF(C5739+1=Protocol!$V$21,0,C5739+1)</f>
        <v>10</v>
      </c>
      <c r="D5740" s="1">
        <f t="shared" si="195"/>
        <v>3</v>
      </c>
      <c r="E5740" s="1" t="str">
        <f>INDEX(Protocol[Mark],MATCH(C5740,Protocol[Step],0))</f>
        <v>6Gp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307010003</v>
      </c>
      <c r="H5740" s="134">
        <f>Systematic[[#This Row],[SampleVariableLabel]]+100*Systematic[[#This Row],[State]]</f>
        <v>307011003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307</v>
      </c>
      <c r="B5741" s="1">
        <f>IF(C5741=0,IF(B5740=Protocol!$V$20,1,B5740+1),B5740)</f>
        <v>1</v>
      </c>
      <c r="C5741" s="1">
        <f>IF(C5740+1=Protocol!$V$21,0,C5740+1)</f>
        <v>11</v>
      </c>
      <c r="D5741" s="1">
        <f t="shared" si="195"/>
        <v>4</v>
      </c>
      <c r="E5741" s="1" t="str">
        <f>INDEX(Protocol[Mark],MATCH(C5741,Protocol[Step],0))</f>
        <v>7U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307010004</v>
      </c>
      <c r="H5741" s="134">
        <f>Systematic[[#This Row],[SampleVariableLabel]]+100*Systematic[[#This Row],[State]]</f>
        <v>307011104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307</v>
      </c>
      <c r="B5742" s="1">
        <f>IF(C5742=0,IF(B5741=Protocol!$V$20,1,B5741+1),B5741)</f>
        <v>1</v>
      </c>
      <c r="C5742" s="1">
        <f>IF(C5741+1=Protocol!$V$21,0,C5741+1)</f>
        <v>12</v>
      </c>
      <c r="D5742" s="1">
        <f t="shared" si="195"/>
        <v>5</v>
      </c>
      <c r="E5742" s="1" t="str">
        <f>INDEX(Protocol[Mark],MATCH(C5742,Protocol[Step],0))</f>
        <v>8Rot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307010005</v>
      </c>
      <c r="H5742" s="134">
        <f>Systematic[[#This Row],[SampleVariableLabel]]+100*Systematic[[#This Row],[State]]</f>
        <v>307011205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307</v>
      </c>
      <c r="B5743" s="1">
        <f>IF(C5743=0,IF(B5742=Protocol!$V$20,1,B5742+1),B5742)</f>
        <v>1</v>
      </c>
      <c r="C5743" s="1">
        <f>IF(C5742+1=Protocol!$V$21,0,C5742+1)</f>
        <v>13</v>
      </c>
      <c r="D5743" s="1">
        <f t="shared" si="195"/>
        <v>6</v>
      </c>
      <c r="E5743" s="1" t="str">
        <f>INDEX(Protocol[Mark],MATCH(C5743,Protocol[Step],0))</f>
        <v>9Ama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307010006</v>
      </c>
      <c r="H5743" s="134">
        <f>Systematic[[#This Row],[SampleVariableLabel]]+100*Systematic[[#This Row],[State]]</f>
        <v>307011306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307</v>
      </c>
      <c r="B5744" s="1">
        <f>IF(C5744=0,IF(B5743=Protocol!$V$20,1,B5743+1),B5743)</f>
        <v>1</v>
      </c>
      <c r="C5744" s="1">
        <f>IF(C5743+1=Protocol!$V$21,0,C5743+1)</f>
        <v>14</v>
      </c>
      <c r="D5744" s="1">
        <f t="shared" si="195"/>
        <v>1</v>
      </c>
      <c r="E5744" s="1" t="str">
        <f>INDEX(Protocol[Mark],MATCH(C5744,Protocol[Step],0))</f>
        <v>10AsTm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307010001</v>
      </c>
      <c r="H5744" s="134">
        <f>Systematic[[#This Row],[SampleVariableLabel]]+100*Systematic[[#This Row],[State]]</f>
        <v>307011401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307</v>
      </c>
      <c r="B5745" s="1">
        <f>IF(C5745=0,IF(B5744=Protocol!$V$20,1,B5744+1),B5744)</f>
        <v>1</v>
      </c>
      <c r="C5745" s="1">
        <f>IF(C5744+1=Protocol!$V$21,0,C5744+1)</f>
        <v>15</v>
      </c>
      <c r="D5745" s="1">
        <f t="shared" si="195"/>
        <v>2</v>
      </c>
      <c r="E5745" s="1" t="str">
        <f>INDEX(Protocol[Mark],MATCH(C5745,Protocol[Step],0))</f>
        <v>11Azd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307010002</v>
      </c>
      <c r="H5745" s="134">
        <f>Systematic[[#This Row],[SampleVariableLabel]]+100*Systematic[[#This Row],[State]]</f>
        <v>307011502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308</v>
      </c>
      <c r="B5746" s="1">
        <f>IF(C5746=0,IF(B5745=Protocol!$V$20,1,B5745+1),B5745)</f>
        <v>1</v>
      </c>
      <c r="C5746" s="1">
        <f>IF(C5745+1=Protocol!$V$21,0,C5745+1)</f>
        <v>0</v>
      </c>
      <c r="D5746" s="1">
        <f t="shared" si="195"/>
        <v>3</v>
      </c>
      <c r="E5746" s="1" t="str">
        <f>INDEX(Protocol[Mark],MATCH(C5746,Protocol[Step],0))</f>
        <v>ce1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308010003</v>
      </c>
      <c r="H5746" s="134">
        <f>Systematic[[#This Row],[SampleVariableLabel]]+100*Systematic[[#This Row],[State]]</f>
        <v>308010003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308</v>
      </c>
      <c r="B5747" s="1">
        <f>IF(C5747=0,IF(B5746=Protocol!$V$20,1,B5746+1),B5746)</f>
        <v>1</v>
      </c>
      <c r="C5747" s="1">
        <f>IF(C5746+1=Protocol!$V$21,0,C5746+1)</f>
        <v>1</v>
      </c>
      <c r="D5747" s="1">
        <f t="shared" si="195"/>
        <v>4</v>
      </c>
      <c r="E5747" s="1" t="str">
        <f>INDEX(Protocol[Mark],MATCH(C5747,Protocol[Step],0))</f>
        <v>1Dig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308010004</v>
      </c>
      <c r="H5747" s="134">
        <f>Systematic[[#This Row],[SampleVariableLabel]]+100*Systematic[[#This Row],[State]]</f>
        <v>308010104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308</v>
      </c>
      <c r="B5748" s="1">
        <f>IF(C5748=0,IF(B5747=Protocol!$V$20,1,B5747+1),B5747)</f>
        <v>1</v>
      </c>
      <c r="C5748" s="1">
        <f>IF(C5747+1=Protocol!$V$21,0,C5747+1)</f>
        <v>2</v>
      </c>
      <c r="D5748" s="1">
        <f t="shared" si="195"/>
        <v>5</v>
      </c>
      <c r="E5748" s="1" t="str">
        <f>INDEX(Protocol[Mark],MATCH(C5748,Protocol[Step],0))</f>
        <v>1D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308010005</v>
      </c>
      <c r="H5748" s="134">
        <f>Systematic[[#This Row],[SampleVariableLabel]]+100*Systematic[[#This Row],[State]]</f>
        <v>308010205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308</v>
      </c>
      <c r="B5749" s="1">
        <f>IF(C5749=0,IF(B5748=Protocol!$V$20,1,B5748+1),B5748)</f>
        <v>1</v>
      </c>
      <c r="C5749" s="1">
        <f>IF(C5748+1=Protocol!$V$21,0,C5748+1)</f>
        <v>3</v>
      </c>
      <c r="D5749" s="1">
        <f t="shared" si="195"/>
        <v>6</v>
      </c>
      <c r="E5749" s="1" t="str">
        <f>INDEX(Protocol[Mark],MATCH(C5749,Protocol[Step],0))</f>
        <v>1M.1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308010006</v>
      </c>
      <c r="H5749" s="134">
        <f>Systematic[[#This Row],[SampleVariableLabel]]+100*Systematic[[#This Row],[State]]</f>
        <v>308010306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308</v>
      </c>
      <c r="B5750" s="1">
        <f>IF(C5750=0,IF(B5749=Protocol!$V$20,1,B5749+1),B5749)</f>
        <v>1</v>
      </c>
      <c r="C5750" s="1">
        <f>IF(C5749+1=Protocol!$V$21,0,C5749+1)</f>
        <v>4</v>
      </c>
      <c r="D5750" s="1">
        <f t="shared" si="195"/>
        <v>1</v>
      </c>
      <c r="E5750" s="1" t="str">
        <f>INDEX(Protocol[Mark],MATCH(C5750,Protocol[Step],0))</f>
        <v>2Oct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308010001</v>
      </c>
      <c r="H5750" s="134">
        <f>Systematic[[#This Row],[SampleVariableLabel]]+100*Systematic[[#This Row],[State]]</f>
        <v>308010401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308</v>
      </c>
      <c r="B5751" s="1">
        <f>IF(C5751=0,IF(B5750=Protocol!$V$20,1,B5750+1),B5750)</f>
        <v>1</v>
      </c>
      <c r="C5751" s="1">
        <f>IF(C5750+1=Protocol!$V$21,0,C5750+1)</f>
        <v>5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308010002</v>
      </c>
      <c r="H5751" s="134">
        <f>Systematic[[#This Row],[SampleVariableLabel]]+100*Systematic[[#This Row],[State]]</f>
        <v>308010502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308</v>
      </c>
      <c r="B5752" s="1">
        <f>IF(C5752=0,IF(B5751=Protocol!$V$20,1,B5751+1),B5751)</f>
        <v>1</v>
      </c>
      <c r="C5752" s="1">
        <f>IF(C5751+1=Protocol!$V$21,0,C5751+1)</f>
        <v>6</v>
      </c>
      <c r="D5752" s="1">
        <f t="shared" si="195"/>
        <v>3</v>
      </c>
      <c r="E5752" s="1" t="str">
        <f>INDEX(Protocol[Mark],MATCH(C5752,Protocol[Step],0))</f>
        <v>2M2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308010003</v>
      </c>
      <c r="H5752" s="134">
        <f>Systematic[[#This Row],[SampleVariableLabel]]+100*Systematic[[#This Row],[State]]</f>
        <v>308010603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308</v>
      </c>
      <c r="B5753" s="1">
        <f>IF(C5753=0,IF(B5752=Protocol!$V$20,1,B5752+1),B5752)</f>
        <v>1</v>
      </c>
      <c r="C5753" s="1">
        <f>IF(C5752+1=Protocol!$V$21,0,C5752+1)</f>
        <v>7</v>
      </c>
      <c r="D5753" s="1">
        <f t="shared" si="195"/>
        <v>4</v>
      </c>
      <c r="E5753" s="1" t="str">
        <f>INDEX(Protocol[Mark],MATCH(C5753,Protocol[Step],0))</f>
        <v>3P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308010004</v>
      </c>
      <c r="H5753" s="134">
        <f>Systematic[[#This Row],[SampleVariableLabel]]+100*Systematic[[#This Row],[State]]</f>
        <v>308010704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308</v>
      </c>
      <c r="B5754" s="1">
        <f>IF(C5754=0,IF(B5753=Protocol!$V$20,1,B5753+1),B5753)</f>
        <v>1</v>
      </c>
      <c r="C5754" s="1">
        <f>IF(C5753+1=Protocol!$V$21,0,C5753+1)</f>
        <v>8</v>
      </c>
      <c r="D5754" s="1">
        <f t="shared" si="195"/>
        <v>5</v>
      </c>
      <c r="E5754" s="1" t="str">
        <f>INDEX(Protocol[Mark],MATCH(C5754,Protocol[Step],0))</f>
        <v>4G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308010005</v>
      </c>
      <c r="H5754" s="134">
        <f>Systematic[[#This Row],[SampleVariableLabel]]+100*Systematic[[#This Row],[State]]</f>
        <v>308010805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308</v>
      </c>
      <c r="B5755" s="1">
        <f>IF(C5755=0,IF(B5754=Protocol!$V$20,1,B5754+1),B5754)</f>
        <v>1</v>
      </c>
      <c r="C5755" s="1">
        <f>IF(C5754+1=Protocol!$V$21,0,C5754+1)</f>
        <v>9</v>
      </c>
      <c r="D5755" s="1">
        <f t="shared" si="195"/>
        <v>6</v>
      </c>
      <c r="E5755" s="1" t="str">
        <f>INDEX(Protocol[Mark],MATCH(C5755,Protocol[Step],0))</f>
        <v>5S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308010006</v>
      </c>
      <c r="H5755" s="134">
        <f>Systematic[[#This Row],[SampleVariableLabel]]+100*Systematic[[#This Row],[State]]</f>
        <v>308010906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308</v>
      </c>
      <c r="B5756" s="1">
        <f>IF(C5756=0,IF(B5755=Protocol!$V$20,1,B5755+1),B5755)</f>
        <v>1</v>
      </c>
      <c r="C5756" s="1">
        <f>IF(C5755+1=Protocol!$V$21,0,C5755+1)</f>
        <v>10</v>
      </c>
      <c r="D5756" s="1">
        <f t="shared" si="195"/>
        <v>1</v>
      </c>
      <c r="E5756" s="1" t="str">
        <f>INDEX(Protocol[Mark],MATCH(C5756,Protocol[Step],0))</f>
        <v>6Gp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308010001</v>
      </c>
      <c r="H5756" s="134">
        <f>Systematic[[#This Row],[SampleVariableLabel]]+100*Systematic[[#This Row],[State]]</f>
        <v>308011001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308</v>
      </c>
      <c r="B5757" s="1">
        <f>IF(C5757=0,IF(B5756=Protocol!$V$20,1,B5756+1),B5756)</f>
        <v>1</v>
      </c>
      <c r="C5757" s="1">
        <f>IF(C5756+1=Protocol!$V$21,0,C5756+1)</f>
        <v>11</v>
      </c>
      <c r="D5757" s="1">
        <f t="shared" si="195"/>
        <v>2</v>
      </c>
      <c r="E5757" s="1" t="str">
        <f>INDEX(Protocol[Mark],MATCH(C5757,Protocol[Step],0))</f>
        <v>7U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308010002</v>
      </c>
      <c r="H5757" s="134">
        <f>Systematic[[#This Row],[SampleVariableLabel]]+100*Systematic[[#This Row],[State]]</f>
        <v>308011102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308</v>
      </c>
      <c r="B5758" s="1">
        <f>IF(C5758=0,IF(B5757=Protocol!$V$20,1,B5757+1),B5757)</f>
        <v>1</v>
      </c>
      <c r="C5758" s="1">
        <f>IF(C5757+1=Protocol!$V$21,0,C5757+1)</f>
        <v>12</v>
      </c>
      <c r="D5758" s="1">
        <f t="shared" si="195"/>
        <v>3</v>
      </c>
      <c r="E5758" s="1" t="str">
        <f>INDEX(Protocol[Mark],MATCH(C5758,Protocol[Step],0))</f>
        <v>8Rot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308010003</v>
      </c>
      <c r="H5758" s="134">
        <f>Systematic[[#This Row],[SampleVariableLabel]]+100*Systematic[[#This Row],[State]]</f>
        <v>308011203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308</v>
      </c>
      <c r="B5759" s="1">
        <f>IF(C5759=0,IF(B5758=Protocol!$V$20,1,B5758+1),B5758)</f>
        <v>1</v>
      </c>
      <c r="C5759" s="1">
        <f>IF(C5758+1=Protocol!$V$21,0,C5758+1)</f>
        <v>13</v>
      </c>
      <c r="D5759" s="1">
        <f t="shared" si="195"/>
        <v>4</v>
      </c>
      <c r="E5759" s="1" t="str">
        <f>INDEX(Protocol[Mark],MATCH(C5759,Protocol[Step],0))</f>
        <v>9Ama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308010004</v>
      </c>
      <c r="H5759" s="134">
        <f>Systematic[[#This Row],[SampleVariableLabel]]+100*Systematic[[#This Row],[State]]</f>
        <v>308011304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308</v>
      </c>
      <c r="B5760" s="1">
        <f>IF(C5760=0,IF(B5759=Protocol!$V$20,1,B5759+1),B5759)</f>
        <v>1</v>
      </c>
      <c r="C5760" s="1">
        <f>IF(C5759+1=Protocol!$V$21,0,C5759+1)</f>
        <v>14</v>
      </c>
      <c r="D5760" s="1">
        <f t="shared" si="195"/>
        <v>5</v>
      </c>
      <c r="E5760" s="1" t="str">
        <f>INDEX(Protocol[Mark],MATCH(C5760,Protocol[Step],0))</f>
        <v>10AsTm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308010005</v>
      </c>
      <c r="H5760" s="134">
        <f>Systematic[[#This Row],[SampleVariableLabel]]+100*Systematic[[#This Row],[State]]</f>
        <v>308011405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308</v>
      </c>
      <c r="B5761" s="1">
        <f>IF(C5761=0,IF(B5760=Protocol!$V$20,1,B5760+1),B5760)</f>
        <v>1</v>
      </c>
      <c r="C5761" s="1">
        <f>IF(C5760+1=Protocol!$V$21,0,C5760+1)</f>
        <v>15</v>
      </c>
      <c r="D5761" s="1">
        <f t="shared" si="195"/>
        <v>6</v>
      </c>
      <c r="E5761" s="1" t="str">
        <f>INDEX(Protocol[Mark],MATCH(C5761,Protocol[Step],0))</f>
        <v>11Azd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308010006</v>
      </c>
      <c r="H5761" s="134">
        <f>Systematic[[#This Row],[SampleVariableLabel]]+100*Systematic[[#This Row],[State]]</f>
        <v>308011506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309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ce1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309010001</v>
      </c>
      <c r="H5762" s="134">
        <f>Systematic[[#This Row],[SampleVariableLabel]]+100*Systematic[[#This Row],[State]]</f>
        <v>309010001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309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309010002</v>
      </c>
      <c r="H5763" s="134">
        <f>Systematic[[#This Row],[SampleVariableLabel]]+100*Systematic[[#This Row],[State]]</f>
        <v>309010102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309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309010003</v>
      </c>
      <c r="H5764" s="134">
        <f>Systematic[[#This Row],[SampleVariableLabel]]+100*Systematic[[#This Row],[State]]</f>
        <v>309010203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309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1M.1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309010004</v>
      </c>
      <c r="H5765" s="134">
        <f>Systematic[[#This Row],[SampleVariableLabel]]+100*Systematic[[#This Row],[State]]</f>
        <v>309010304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309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2Oct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309010005</v>
      </c>
      <c r="H5766" s="134">
        <f>Systematic[[#This Row],[SampleVariableLabel]]+100*Systematic[[#This Row],[State]]</f>
        <v>309010405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309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2c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309010006</v>
      </c>
      <c r="H5767" s="134">
        <f>Systematic[[#This Row],[SampleVariableLabel]]+100*Systematic[[#This Row],[State]]</f>
        <v>309010506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309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2M2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309010001</v>
      </c>
      <c r="H5768" s="134">
        <f>Systematic[[#This Row],[SampleVariableLabel]]+100*Systematic[[#This Row],[State]]</f>
        <v>309010601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309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3P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309010002</v>
      </c>
      <c r="H5769" s="134">
        <f>Systematic[[#This Row],[SampleVariableLabel]]+100*Systematic[[#This Row],[State]]</f>
        <v>309010702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309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4G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309010003</v>
      </c>
      <c r="H5770" s="134">
        <f>Systematic[[#This Row],[SampleVariableLabel]]+100*Systematic[[#This Row],[State]]</f>
        <v>309010803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309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5S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309010004</v>
      </c>
      <c r="H5771" s="134">
        <f>Systematic[[#This Row],[SampleVariableLabel]]+100*Systematic[[#This Row],[State]]</f>
        <v>309010904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309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6Gp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309010005</v>
      </c>
      <c r="H5772" s="134">
        <f>Systematic[[#This Row],[SampleVariableLabel]]+100*Systematic[[#This Row],[State]]</f>
        <v>309011005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309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7U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309010006</v>
      </c>
      <c r="H5773" s="134">
        <f>Systematic[[#This Row],[SampleVariableLabel]]+100*Systematic[[#This Row],[State]]</f>
        <v>309011106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309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8Rot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309010001</v>
      </c>
      <c r="H5774" s="134">
        <f>Systematic[[#This Row],[SampleVariableLabel]]+100*Systematic[[#This Row],[State]]</f>
        <v>309011201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309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9Ama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309010002</v>
      </c>
      <c r="H5775" s="134">
        <f>Systematic[[#This Row],[SampleVariableLabel]]+100*Systematic[[#This Row],[State]]</f>
        <v>309011302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309</v>
      </c>
      <c r="B5776" s="1">
        <f>IF(C5776=0,IF(B5775=Protocol!$V$20,1,B5775+1),B5775)</f>
        <v>1</v>
      </c>
      <c r="C5776" s="1">
        <f>IF(C5775+1=Protocol!$V$21,0,C5775+1)</f>
        <v>14</v>
      </c>
      <c r="D5776" s="1">
        <f t="shared" si="197"/>
        <v>3</v>
      </c>
      <c r="E5776" s="1" t="str">
        <f>INDEX(Protocol[Mark],MATCH(C5776,Protocol[Step],0))</f>
        <v>10AsTm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309010003</v>
      </c>
      <c r="H5776" s="134">
        <f>Systematic[[#This Row],[SampleVariableLabel]]+100*Systematic[[#This Row],[State]]</f>
        <v>309011403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309</v>
      </c>
      <c r="B5777" s="1">
        <f>IF(C5777=0,IF(B5776=Protocol!$V$20,1,B5776+1),B5776)</f>
        <v>1</v>
      </c>
      <c r="C5777" s="1">
        <f>IF(C5776+1=Protocol!$V$21,0,C5776+1)</f>
        <v>15</v>
      </c>
      <c r="D5777" s="1">
        <f t="shared" si="197"/>
        <v>4</v>
      </c>
      <c r="E5777" s="1" t="str">
        <f>INDEX(Protocol[Mark],MATCH(C5777,Protocol[Step],0))</f>
        <v>11Azd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309010004</v>
      </c>
      <c r="H5777" s="134">
        <f>Systematic[[#This Row],[SampleVariableLabel]]+100*Systematic[[#This Row],[State]]</f>
        <v>309011504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310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ce1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310010005</v>
      </c>
      <c r="H5778" s="134">
        <f>Systematic[[#This Row],[SampleVariableLabel]]+100*Systematic[[#This Row],[State]]</f>
        <v>310010005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310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1Dig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310010006</v>
      </c>
      <c r="H5779" s="134">
        <f>Systematic[[#This Row],[SampleVariableLabel]]+100*Systematic[[#This Row],[State]]</f>
        <v>310010106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310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1D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310010001</v>
      </c>
      <c r="H5780" s="134">
        <f>Systematic[[#This Row],[SampleVariableLabel]]+100*Systematic[[#This Row],[State]]</f>
        <v>310010201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310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1M.1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310010002</v>
      </c>
      <c r="H5781" s="134">
        <f>Systematic[[#This Row],[SampleVariableLabel]]+100*Systematic[[#This Row],[State]]</f>
        <v>310010302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310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2Oct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310010003</v>
      </c>
      <c r="H5782" s="134">
        <f>Systematic[[#This Row],[SampleVariableLabel]]+100*Systematic[[#This Row],[State]]</f>
        <v>310010403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310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2c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310010004</v>
      </c>
      <c r="H5783" s="134">
        <f>Systematic[[#This Row],[SampleVariableLabel]]+100*Systematic[[#This Row],[State]]</f>
        <v>310010504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310</v>
      </c>
      <c r="B5784" s="1">
        <f>IF(C5784=0,IF(B5783=Protocol!$V$20,1,B5783+1),B5783)</f>
        <v>1</v>
      </c>
      <c r="C5784" s="1">
        <f>IF(C5783+1=Protocol!$V$21,0,C5783+1)</f>
        <v>6</v>
      </c>
      <c r="D5784" s="1">
        <f t="shared" si="197"/>
        <v>5</v>
      </c>
      <c r="E5784" s="1" t="str">
        <f>INDEX(Protocol[Mark],MATCH(C5784,Protocol[Step],0))</f>
        <v>2M2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310010005</v>
      </c>
      <c r="H5784" s="134">
        <f>Systematic[[#This Row],[SampleVariableLabel]]+100*Systematic[[#This Row],[State]]</f>
        <v>310010605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310</v>
      </c>
      <c r="B5785" s="1">
        <f>IF(C5785=0,IF(B5784=Protocol!$V$20,1,B5784+1),B5784)</f>
        <v>1</v>
      </c>
      <c r="C5785" s="1">
        <f>IF(C5784+1=Protocol!$V$21,0,C5784+1)</f>
        <v>7</v>
      </c>
      <c r="D5785" s="1">
        <f t="shared" si="197"/>
        <v>6</v>
      </c>
      <c r="E5785" s="1" t="str">
        <f>INDEX(Protocol[Mark],MATCH(C5785,Protocol[Step],0))</f>
        <v>3P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310010006</v>
      </c>
      <c r="H5785" s="134">
        <f>Systematic[[#This Row],[SampleVariableLabel]]+100*Systematic[[#This Row],[State]]</f>
        <v>310010706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310</v>
      </c>
      <c r="B5786" s="1">
        <f>IF(C5786=0,IF(B5785=Protocol!$V$20,1,B5785+1),B5785)</f>
        <v>1</v>
      </c>
      <c r="C5786" s="1">
        <f>IF(C5785+1=Protocol!$V$21,0,C5785+1)</f>
        <v>8</v>
      </c>
      <c r="D5786" s="1">
        <f t="shared" si="197"/>
        <v>1</v>
      </c>
      <c r="E5786" s="1" t="str">
        <f>INDEX(Protocol[Mark],MATCH(C5786,Protocol[Step],0))</f>
        <v>4G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310010001</v>
      </c>
      <c r="H5786" s="134">
        <f>Systematic[[#This Row],[SampleVariableLabel]]+100*Systematic[[#This Row],[State]]</f>
        <v>310010801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310</v>
      </c>
      <c r="B5787" s="1">
        <f>IF(C5787=0,IF(B5786=Protocol!$V$20,1,B5786+1),B5786)</f>
        <v>1</v>
      </c>
      <c r="C5787" s="1">
        <f>IF(C5786+1=Protocol!$V$21,0,C5786+1)</f>
        <v>9</v>
      </c>
      <c r="D5787" s="1">
        <f t="shared" si="197"/>
        <v>2</v>
      </c>
      <c r="E5787" s="1" t="str">
        <f>INDEX(Protocol[Mark],MATCH(C5787,Protocol[Step],0))</f>
        <v>5S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310010002</v>
      </c>
      <c r="H5787" s="134">
        <f>Systematic[[#This Row],[SampleVariableLabel]]+100*Systematic[[#This Row],[State]]</f>
        <v>310010902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310</v>
      </c>
      <c r="B5788" s="1">
        <f>IF(C5788=0,IF(B5787=Protocol!$V$20,1,B5787+1),B5787)</f>
        <v>1</v>
      </c>
      <c r="C5788" s="1">
        <f>IF(C5787+1=Protocol!$V$21,0,C5787+1)</f>
        <v>10</v>
      </c>
      <c r="D5788" s="1">
        <f t="shared" si="197"/>
        <v>3</v>
      </c>
      <c r="E5788" s="1" t="str">
        <f>INDEX(Protocol[Mark],MATCH(C5788,Protocol[Step],0))</f>
        <v>6Gp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310010003</v>
      </c>
      <c r="H5788" s="134">
        <f>Systematic[[#This Row],[SampleVariableLabel]]+100*Systematic[[#This Row],[State]]</f>
        <v>310011003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310</v>
      </c>
      <c r="B5789" s="1">
        <f>IF(C5789=0,IF(B5788=Protocol!$V$20,1,B5788+1),B5788)</f>
        <v>1</v>
      </c>
      <c r="C5789" s="1">
        <f>IF(C5788+1=Protocol!$V$21,0,C5788+1)</f>
        <v>11</v>
      </c>
      <c r="D5789" s="1">
        <f t="shared" si="197"/>
        <v>4</v>
      </c>
      <c r="E5789" s="1" t="str">
        <f>INDEX(Protocol[Mark],MATCH(C5789,Protocol[Step],0))</f>
        <v>7U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310010004</v>
      </c>
      <c r="H5789" s="134">
        <f>Systematic[[#This Row],[SampleVariableLabel]]+100*Systematic[[#This Row],[State]]</f>
        <v>310011104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310</v>
      </c>
      <c r="B5790" s="1">
        <f>IF(C5790=0,IF(B5789=Protocol!$V$20,1,B5789+1),B5789)</f>
        <v>1</v>
      </c>
      <c r="C5790" s="1">
        <f>IF(C5789+1=Protocol!$V$21,0,C5789+1)</f>
        <v>12</v>
      </c>
      <c r="D5790" s="1">
        <f t="shared" si="197"/>
        <v>5</v>
      </c>
      <c r="E5790" s="1" t="str">
        <f>INDEX(Protocol[Mark],MATCH(C5790,Protocol[Step],0))</f>
        <v>8Rot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310010005</v>
      </c>
      <c r="H5790" s="134">
        <f>Systematic[[#This Row],[SampleVariableLabel]]+100*Systematic[[#This Row],[State]]</f>
        <v>310011205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310</v>
      </c>
      <c r="B5791" s="1">
        <f>IF(C5791=0,IF(B5790=Protocol!$V$20,1,B5790+1),B5790)</f>
        <v>1</v>
      </c>
      <c r="C5791" s="1">
        <f>IF(C5790+1=Protocol!$V$21,0,C5790+1)</f>
        <v>13</v>
      </c>
      <c r="D5791" s="1">
        <f t="shared" si="197"/>
        <v>6</v>
      </c>
      <c r="E5791" s="1" t="str">
        <f>INDEX(Protocol[Mark],MATCH(C5791,Protocol[Step],0))</f>
        <v>9Ama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310010006</v>
      </c>
      <c r="H5791" s="134">
        <f>Systematic[[#This Row],[SampleVariableLabel]]+100*Systematic[[#This Row],[State]]</f>
        <v>310011306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310</v>
      </c>
      <c r="B5792" s="1">
        <f>IF(C5792=0,IF(B5791=Protocol!$V$20,1,B5791+1),B5791)</f>
        <v>1</v>
      </c>
      <c r="C5792" s="1">
        <f>IF(C5791+1=Protocol!$V$21,0,C5791+1)</f>
        <v>14</v>
      </c>
      <c r="D5792" s="1">
        <f t="shared" si="197"/>
        <v>1</v>
      </c>
      <c r="E5792" s="1" t="str">
        <f>INDEX(Protocol[Mark],MATCH(C5792,Protocol[Step],0))</f>
        <v>10AsTm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310010001</v>
      </c>
      <c r="H5792" s="134">
        <f>Systematic[[#This Row],[SampleVariableLabel]]+100*Systematic[[#This Row],[State]]</f>
        <v>310011401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310</v>
      </c>
      <c r="B5793" s="1">
        <f>IF(C5793=0,IF(B5792=Protocol!$V$20,1,B5792+1),B5792)</f>
        <v>1</v>
      </c>
      <c r="C5793" s="1">
        <f>IF(C5792+1=Protocol!$V$21,0,C5792+1)</f>
        <v>15</v>
      </c>
      <c r="D5793" s="1">
        <f t="shared" si="197"/>
        <v>2</v>
      </c>
      <c r="E5793" s="1" t="str">
        <f>INDEX(Protocol[Mark],MATCH(C5793,Protocol[Step],0))</f>
        <v>11Azd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310010002</v>
      </c>
      <c r="H5793" s="134">
        <f>Systematic[[#This Row],[SampleVariableLabel]]+100*Systematic[[#This Row],[State]]</f>
        <v>310011502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311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ce1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311010003</v>
      </c>
      <c r="H5794" s="134">
        <f>Systematic[[#This Row],[SampleVariableLabel]]+100*Systematic[[#This Row],[State]]</f>
        <v>311010003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311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1Dig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311010004</v>
      </c>
      <c r="H5795" s="134">
        <f>Systematic[[#This Row],[SampleVariableLabel]]+100*Systematic[[#This Row],[State]]</f>
        <v>311010104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311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1D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311010005</v>
      </c>
      <c r="H5796" s="134">
        <f>Systematic[[#This Row],[SampleVariableLabel]]+100*Systematic[[#This Row],[State]]</f>
        <v>311010205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311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1M.1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311010006</v>
      </c>
      <c r="H5797" s="134">
        <f>Systematic[[#This Row],[SampleVariableLabel]]+100*Systematic[[#This Row],[State]]</f>
        <v>311010306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311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2Oct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311010001</v>
      </c>
      <c r="H5798" s="134">
        <f>Systematic[[#This Row],[SampleVariableLabel]]+100*Systematic[[#This Row],[State]]</f>
        <v>311010401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311</v>
      </c>
      <c r="B5799" s="1">
        <f>IF(C5799=0,IF(B5798=Protocol!$V$20,1,B5798+1),B5798)</f>
        <v>1</v>
      </c>
      <c r="C5799" s="1">
        <f>IF(C5798+1=Protocol!$V$21,0,C5798+1)</f>
        <v>5</v>
      </c>
      <c r="D5799" s="1">
        <f t="shared" si="197"/>
        <v>2</v>
      </c>
      <c r="E5799" s="1" t="str">
        <f>INDEX(Protocol[Mark],MATCH(C5799,Protocol[Step],0))</f>
        <v>2c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311010002</v>
      </c>
      <c r="H5799" s="134">
        <f>Systematic[[#This Row],[SampleVariableLabel]]+100*Systematic[[#This Row],[State]]</f>
        <v>311010502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311</v>
      </c>
      <c r="B5800" s="1">
        <f>IF(C5800=0,IF(B5799=Protocol!$V$20,1,B5799+1),B5799)</f>
        <v>1</v>
      </c>
      <c r="C5800" s="1">
        <f>IF(C5799+1=Protocol!$V$21,0,C5799+1)</f>
        <v>6</v>
      </c>
      <c r="D5800" s="1">
        <f t="shared" si="197"/>
        <v>3</v>
      </c>
      <c r="E5800" s="1" t="str">
        <f>INDEX(Protocol[Mark],MATCH(C5800,Protocol[Step],0))</f>
        <v>2M2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311010003</v>
      </c>
      <c r="H5800" s="134">
        <f>Systematic[[#This Row],[SampleVariableLabel]]+100*Systematic[[#This Row],[State]]</f>
        <v>311010603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311</v>
      </c>
      <c r="B5801" s="1">
        <f>IF(C5801=0,IF(B5800=Protocol!$V$20,1,B5800+1),B5800)</f>
        <v>1</v>
      </c>
      <c r="C5801" s="1">
        <f>IF(C5800+1=Protocol!$V$21,0,C5800+1)</f>
        <v>7</v>
      </c>
      <c r="D5801" s="1">
        <f t="shared" si="197"/>
        <v>4</v>
      </c>
      <c r="E5801" s="1" t="str">
        <f>INDEX(Protocol[Mark],MATCH(C5801,Protocol[Step],0))</f>
        <v>3P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311010004</v>
      </c>
      <c r="H5801" s="134">
        <f>Systematic[[#This Row],[SampleVariableLabel]]+100*Systematic[[#This Row],[State]]</f>
        <v>311010704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311</v>
      </c>
      <c r="B5802" s="1">
        <f>IF(C5802=0,IF(B5801=Protocol!$V$20,1,B5801+1),B5801)</f>
        <v>1</v>
      </c>
      <c r="C5802" s="1">
        <f>IF(C5801+1=Protocol!$V$21,0,C5801+1)</f>
        <v>8</v>
      </c>
      <c r="D5802" s="1">
        <f t="shared" si="197"/>
        <v>5</v>
      </c>
      <c r="E5802" s="1" t="str">
        <f>INDEX(Protocol[Mark],MATCH(C5802,Protocol[Step],0))</f>
        <v>4G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311010005</v>
      </c>
      <c r="H5802" s="134">
        <f>Systematic[[#This Row],[SampleVariableLabel]]+100*Systematic[[#This Row],[State]]</f>
        <v>311010805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311</v>
      </c>
      <c r="B5803" s="1">
        <f>IF(C5803=0,IF(B5802=Protocol!$V$20,1,B5802+1),B5802)</f>
        <v>1</v>
      </c>
      <c r="C5803" s="1">
        <f>IF(C5802+1=Protocol!$V$21,0,C5802+1)</f>
        <v>9</v>
      </c>
      <c r="D5803" s="1">
        <f t="shared" si="197"/>
        <v>6</v>
      </c>
      <c r="E5803" s="1" t="str">
        <f>INDEX(Protocol[Mark],MATCH(C5803,Protocol[Step],0))</f>
        <v>5S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311010006</v>
      </c>
      <c r="H5803" s="134">
        <f>Systematic[[#This Row],[SampleVariableLabel]]+100*Systematic[[#This Row],[State]]</f>
        <v>311010906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311</v>
      </c>
      <c r="B5804" s="1">
        <f>IF(C5804=0,IF(B5803=Protocol!$V$20,1,B5803+1),B5803)</f>
        <v>1</v>
      </c>
      <c r="C5804" s="1">
        <f>IF(C5803+1=Protocol!$V$21,0,C5803+1)</f>
        <v>10</v>
      </c>
      <c r="D5804" s="1">
        <f t="shared" si="197"/>
        <v>1</v>
      </c>
      <c r="E5804" s="1" t="str">
        <f>INDEX(Protocol[Mark],MATCH(C5804,Protocol[Step],0))</f>
        <v>6Gp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311010001</v>
      </c>
      <c r="H5804" s="134">
        <f>Systematic[[#This Row],[SampleVariableLabel]]+100*Systematic[[#This Row],[State]]</f>
        <v>311011001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311</v>
      </c>
      <c r="B5805" s="1">
        <f>IF(C5805=0,IF(B5804=Protocol!$V$20,1,B5804+1),B5804)</f>
        <v>1</v>
      </c>
      <c r="C5805" s="1">
        <f>IF(C5804+1=Protocol!$V$21,0,C5804+1)</f>
        <v>11</v>
      </c>
      <c r="D5805" s="1">
        <f t="shared" si="197"/>
        <v>2</v>
      </c>
      <c r="E5805" s="1" t="str">
        <f>INDEX(Protocol[Mark],MATCH(C5805,Protocol[Step],0))</f>
        <v>7U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311010002</v>
      </c>
      <c r="H5805" s="134">
        <f>Systematic[[#This Row],[SampleVariableLabel]]+100*Systematic[[#This Row],[State]]</f>
        <v>311011102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311</v>
      </c>
      <c r="B5806" s="1">
        <f>IF(C5806=0,IF(B5805=Protocol!$V$20,1,B5805+1),B5805)</f>
        <v>1</v>
      </c>
      <c r="C5806" s="1">
        <f>IF(C5805+1=Protocol!$V$21,0,C5805+1)</f>
        <v>12</v>
      </c>
      <c r="D5806" s="1">
        <f t="shared" si="197"/>
        <v>3</v>
      </c>
      <c r="E5806" s="1" t="str">
        <f>INDEX(Protocol[Mark],MATCH(C5806,Protocol[Step],0))</f>
        <v>8Rot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311010003</v>
      </c>
      <c r="H5806" s="134">
        <f>Systematic[[#This Row],[SampleVariableLabel]]+100*Systematic[[#This Row],[State]]</f>
        <v>311011203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311</v>
      </c>
      <c r="B5807" s="1">
        <f>IF(C5807=0,IF(B5806=Protocol!$V$20,1,B5806+1),B5806)</f>
        <v>1</v>
      </c>
      <c r="C5807" s="1">
        <f>IF(C5806+1=Protocol!$V$21,0,C5806+1)</f>
        <v>13</v>
      </c>
      <c r="D5807" s="1">
        <f t="shared" si="197"/>
        <v>4</v>
      </c>
      <c r="E5807" s="1" t="str">
        <f>INDEX(Protocol[Mark],MATCH(C5807,Protocol[Step],0))</f>
        <v>9Ama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311010004</v>
      </c>
      <c r="H5807" s="134">
        <f>Systematic[[#This Row],[SampleVariableLabel]]+100*Systematic[[#This Row],[State]]</f>
        <v>311011304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311</v>
      </c>
      <c r="B5808" s="1">
        <f>IF(C5808=0,IF(B5807=Protocol!$V$20,1,B5807+1),B5807)</f>
        <v>1</v>
      </c>
      <c r="C5808" s="1">
        <f>IF(C5807+1=Protocol!$V$21,0,C5807+1)</f>
        <v>14</v>
      </c>
      <c r="D5808" s="1">
        <f t="shared" si="197"/>
        <v>5</v>
      </c>
      <c r="E5808" s="1" t="str">
        <f>INDEX(Protocol[Mark],MATCH(C5808,Protocol[Step],0))</f>
        <v>10AsTm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311010005</v>
      </c>
      <c r="H5808" s="134">
        <f>Systematic[[#This Row],[SampleVariableLabel]]+100*Systematic[[#This Row],[State]]</f>
        <v>311011405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311</v>
      </c>
      <c r="B5809" s="1">
        <f>IF(C5809=0,IF(B5808=Protocol!$V$20,1,B5808+1),B5808)</f>
        <v>1</v>
      </c>
      <c r="C5809" s="1">
        <f>IF(C5808+1=Protocol!$V$21,0,C5808+1)</f>
        <v>15</v>
      </c>
      <c r="D5809" s="1">
        <f t="shared" si="197"/>
        <v>6</v>
      </c>
      <c r="E5809" s="1" t="str">
        <f>INDEX(Protocol[Mark],MATCH(C5809,Protocol[Step],0))</f>
        <v>11Azd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311010006</v>
      </c>
      <c r="H5809" s="134">
        <f>Systematic[[#This Row],[SampleVariableLabel]]+100*Systematic[[#This Row],[State]]</f>
        <v>311011506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312</v>
      </c>
      <c r="B5810" s="1">
        <f>IF(C5810=0,IF(B5809=Protocol!$V$20,1,B5809+1),B5809)</f>
        <v>1</v>
      </c>
      <c r="C5810" s="1">
        <f>IF(C5809+1=Protocol!$V$21,0,C5809+1)</f>
        <v>0</v>
      </c>
      <c r="D5810" s="1">
        <f t="shared" si="197"/>
        <v>1</v>
      </c>
      <c r="E5810" s="1" t="str">
        <f>INDEX(Protocol[Mark],MATCH(C5810,Protocol[Step],0))</f>
        <v>ce1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312010001</v>
      </c>
      <c r="H5810" s="134">
        <f>Systematic[[#This Row],[SampleVariableLabel]]+100*Systematic[[#This Row],[State]]</f>
        <v>312010001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312</v>
      </c>
      <c r="B5811" s="1">
        <f>IF(C5811=0,IF(B5810=Protocol!$V$20,1,B5810+1),B5810)</f>
        <v>1</v>
      </c>
      <c r="C5811" s="1">
        <f>IF(C5810+1=Protocol!$V$21,0,C5810+1)</f>
        <v>1</v>
      </c>
      <c r="D5811" s="1">
        <f t="shared" si="197"/>
        <v>2</v>
      </c>
      <c r="E5811" s="1" t="str">
        <f>INDEX(Protocol[Mark],MATCH(C5811,Protocol[Step],0))</f>
        <v>1Dig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312010002</v>
      </c>
      <c r="H5811" s="134">
        <f>Systematic[[#This Row],[SampleVariableLabel]]+100*Systematic[[#This Row],[State]]</f>
        <v>312010102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312</v>
      </c>
      <c r="B5812" s="1">
        <f>IF(C5812=0,IF(B5811=Protocol!$V$20,1,B5811+1),B5811)</f>
        <v>1</v>
      </c>
      <c r="C5812" s="1">
        <f>IF(C5811+1=Protocol!$V$21,0,C5811+1)</f>
        <v>2</v>
      </c>
      <c r="D5812" s="1">
        <f t="shared" si="197"/>
        <v>3</v>
      </c>
      <c r="E5812" s="1" t="str">
        <f>INDEX(Protocol[Mark],MATCH(C5812,Protocol[Step],0))</f>
        <v>1D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312010003</v>
      </c>
      <c r="H5812" s="134">
        <f>Systematic[[#This Row],[SampleVariableLabel]]+100*Systematic[[#This Row],[State]]</f>
        <v>312010203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312</v>
      </c>
      <c r="B5813" s="1">
        <f>IF(C5813=0,IF(B5812=Protocol!$V$20,1,B5812+1),B5812)</f>
        <v>1</v>
      </c>
      <c r="C5813" s="1">
        <f>IF(C5812+1=Protocol!$V$21,0,C5812+1)</f>
        <v>3</v>
      </c>
      <c r="D5813" s="1">
        <f t="shared" si="197"/>
        <v>4</v>
      </c>
      <c r="E5813" s="1" t="str">
        <f>INDEX(Protocol[Mark],MATCH(C5813,Protocol[Step],0))</f>
        <v>1M.1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312010004</v>
      </c>
      <c r="H5813" s="134">
        <f>Systematic[[#This Row],[SampleVariableLabel]]+100*Systematic[[#This Row],[State]]</f>
        <v>312010304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312</v>
      </c>
      <c r="B5814" s="1">
        <f>IF(C5814=0,IF(B5813=Protocol!$V$20,1,B5813+1),B5813)</f>
        <v>1</v>
      </c>
      <c r="C5814" s="1">
        <f>IF(C5813+1=Protocol!$V$21,0,C5813+1)</f>
        <v>4</v>
      </c>
      <c r="D5814" s="1">
        <f t="shared" si="197"/>
        <v>5</v>
      </c>
      <c r="E5814" s="1" t="str">
        <f>INDEX(Protocol[Mark],MATCH(C5814,Protocol[Step],0))</f>
        <v>2Oct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312010005</v>
      </c>
      <c r="H5814" s="134">
        <f>Systematic[[#This Row],[SampleVariableLabel]]+100*Systematic[[#This Row],[State]]</f>
        <v>312010405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312</v>
      </c>
      <c r="B5815" s="1">
        <f>IF(C5815=0,IF(B5814=Protocol!$V$20,1,B5814+1),B5814)</f>
        <v>1</v>
      </c>
      <c r="C5815" s="1">
        <f>IF(C5814+1=Protocol!$V$21,0,C5814+1)</f>
        <v>5</v>
      </c>
      <c r="D5815" s="1">
        <f t="shared" si="197"/>
        <v>6</v>
      </c>
      <c r="E5815" s="1" t="str">
        <f>INDEX(Protocol[Mark],MATCH(C5815,Protocol[Step],0))</f>
        <v>2c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312010006</v>
      </c>
      <c r="H5815" s="134">
        <f>Systematic[[#This Row],[SampleVariableLabel]]+100*Systematic[[#This Row],[State]]</f>
        <v>312010506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312</v>
      </c>
      <c r="B5816" s="1">
        <f>IF(C5816=0,IF(B5815=Protocol!$V$20,1,B5815+1),B5815)</f>
        <v>1</v>
      </c>
      <c r="C5816" s="1">
        <f>IF(C5815+1=Protocol!$V$21,0,C5815+1)</f>
        <v>6</v>
      </c>
      <c r="D5816" s="1">
        <f t="shared" si="197"/>
        <v>1</v>
      </c>
      <c r="E5816" s="1" t="str">
        <f>INDEX(Protocol[Mark],MATCH(C5816,Protocol[Step],0))</f>
        <v>2M2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312010001</v>
      </c>
      <c r="H5816" s="134">
        <f>Systematic[[#This Row],[SampleVariableLabel]]+100*Systematic[[#This Row],[State]]</f>
        <v>312010601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312</v>
      </c>
      <c r="B5817" s="1">
        <f>IF(C5817=0,IF(B5816=Protocol!$V$20,1,B5816+1),B5816)</f>
        <v>1</v>
      </c>
      <c r="C5817" s="1">
        <f>IF(C5816+1=Protocol!$V$21,0,C5816+1)</f>
        <v>7</v>
      </c>
      <c r="D5817" s="1">
        <f t="shared" si="197"/>
        <v>2</v>
      </c>
      <c r="E5817" s="1" t="str">
        <f>INDEX(Protocol[Mark],MATCH(C5817,Protocol[Step],0))</f>
        <v>3P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312010002</v>
      </c>
      <c r="H5817" s="134">
        <f>Systematic[[#This Row],[SampleVariableLabel]]+100*Systematic[[#This Row],[State]]</f>
        <v>312010702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312</v>
      </c>
      <c r="B5818" s="1">
        <f>IF(C5818=0,IF(B5817=Protocol!$V$20,1,B5817+1),B5817)</f>
        <v>1</v>
      </c>
      <c r="C5818" s="1">
        <f>IF(C5817+1=Protocol!$V$21,0,C5817+1)</f>
        <v>8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312010003</v>
      </c>
      <c r="H5818" s="134">
        <f>Systematic[[#This Row],[SampleVariableLabel]]+100*Systematic[[#This Row],[State]]</f>
        <v>312010803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312</v>
      </c>
      <c r="B5819" s="1">
        <f>IF(C5819=0,IF(B5818=Protocol!$V$20,1,B5818+1),B5818)</f>
        <v>1</v>
      </c>
      <c r="C5819" s="1">
        <f>IF(C5818+1=Protocol!$V$21,0,C5818+1)</f>
        <v>9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312010004</v>
      </c>
      <c r="H5819" s="134">
        <f>Systematic[[#This Row],[SampleVariableLabel]]+100*Systematic[[#This Row],[State]]</f>
        <v>312010904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312</v>
      </c>
      <c r="B5820" s="1">
        <f>IF(C5820=0,IF(B5819=Protocol!$V$20,1,B5819+1),B5819)</f>
        <v>1</v>
      </c>
      <c r="C5820" s="1">
        <f>IF(C5819+1=Protocol!$V$21,0,C5819+1)</f>
        <v>10</v>
      </c>
      <c r="D5820" s="1">
        <f t="shared" si="197"/>
        <v>5</v>
      </c>
      <c r="E5820" s="1" t="str">
        <f>INDEX(Protocol[Mark],MATCH(C5820,Protocol[Step],0))</f>
        <v>6Gp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312010005</v>
      </c>
      <c r="H5820" s="134">
        <f>Systematic[[#This Row],[SampleVariableLabel]]+100*Systematic[[#This Row],[State]]</f>
        <v>312011005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312</v>
      </c>
      <c r="B5821" s="1">
        <f>IF(C5821=0,IF(B5820=Protocol!$V$20,1,B5820+1),B5820)</f>
        <v>1</v>
      </c>
      <c r="C5821" s="1">
        <f>IF(C5820+1=Protocol!$V$21,0,C5820+1)</f>
        <v>11</v>
      </c>
      <c r="D5821" s="1">
        <f t="shared" si="197"/>
        <v>6</v>
      </c>
      <c r="E5821" s="1" t="str">
        <f>INDEX(Protocol[Mark],MATCH(C5821,Protocol[Step],0))</f>
        <v>7U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312010006</v>
      </c>
      <c r="H5821" s="134">
        <f>Systematic[[#This Row],[SampleVariableLabel]]+100*Systematic[[#This Row],[State]]</f>
        <v>312011106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312</v>
      </c>
      <c r="B5822" s="1">
        <f>IF(C5822=0,IF(B5821=Protocol!$V$20,1,B5821+1),B5821)</f>
        <v>1</v>
      </c>
      <c r="C5822" s="1">
        <f>IF(C5821+1=Protocol!$V$21,0,C5821+1)</f>
        <v>12</v>
      </c>
      <c r="D5822" s="1">
        <f t="shared" si="197"/>
        <v>1</v>
      </c>
      <c r="E5822" s="1" t="str">
        <f>INDEX(Protocol[Mark],MATCH(C5822,Protocol[Step],0))</f>
        <v>8Rot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312010001</v>
      </c>
      <c r="H5822" s="134">
        <f>Systematic[[#This Row],[SampleVariableLabel]]+100*Systematic[[#This Row],[State]]</f>
        <v>312011201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312</v>
      </c>
      <c r="B5823" s="1">
        <f>IF(C5823=0,IF(B5822=Protocol!$V$20,1,B5822+1),B5822)</f>
        <v>1</v>
      </c>
      <c r="C5823" s="1">
        <f>IF(C5822+1=Protocol!$V$21,0,C5822+1)</f>
        <v>13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312010002</v>
      </c>
      <c r="H5823" s="134">
        <f>Systematic[[#This Row],[SampleVariableLabel]]+100*Systematic[[#This Row],[State]]</f>
        <v>312011302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312</v>
      </c>
      <c r="B5824" s="1">
        <f>IF(C5824=0,IF(B5823=Protocol!$V$20,1,B5823+1),B5823)</f>
        <v>1</v>
      </c>
      <c r="C5824" s="1">
        <f>IF(C5823+1=Protocol!$V$21,0,C5823+1)</f>
        <v>14</v>
      </c>
      <c r="D5824" s="1">
        <f t="shared" si="197"/>
        <v>3</v>
      </c>
      <c r="E5824" s="1" t="str">
        <f>INDEX(Protocol[Mark],MATCH(C5824,Protocol[Step],0))</f>
        <v>10AsTm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312010003</v>
      </c>
      <c r="H5824" s="134">
        <f>Systematic[[#This Row],[SampleVariableLabel]]+100*Systematic[[#This Row],[State]]</f>
        <v>312011403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312</v>
      </c>
      <c r="B5825" s="1">
        <f>IF(C5825=0,IF(B5824=Protocol!$V$20,1,B5824+1),B5824)</f>
        <v>1</v>
      </c>
      <c r="C5825" s="1">
        <f>IF(C5824+1=Protocol!$V$21,0,C5824+1)</f>
        <v>15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312010004</v>
      </c>
      <c r="H5825" s="134">
        <f>Systematic[[#This Row],[SampleVariableLabel]]+100*Systematic[[#This Row],[State]]</f>
        <v>312011504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313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ce1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313010005</v>
      </c>
      <c r="H5826" s="134">
        <f>Systematic[[#This Row],[SampleVariableLabel]]+100*Systematic[[#This Row],[State]]</f>
        <v>313010005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313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1Dig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313010006</v>
      </c>
      <c r="H5827" s="134">
        <f>Systematic[[#This Row],[SampleVariableLabel]]+100*Systematic[[#This Row],[State]]</f>
        <v>313010106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313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1D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313010001</v>
      </c>
      <c r="H5828" s="134">
        <f>Systematic[[#This Row],[SampleVariableLabel]]+100*Systematic[[#This Row],[State]]</f>
        <v>313010201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313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1M.1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313010002</v>
      </c>
      <c r="H5829" s="134">
        <f>Systematic[[#This Row],[SampleVariableLabel]]+100*Systematic[[#This Row],[State]]</f>
        <v>313010302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313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2Oct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313010003</v>
      </c>
      <c r="H5830" s="134">
        <f>Systematic[[#This Row],[SampleVariableLabel]]+100*Systematic[[#This Row],[State]]</f>
        <v>313010403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313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2c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313010004</v>
      </c>
      <c r="H5831" s="134">
        <f>Systematic[[#This Row],[SampleVariableLabel]]+100*Systematic[[#This Row],[State]]</f>
        <v>313010504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313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2M2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313010005</v>
      </c>
      <c r="H5832" s="134">
        <f>Systematic[[#This Row],[SampleVariableLabel]]+100*Systematic[[#This Row],[State]]</f>
        <v>313010605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313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3P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313010006</v>
      </c>
      <c r="H5833" s="134">
        <f>Systematic[[#This Row],[SampleVariableLabel]]+100*Systematic[[#This Row],[State]]</f>
        <v>313010706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313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4G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313010001</v>
      </c>
      <c r="H5834" s="134">
        <f>Systematic[[#This Row],[SampleVariableLabel]]+100*Systematic[[#This Row],[State]]</f>
        <v>313010801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313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5S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313010002</v>
      </c>
      <c r="H5835" s="134">
        <f>Systematic[[#This Row],[SampleVariableLabel]]+100*Systematic[[#This Row],[State]]</f>
        <v>313010902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313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6Gp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313010003</v>
      </c>
      <c r="H5836" s="134">
        <f>Systematic[[#This Row],[SampleVariableLabel]]+100*Systematic[[#This Row],[State]]</f>
        <v>313011003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313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7U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313010004</v>
      </c>
      <c r="H5837" s="134">
        <f>Systematic[[#This Row],[SampleVariableLabel]]+100*Systematic[[#This Row],[State]]</f>
        <v>313011104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313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8Rot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313010005</v>
      </c>
      <c r="H5838" s="134">
        <f>Systematic[[#This Row],[SampleVariableLabel]]+100*Systematic[[#This Row],[State]]</f>
        <v>313011205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313</v>
      </c>
      <c r="B5839" s="1">
        <f>IF(C5839=0,IF(B5838=Protocol!$V$20,1,B5838+1),B5838)</f>
        <v>1</v>
      </c>
      <c r="C5839" s="1">
        <f>IF(C5838+1=Protocol!$V$21,0,C5838+1)</f>
        <v>13</v>
      </c>
      <c r="D5839" s="1">
        <f t="shared" si="199"/>
        <v>6</v>
      </c>
      <c r="E5839" s="1" t="str">
        <f>INDEX(Protocol[Mark],MATCH(C5839,Protocol[Step],0))</f>
        <v>9Ama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313010006</v>
      </c>
      <c r="H5839" s="134">
        <f>Systematic[[#This Row],[SampleVariableLabel]]+100*Systematic[[#This Row],[State]]</f>
        <v>313011306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313</v>
      </c>
      <c r="B5840" s="1">
        <f>IF(C5840=0,IF(B5839=Protocol!$V$20,1,B5839+1),B5839)</f>
        <v>1</v>
      </c>
      <c r="C5840" s="1">
        <f>IF(C5839+1=Protocol!$V$21,0,C5839+1)</f>
        <v>14</v>
      </c>
      <c r="D5840" s="1">
        <f t="shared" si="199"/>
        <v>1</v>
      </c>
      <c r="E5840" s="1" t="str">
        <f>INDEX(Protocol[Mark],MATCH(C5840,Protocol[Step],0))</f>
        <v>10AsTm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313010001</v>
      </c>
      <c r="H5840" s="134">
        <f>Systematic[[#This Row],[SampleVariableLabel]]+100*Systematic[[#This Row],[State]]</f>
        <v>313011401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313</v>
      </c>
      <c r="B5841" s="1">
        <f>IF(C5841=0,IF(B5840=Protocol!$V$20,1,B5840+1),B5840)</f>
        <v>1</v>
      </c>
      <c r="C5841" s="1">
        <f>IF(C5840+1=Protocol!$V$21,0,C5840+1)</f>
        <v>15</v>
      </c>
      <c r="D5841" s="1">
        <f t="shared" si="199"/>
        <v>2</v>
      </c>
      <c r="E5841" s="1" t="str">
        <f>INDEX(Protocol[Mark],MATCH(C5841,Protocol[Step],0))</f>
        <v>11Azd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313010002</v>
      </c>
      <c r="H5841" s="134">
        <f>Systematic[[#This Row],[SampleVariableLabel]]+100*Systematic[[#This Row],[State]]</f>
        <v>313011502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314</v>
      </c>
      <c r="B5842" s="1">
        <f>IF(C5842=0,IF(B5841=Protocol!$V$20,1,B5841+1),B5841)</f>
        <v>1</v>
      </c>
      <c r="C5842" s="1">
        <f>IF(C5841+1=Protocol!$V$21,0,C5841+1)</f>
        <v>0</v>
      </c>
      <c r="D5842" s="1">
        <f t="shared" si="199"/>
        <v>3</v>
      </c>
      <c r="E5842" s="1" t="str">
        <f>INDEX(Protocol[Mark],MATCH(C5842,Protocol[Step],0))</f>
        <v>ce1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314010003</v>
      </c>
      <c r="H5842" s="134">
        <f>Systematic[[#This Row],[SampleVariableLabel]]+100*Systematic[[#This Row],[State]]</f>
        <v>314010003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314</v>
      </c>
      <c r="B5843" s="1">
        <f>IF(C5843=0,IF(B5842=Protocol!$V$20,1,B5842+1),B5842)</f>
        <v>1</v>
      </c>
      <c r="C5843" s="1">
        <f>IF(C5842+1=Protocol!$V$21,0,C5842+1)</f>
        <v>1</v>
      </c>
      <c r="D5843" s="1">
        <f t="shared" si="199"/>
        <v>4</v>
      </c>
      <c r="E5843" s="1" t="str">
        <f>INDEX(Protocol[Mark],MATCH(C5843,Protocol[Step],0))</f>
        <v>1Dig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314010004</v>
      </c>
      <c r="H5843" s="134">
        <f>Systematic[[#This Row],[SampleVariableLabel]]+100*Systematic[[#This Row],[State]]</f>
        <v>314010104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314</v>
      </c>
      <c r="B5844" s="1">
        <f>IF(C5844=0,IF(B5843=Protocol!$V$20,1,B5843+1),B5843)</f>
        <v>1</v>
      </c>
      <c r="C5844" s="1">
        <f>IF(C5843+1=Protocol!$V$21,0,C5843+1)</f>
        <v>2</v>
      </c>
      <c r="D5844" s="1">
        <f t="shared" si="199"/>
        <v>5</v>
      </c>
      <c r="E5844" s="1" t="str">
        <f>INDEX(Protocol[Mark],MATCH(C5844,Protocol[Step],0))</f>
        <v>1D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314010005</v>
      </c>
      <c r="H5844" s="134">
        <f>Systematic[[#This Row],[SampleVariableLabel]]+100*Systematic[[#This Row],[State]]</f>
        <v>314010205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314</v>
      </c>
      <c r="B5845" s="1">
        <f>IF(C5845=0,IF(B5844=Protocol!$V$20,1,B5844+1),B5844)</f>
        <v>1</v>
      </c>
      <c r="C5845" s="1">
        <f>IF(C5844+1=Protocol!$V$21,0,C5844+1)</f>
        <v>3</v>
      </c>
      <c r="D5845" s="1">
        <f t="shared" si="199"/>
        <v>6</v>
      </c>
      <c r="E5845" s="1" t="str">
        <f>INDEX(Protocol[Mark],MATCH(C5845,Protocol[Step],0))</f>
        <v>1M.1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314010006</v>
      </c>
      <c r="H5845" s="134">
        <f>Systematic[[#This Row],[SampleVariableLabel]]+100*Systematic[[#This Row],[State]]</f>
        <v>314010306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314</v>
      </c>
      <c r="B5846" s="1">
        <f>IF(C5846=0,IF(B5845=Protocol!$V$20,1,B5845+1),B5845)</f>
        <v>1</v>
      </c>
      <c r="C5846" s="1">
        <f>IF(C5845+1=Protocol!$V$21,0,C5845+1)</f>
        <v>4</v>
      </c>
      <c r="D5846" s="1">
        <f t="shared" si="199"/>
        <v>1</v>
      </c>
      <c r="E5846" s="1" t="str">
        <f>INDEX(Protocol[Mark],MATCH(C5846,Protocol[Step],0))</f>
        <v>2Oct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314010001</v>
      </c>
      <c r="H5846" s="134">
        <f>Systematic[[#This Row],[SampleVariableLabel]]+100*Systematic[[#This Row],[State]]</f>
        <v>314010401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314</v>
      </c>
      <c r="B5847" s="1">
        <f>IF(C5847=0,IF(B5846=Protocol!$V$20,1,B5846+1),B5846)</f>
        <v>1</v>
      </c>
      <c r="C5847" s="1">
        <f>IF(C5846+1=Protocol!$V$21,0,C5846+1)</f>
        <v>5</v>
      </c>
      <c r="D5847" s="1">
        <f t="shared" si="199"/>
        <v>2</v>
      </c>
      <c r="E5847" s="1" t="str">
        <f>INDEX(Protocol[Mark],MATCH(C5847,Protocol[Step],0))</f>
        <v>2c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314010002</v>
      </c>
      <c r="H5847" s="134">
        <f>Systematic[[#This Row],[SampleVariableLabel]]+100*Systematic[[#This Row],[State]]</f>
        <v>314010502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314</v>
      </c>
      <c r="B5848" s="1">
        <f>IF(C5848=0,IF(B5847=Protocol!$V$20,1,B5847+1),B5847)</f>
        <v>1</v>
      </c>
      <c r="C5848" s="1">
        <f>IF(C5847+1=Protocol!$V$21,0,C5847+1)</f>
        <v>6</v>
      </c>
      <c r="D5848" s="1">
        <f t="shared" si="199"/>
        <v>3</v>
      </c>
      <c r="E5848" s="1" t="str">
        <f>INDEX(Protocol[Mark],MATCH(C5848,Protocol[Step],0))</f>
        <v>2M2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314010003</v>
      </c>
      <c r="H5848" s="134">
        <f>Systematic[[#This Row],[SampleVariableLabel]]+100*Systematic[[#This Row],[State]]</f>
        <v>314010603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314</v>
      </c>
      <c r="B5849" s="1">
        <f>IF(C5849=0,IF(B5848=Protocol!$V$20,1,B5848+1),B5848)</f>
        <v>1</v>
      </c>
      <c r="C5849" s="1">
        <f>IF(C5848+1=Protocol!$V$21,0,C5848+1)</f>
        <v>7</v>
      </c>
      <c r="D5849" s="1">
        <f t="shared" si="199"/>
        <v>4</v>
      </c>
      <c r="E5849" s="1" t="str">
        <f>INDEX(Protocol[Mark],MATCH(C5849,Protocol[Step],0))</f>
        <v>3P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314010004</v>
      </c>
      <c r="H5849" s="134">
        <f>Systematic[[#This Row],[SampleVariableLabel]]+100*Systematic[[#This Row],[State]]</f>
        <v>314010704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314</v>
      </c>
      <c r="B5850" s="1">
        <f>IF(C5850=0,IF(B5849=Protocol!$V$20,1,B5849+1),B5849)</f>
        <v>1</v>
      </c>
      <c r="C5850" s="1">
        <f>IF(C5849+1=Protocol!$V$21,0,C5849+1)</f>
        <v>8</v>
      </c>
      <c r="D5850" s="1">
        <f t="shared" si="199"/>
        <v>5</v>
      </c>
      <c r="E5850" s="1" t="str">
        <f>INDEX(Protocol[Mark],MATCH(C5850,Protocol[Step],0))</f>
        <v>4G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314010005</v>
      </c>
      <c r="H5850" s="134">
        <f>Systematic[[#This Row],[SampleVariableLabel]]+100*Systematic[[#This Row],[State]]</f>
        <v>314010805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314</v>
      </c>
      <c r="B5851" s="1">
        <f>IF(C5851=0,IF(B5850=Protocol!$V$20,1,B5850+1),B5850)</f>
        <v>1</v>
      </c>
      <c r="C5851" s="1">
        <f>IF(C5850+1=Protocol!$V$21,0,C5850+1)</f>
        <v>9</v>
      </c>
      <c r="D5851" s="1">
        <f t="shared" si="199"/>
        <v>6</v>
      </c>
      <c r="E5851" s="1" t="str">
        <f>INDEX(Protocol[Mark],MATCH(C5851,Protocol[Step],0))</f>
        <v>5S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314010006</v>
      </c>
      <c r="H5851" s="134">
        <f>Systematic[[#This Row],[SampleVariableLabel]]+100*Systematic[[#This Row],[State]]</f>
        <v>314010906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314</v>
      </c>
      <c r="B5852" s="1">
        <f>IF(C5852=0,IF(B5851=Protocol!$V$20,1,B5851+1),B5851)</f>
        <v>1</v>
      </c>
      <c r="C5852" s="1">
        <f>IF(C5851+1=Protocol!$V$21,0,C5851+1)</f>
        <v>10</v>
      </c>
      <c r="D5852" s="1">
        <f t="shared" si="199"/>
        <v>1</v>
      </c>
      <c r="E5852" s="1" t="str">
        <f>INDEX(Protocol[Mark],MATCH(C5852,Protocol[Step],0))</f>
        <v>6Gp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314010001</v>
      </c>
      <c r="H5852" s="134">
        <f>Systematic[[#This Row],[SampleVariableLabel]]+100*Systematic[[#This Row],[State]]</f>
        <v>314011001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314</v>
      </c>
      <c r="B5853" s="1">
        <f>IF(C5853=0,IF(B5852=Protocol!$V$20,1,B5852+1),B5852)</f>
        <v>1</v>
      </c>
      <c r="C5853" s="1">
        <f>IF(C5852+1=Protocol!$V$21,0,C5852+1)</f>
        <v>11</v>
      </c>
      <c r="D5853" s="1">
        <f t="shared" si="199"/>
        <v>2</v>
      </c>
      <c r="E5853" s="1" t="str">
        <f>INDEX(Protocol[Mark],MATCH(C5853,Protocol[Step],0))</f>
        <v>7U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314010002</v>
      </c>
      <c r="H5853" s="134">
        <f>Systematic[[#This Row],[SampleVariableLabel]]+100*Systematic[[#This Row],[State]]</f>
        <v>314011102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314</v>
      </c>
      <c r="B5854" s="1">
        <f>IF(C5854=0,IF(B5853=Protocol!$V$20,1,B5853+1),B5853)</f>
        <v>1</v>
      </c>
      <c r="C5854" s="1">
        <f>IF(C5853+1=Protocol!$V$21,0,C5853+1)</f>
        <v>12</v>
      </c>
      <c r="D5854" s="1">
        <f t="shared" si="199"/>
        <v>3</v>
      </c>
      <c r="E5854" s="1" t="str">
        <f>INDEX(Protocol[Mark],MATCH(C5854,Protocol[Step],0))</f>
        <v>8Rot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314010003</v>
      </c>
      <c r="H5854" s="134">
        <f>Systematic[[#This Row],[SampleVariableLabel]]+100*Systematic[[#This Row],[State]]</f>
        <v>314011203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314</v>
      </c>
      <c r="B5855" s="1">
        <f>IF(C5855=0,IF(B5854=Protocol!$V$20,1,B5854+1),B5854)</f>
        <v>1</v>
      </c>
      <c r="C5855" s="1">
        <f>IF(C5854+1=Protocol!$V$21,0,C5854+1)</f>
        <v>13</v>
      </c>
      <c r="D5855" s="1">
        <f t="shared" si="199"/>
        <v>4</v>
      </c>
      <c r="E5855" s="1" t="str">
        <f>INDEX(Protocol[Mark],MATCH(C5855,Protocol[Step],0))</f>
        <v>9Ama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314010004</v>
      </c>
      <c r="H5855" s="134">
        <f>Systematic[[#This Row],[SampleVariableLabel]]+100*Systematic[[#This Row],[State]]</f>
        <v>314011304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314</v>
      </c>
      <c r="B5856" s="1">
        <f>IF(C5856=0,IF(B5855=Protocol!$V$20,1,B5855+1),B5855)</f>
        <v>1</v>
      </c>
      <c r="C5856" s="1">
        <f>IF(C5855+1=Protocol!$V$21,0,C5855+1)</f>
        <v>14</v>
      </c>
      <c r="D5856" s="1">
        <f t="shared" si="199"/>
        <v>5</v>
      </c>
      <c r="E5856" s="1" t="str">
        <f>INDEX(Protocol[Mark],MATCH(C5856,Protocol[Step],0))</f>
        <v>10AsTm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314010005</v>
      </c>
      <c r="H5856" s="134">
        <f>Systematic[[#This Row],[SampleVariableLabel]]+100*Systematic[[#This Row],[State]]</f>
        <v>314011405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314</v>
      </c>
      <c r="B5857" s="1">
        <f>IF(C5857=0,IF(B5856=Protocol!$V$20,1,B5856+1),B5856)</f>
        <v>1</v>
      </c>
      <c r="C5857" s="1">
        <f>IF(C5856+1=Protocol!$V$21,0,C5856+1)</f>
        <v>15</v>
      </c>
      <c r="D5857" s="1">
        <f t="shared" si="199"/>
        <v>6</v>
      </c>
      <c r="E5857" s="1" t="str">
        <f>INDEX(Protocol[Mark],MATCH(C5857,Protocol[Step],0))</f>
        <v>11Azd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314010006</v>
      </c>
      <c r="H5857" s="134">
        <f>Systematic[[#This Row],[SampleVariableLabel]]+100*Systematic[[#This Row],[State]]</f>
        <v>314011506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315</v>
      </c>
      <c r="B5858" s="1">
        <f>IF(C5858=0,IF(B5857=Protocol!$V$20,1,B5857+1),B5857)</f>
        <v>1</v>
      </c>
      <c r="C5858" s="1">
        <f>IF(C5857+1=Protocol!$V$21,0,C5857+1)</f>
        <v>0</v>
      </c>
      <c r="D5858" s="1">
        <f t="shared" si="199"/>
        <v>1</v>
      </c>
      <c r="E5858" s="1" t="str">
        <f>INDEX(Protocol[Mark],MATCH(C5858,Protocol[Step],0))</f>
        <v>ce1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315010001</v>
      </c>
      <c r="H5858" s="134">
        <f>Systematic[[#This Row],[SampleVariableLabel]]+100*Systematic[[#This Row],[State]]</f>
        <v>315010001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315</v>
      </c>
      <c r="B5859" s="1">
        <f>IF(C5859=0,IF(B5858=Protocol!$V$20,1,B5858+1),B5858)</f>
        <v>1</v>
      </c>
      <c r="C5859" s="1">
        <f>IF(C5858+1=Protocol!$V$21,0,C5858+1)</f>
        <v>1</v>
      </c>
      <c r="D5859" s="1">
        <f t="shared" si="199"/>
        <v>2</v>
      </c>
      <c r="E5859" s="1" t="str">
        <f>INDEX(Protocol[Mark],MATCH(C5859,Protocol[Step],0))</f>
        <v>1Dig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315010002</v>
      </c>
      <c r="H5859" s="134">
        <f>Systematic[[#This Row],[SampleVariableLabel]]+100*Systematic[[#This Row],[State]]</f>
        <v>315010102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315</v>
      </c>
      <c r="B5860" s="1">
        <f>IF(C5860=0,IF(B5859=Protocol!$V$20,1,B5859+1),B5859)</f>
        <v>1</v>
      </c>
      <c r="C5860" s="1">
        <f>IF(C5859+1=Protocol!$V$21,0,C5859+1)</f>
        <v>2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315010003</v>
      </c>
      <c r="H5860" s="134">
        <f>Systematic[[#This Row],[SampleVariableLabel]]+100*Systematic[[#This Row],[State]]</f>
        <v>315010203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315</v>
      </c>
      <c r="B5861" s="1">
        <f>IF(C5861=0,IF(B5860=Protocol!$V$20,1,B5860+1),B5860)</f>
        <v>1</v>
      </c>
      <c r="C5861" s="1">
        <f>IF(C5860+1=Protocol!$V$21,0,C5860+1)</f>
        <v>3</v>
      </c>
      <c r="D5861" s="1">
        <f t="shared" si="199"/>
        <v>4</v>
      </c>
      <c r="E5861" s="1" t="str">
        <f>INDEX(Protocol[Mark],MATCH(C5861,Protocol[Step],0))</f>
        <v>1M.1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315010004</v>
      </c>
      <c r="H5861" s="134">
        <f>Systematic[[#This Row],[SampleVariableLabel]]+100*Systematic[[#This Row],[State]]</f>
        <v>315010304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315</v>
      </c>
      <c r="B5862" s="1">
        <f>IF(C5862=0,IF(B5861=Protocol!$V$20,1,B5861+1),B5861)</f>
        <v>1</v>
      </c>
      <c r="C5862" s="1">
        <f>IF(C5861+1=Protocol!$V$21,0,C5861+1)</f>
        <v>4</v>
      </c>
      <c r="D5862" s="1">
        <f t="shared" si="199"/>
        <v>5</v>
      </c>
      <c r="E5862" s="1" t="str">
        <f>INDEX(Protocol[Mark],MATCH(C5862,Protocol[Step],0))</f>
        <v>2Oct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315010005</v>
      </c>
      <c r="H5862" s="134">
        <f>Systematic[[#This Row],[SampleVariableLabel]]+100*Systematic[[#This Row],[State]]</f>
        <v>315010405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315</v>
      </c>
      <c r="B5863" s="1">
        <f>IF(C5863=0,IF(B5862=Protocol!$V$20,1,B5862+1),B5862)</f>
        <v>1</v>
      </c>
      <c r="C5863" s="1">
        <f>IF(C5862+1=Protocol!$V$21,0,C5862+1)</f>
        <v>5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315010006</v>
      </c>
      <c r="H5863" s="134">
        <f>Systematic[[#This Row],[SampleVariableLabel]]+100*Systematic[[#This Row],[State]]</f>
        <v>315010506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315</v>
      </c>
      <c r="B5864" s="1">
        <f>IF(C5864=0,IF(B5863=Protocol!$V$20,1,B5863+1),B5863)</f>
        <v>1</v>
      </c>
      <c r="C5864" s="1">
        <f>IF(C5863+1=Protocol!$V$21,0,C5863+1)</f>
        <v>6</v>
      </c>
      <c r="D5864" s="1">
        <f t="shared" si="199"/>
        <v>1</v>
      </c>
      <c r="E5864" s="1" t="str">
        <f>INDEX(Protocol[Mark],MATCH(C5864,Protocol[Step],0))</f>
        <v>2M2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315010001</v>
      </c>
      <c r="H5864" s="134">
        <f>Systematic[[#This Row],[SampleVariableLabel]]+100*Systematic[[#This Row],[State]]</f>
        <v>315010601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315</v>
      </c>
      <c r="B5865" s="1">
        <f>IF(C5865=0,IF(B5864=Protocol!$V$20,1,B5864+1),B5864)</f>
        <v>1</v>
      </c>
      <c r="C5865" s="1">
        <f>IF(C5864+1=Protocol!$V$21,0,C5864+1)</f>
        <v>7</v>
      </c>
      <c r="D5865" s="1">
        <f t="shared" si="199"/>
        <v>2</v>
      </c>
      <c r="E5865" s="1" t="str">
        <f>INDEX(Protocol[Mark],MATCH(C5865,Protocol[Step],0))</f>
        <v>3P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315010002</v>
      </c>
      <c r="H5865" s="134">
        <f>Systematic[[#This Row],[SampleVariableLabel]]+100*Systematic[[#This Row],[State]]</f>
        <v>315010702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315</v>
      </c>
      <c r="B5866" s="1">
        <f>IF(C5866=0,IF(B5865=Protocol!$V$20,1,B5865+1),B5865)</f>
        <v>1</v>
      </c>
      <c r="C5866" s="1">
        <f>IF(C5865+1=Protocol!$V$21,0,C5865+1)</f>
        <v>8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315010003</v>
      </c>
      <c r="H5866" s="134">
        <f>Systematic[[#This Row],[SampleVariableLabel]]+100*Systematic[[#This Row],[State]]</f>
        <v>315010803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315</v>
      </c>
      <c r="B5867" s="1">
        <f>IF(C5867=0,IF(B5866=Protocol!$V$20,1,B5866+1),B5866)</f>
        <v>1</v>
      </c>
      <c r="C5867" s="1">
        <f>IF(C5866+1=Protocol!$V$21,0,C5866+1)</f>
        <v>9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315010004</v>
      </c>
      <c r="H5867" s="134">
        <f>Systematic[[#This Row],[SampleVariableLabel]]+100*Systematic[[#This Row],[State]]</f>
        <v>315010904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315</v>
      </c>
      <c r="B5868" s="1">
        <f>IF(C5868=0,IF(B5867=Protocol!$V$20,1,B5867+1),B5867)</f>
        <v>1</v>
      </c>
      <c r="C5868" s="1">
        <f>IF(C5867+1=Protocol!$V$21,0,C5867+1)</f>
        <v>10</v>
      </c>
      <c r="D5868" s="1">
        <f t="shared" si="199"/>
        <v>5</v>
      </c>
      <c r="E5868" s="1" t="str">
        <f>INDEX(Protocol[Mark],MATCH(C5868,Protocol[Step],0))</f>
        <v>6Gp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315010005</v>
      </c>
      <c r="H5868" s="134">
        <f>Systematic[[#This Row],[SampleVariableLabel]]+100*Systematic[[#This Row],[State]]</f>
        <v>315011005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315</v>
      </c>
      <c r="B5869" s="1">
        <f>IF(C5869=0,IF(B5868=Protocol!$V$20,1,B5868+1),B5868)</f>
        <v>1</v>
      </c>
      <c r="C5869" s="1">
        <f>IF(C5868+1=Protocol!$V$21,0,C5868+1)</f>
        <v>11</v>
      </c>
      <c r="D5869" s="1">
        <f t="shared" si="199"/>
        <v>6</v>
      </c>
      <c r="E5869" s="1" t="str">
        <f>INDEX(Protocol[Mark],MATCH(C5869,Protocol[Step],0))</f>
        <v>7U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315010006</v>
      </c>
      <c r="H5869" s="134">
        <f>Systematic[[#This Row],[SampleVariableLabel]]+100*Systematic[[#This Row],[State]]</f>
        <v>315011106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315</v>
      </c>
      <c r="B5870" s="1">
        <f>IF(C5870=0,IF(B5869=Protocol!$V$20,1,B5869+1),B5869)</f>
        <v>1</v>
      </c>
      <c r="C5870" s="1">
        <f>IF(C5869+1=Protocol!$V$21,0,C5869+1)</f>
        <v>12</v>
      </c>
      <c r="D5870" s="1">
        <f t="shared" si="199"/>
        <v>1</v>
      </c>
      <c r="E5870" s="1" t="str">
        <f>INDEX(Protocol[Mark],MATCH(C5870,Protocol[Step],0))</f>
        <v>8Rot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315010001</v>
      </c>
      <c r="H5870" s="134">
        <f>Systematic[[#This Row],[SampleVariableLabel]]+100*Systematic[[#This Row],[State]]</f>
        <v>315011201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315</v>
      </c>
      <c r="B5871" s="1">
        <f>IF(C5871=0,IF(B5870=Protocol!$V$20,1,B5870+1),B5870)</f>
        <v>1</v>
      </c>
      <c r="C5871" s="1">
        <f>IF(C5870+1=Protocol!$V$21,0,C5870+1)</f>
        <v>13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315010002</v>
      </c>
      <c r="H5871" s="134">
        <f>Systematic[[#This Row],[SampleVariableLabel]]+100*Systematic[[#This Row],[State]]</f>
        <v>315011302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315</v>
      </c>
      <c r="B5872" s="1">
        <f>IF(C5872=0,IF(B5871=Protocol!$V$20,1,B5871+1),B5871)</f>
        <v>1</v>
      </c>
      <c r="C5872" s="1">
        <f>IF(C5871+1=Protocol!$V$21,0,C5871+1)</f>
        <v>14</v>
      </c>
      <c r="D5872" s="1">
        <f t="shared" si="199"/>
        <v>3</v>
      </c>
      <c r="E5872" s="1" t="str">
        <f>INDEX(Protocol[Mark],MATCH(C5872,Protocol[Step],0))</f>
        <v>10AsTm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315010003</v>
      </c>
      <c r="H5872" s="134">
        <f>Systematic[[#This Row],[SampleVariableLabel]]+100*Systematic[[#This Row],[State]]</f>
        <v>315011403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315</v>
      </c>
      <c r="B5873" s="1">
        <f>IF(C5873=0,IF(B5872=Protocol!$V$20,1,B5872+1),B5872)</f>
        <v>1</v>
      </c>
      <c r="C5873" s="1">
        <f>IF(C5872+1=Protocol!$V$21,0,C5872+1)</f>
        <v>15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315010004</v>
      </c>
      <c r="H5873" s="134">
        <f>Systematic[[#This Row],[SampleVariableLabel]]+100*Systematic[[#This Row],[State]]</f>
        <v>315011504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316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ce1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316010005</v>
      </c>
      <c r="H5874" s="134">
        <f>Systematic[[#This Row],[SampleVariableLabel]]+100*Systematic[[#This Row],[State]]</f>
        <v>316010005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316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316010006</v>
      </c>
      <c r="H5875" s="134">
        <f>Systematic[[#This Row],[SampleVariableLabel]]+100*Systematic[[#This Row],[State]]</f>
        <v>316010106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316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316010001</v>
      </c>
      <c r="H5876" s="134">
        <f>Systematic[[#This Row],[SampleVariableLabel]]+100*Systematic[[#This Row],[State]]</f>
        <v>316010201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316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1M.1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316010002</v>
      </c>
      <c r="H5877" s="134">
        <f>Systematic[[#This Row],[SampleVariableLabel]]+100*Systematic[[#This Row],[State]]</f>
        <v>316010302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316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2Oct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316010003</v>
      </c>
      <c r="H5878" s="134">
        <f>Systematic[[#This Row],[SampleVariableLabel]]+100*Systematic[[#This Row],[State]]</f>
        <v>316010403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316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2c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316010004</v>
      </c>
      <c r="H5879" s="134">
        <f>Systematic[[#This Row],[SampleVariableLabel]]+100*Systematic[[#This Row],[State]]</f>
        <v>316010504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316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2M2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316010005</v>
      </c>
      <c r="H5880" s="134">
        <f>Systematic[[#This Row],[SampleVariableLabel]]+100*Systematic[[#This Row],[State]]</f>
        <v>316010605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316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3P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316010006</v>
      </c>
      <c r="H5881" s="134">
        <f>Systematic[[#This Row],[SampleVariableLabel]]+100*Systematic[[#This Row],[State]]</f>
        <v>316010706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316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4G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316010001</v>
      </c>
      <c r="H5882" s="134">
        <f>Systematic[[#This Row],[SampleVariableLabel]]+100*Systematic[[#This Row],[State]]</f>
        <v>316010801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316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5S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316010002</v>
      </c>
      <c r="H5883" s="134">
        <f>Systematic[[#This Row],[SampleVariableLabel]]+100*Systematic[[#This Row],[State]]</f>
        <v>316010902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316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6Gp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316010003</v>
      </c>
      <c r="H5884" s="134">
        <f>Systematic[[#This Row],[SampleVariableLabel]]+100*Systematic[[#This Row],[State]]</f>
        <v>316011003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316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7U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316010004</v>
      </c>
      <c r="H5885" s="134">
        <f>Systematic[[#This Row],[SampleVariableLabel]]+100*Systematic[[#This Row],[State]]</f>
        <v>316011104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316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8Rot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316010005</v>
      </c>
      <c r="H5886" s="134">
        <f>Systematic[[#This Row],[SampleVariableLabel]]+100*Systematic[[#This Row],[State]]</f>
        <v>316011205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316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9Ama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316010006</v>
      </c>
      <c r="H5887" s="134">
        <f>Systematic[[#This Row],[SampleVariableLabel]]+100*Systematic[[#This Row],[State]]</f>
        <v>316011306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316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10AsTm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316010001</v>
      </c>
      <c r="H5888" s="134">
        <f>Systematic[[#This Row],[SampleVariableLabel]]+100*Systematic[[#This Row],[State]]</f>
        <v>316011401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316</v>
      </c>
      <c r="B5889" s="1">
        <f>IF(C5889=0,IF(B5888=Protocol!$V$20,1,B5888+1),B5888)</f>
        <v>1</v>
      </c>
      <c r="C5889" s="1">
        <f>IF(C5888+1=Protocol!$V$21,0,C5888+1)</f>
        <v>15</v>
      </c>
      <c r="D5889" s="1">
        <f t="shared" si="199"/>
        <v>2</v>
      </c>
      <c r="E5889" s="1" t="str">
        <f>INDEX(Protocol[Mark],MATCH(C5889,Protocol[Step],0))</f>
        <v>11Azd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316010002</v>
      </c>
      <c r="H5889" s="134">
        <f>Systematic[[#This Row],[SampleVariableLabel]]+100*Systematic[[#This Row],[State]]</f>
        <v>316011502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317</v>
      </c>
      <c r="B5890" s="1">
        <f>IF(C5890=0,IF(B5889=Protocol!$V$20,1,B5889+1),B5889)</f>
        <v>1</v>
      </c>
      <c r="C5890" s="1">
        <f>IF(C5889+1=Protocol!$V$21,0,C5889+1)</f>
        <v>0</v>
      </c>
      <c r="D5890" s="1">
        <f t="shared" si="199"/>
        <v>3</v>
      </c>
      <c r="E5890" s="1" t="str">
        <f>INDEX(Protocol[Mark],MATCH(C5890,Protocol[Step],0))</f>
        <v>ce1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317010003</v>
      </c>
      <c r="H5890" s="134">
        <f>Systematic[[#This Row],[SampleVariableLabel]]+100*Systematic[[#This Row],[State]]</f>
        <v>317010003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317</v>
      </c>
      <c r="B5891" s="1">
        <f>IF(C5891=0,IF(B5890=Protocol!$V$20,1,B5890+1),B5890)</f>
        <v>1</v>
      </c>
      <c r="C5891" s="1">
        <f>IF(C5890+1=Protocol!$V$21,0,C5890+1)</f>
        <v>1</v>
      </c>
      <c r="D5891" s="1">
        <f t="shared" ref="D5891:D5954" si="201">IF(D5890=nVariables,1,D5890+1)</f>
        <v>4</v>
      </c>
      <c r="E5891" s="1" t="str">
        <f>INDEX(Protocol[Mark],MATCH(C5891,Protocol[Step],0))</f>
        <v>1Dig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317010004</v>
      </c>
      <c r="H5891" s="134">
        <f>Systematic[[#This Row],[SampleVariableLabel]]+100*Systematic[[#This Row],[State]]</f>
        <v>317010104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317</v>
      </c>
      <c r="B5892" s="1">
        <f>IF(C5892=0,IF(B5891=Protocol!$V$20,1,B5891+1),B5891)</f>
        <v>1</v>
      </c>
      <c r="C5892" s="1">
        <f>IF(C5891+1=Protocol!$V$21,0,C5891+1)</f>
        <v>2</v>
      </c>
      <c r="D5892" s="1">
        <f t="shared" si="201"/>
        <v>5</v>
      </c>
      <c r="E5892" s="1" t="str">
        <f>INDEX(Protocol[Mark],MATCH(C5892,Protocol[Step],0))</f>
        <v>1D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317010005</v>
      </c>
      <c r="H5892" s="134">
        <f>Systematic[[#This Row],[SampleVariableLabel]]+100*Systematic[[#This Row],[State]]</f>
        <v>317010205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317</v>
      </c>
      <c r="B5893" s="1">
        <f>IF(C5893=0,IF(B5892=Protocol!$V$20,1,B5892+1),B5892)</f>
        <v>1</v>
      </c>
      <c r="C5893" s="1">
        <f>IF(C5892+1=Protocol!$V$21,0,C5892+1)</f>
        <v>3</v>
      </c>
      <c r="D5893" s="1">
        <f t="shared" si="201"/>
        <v>6</v>
      </c>
      <c r="E5893" s="1" t="str">
        <f>INDEX(Protocol[Mark],MATCH(C5893,Protocol[Step],0))</f>
        <v>1M.1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317010006</v>
      </c>
      <c r="H5893" s="134">
        <f>Systematic[[#This Row],[SampleVariableLabel]]+100*Systematic[[#This Row],[State]]</f>
        <v>317010306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317</v>
      </c>
      <c r="B5894" s="1">
        <f>IF(C5894=0,IF(B5893=Protocol!$V$20,1,B5893+1),B5893)</f>
        <v>1</v>
      </c>
      <c r="C5894" s="1">
        <f>IF(C5893+1=Protocol!$V$21,0,C5893+1)</f>
        <v>4</v>
      </c>
      <c r="D5894" s="1">
        <f t="shared" si="201"/>
        <v>1</v>
      </c>
      <c r="E5894" s="1" t="str">
        <f>INDEX(Protocol[Mark],MATCH(C5894,Protocol[Step],0))</f>
        <v>2Oct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317010001</v>
      </c>
      <c r="H5894" s="134">
        <f>Systematic[[#This Row],[SampleVariableLabel]]+100*Systematic[[#This Row],[State]]</f>
        <v>317010401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317</v>
      </c>
      <c r="B5895" s="1">
        <f>IF(C5895=0,IF(B5894=Protocol!$V$20,1,B5894+1),B5894)</f>
        <v>1</v>
      </c>
      <c r="C5895" s="1">
        <f>IF(C5894+1=Protocol!$V$21,0,C5894+1)</f>
        <v>5</v>
      </c>
      <c r="D5895" s="1">
        <f t="shared" si="201"/>
        <v>2</v>
      </c>
      <c r="E5895" s="1" t="str">
        <f>INDEX(Protocol[Mark],MATCH(C5895,Protocol[Step],0))</f>
        <v>2c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317010002</v>
      </c>
      <c r="H5895" s="134">
        <f>Systematic[[#This Row],[SampleVariableLabel]]+100*Systematic[[#This Row],[State]]</f>
        <v>317010502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317</v>
      </c>
      <c r="B5896" s="1">
        <f>IF(C5896=0,IF(B5895=Protocol!$V$20,1,B5895+1),B5895)</f>
        <v>1</v>
      </c>
      <c r="C5896" s="1">
        <f>IF(C5895+1=Protocol!$V$21,0,C5895+1)</f>
        <v>6</v>
      </c>
      <c r="D5896" s="1">
        <f t="shared" si="201"/>
        <v>3</v>
      </c>
      <c r="E5896" s="1" t="str">
        <f>INDEX(Protocol[Mark],MATCH(C5896,Protocol[Step],0))</f>
        <v>2M2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317010003</v>
      </c>
      <c r="H5896" s="134">
        <f>Systematic[[#This Row],[SampleVariableLabel]]+100*Systematic[[#This Row],[State]]</f>
        <v>317010603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317</v>
      </c>
      <c r="B5897" s="1">
        <f>IF(C5897=0,IF(B5896=Protocol!$V$20,1,B5896+1),B5896)</f>
        <v>1</v>
      </c>
      <c r="C5897" s="1">
        <f>IF(C5896+1=Protocol!$V$21,0,C5896+1)</f>
        <v>7</v>
      </c>
      <c r="D5897" s="1">
        <f t="shared" si="201"/>
        <v>4</v>
      </c>
      <c r="E5897" s="1" t="str">
        <f>INDEX(Protocol[Mark],MATCH(C5897,Protocol[Step],0))</f>
        <v>3P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317010004</v>
      </c>
      <c r="H5897" s="134">
        <f>Systematic[[#This Row],[SampleVariableLabel]]+100*Systematic[[#This Row],[State]]</f>
        <v>317010704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317</v>
      </c>
      <c r="B5898" s="1">
        <f>IF(C5898=0,IF(B5897=Protocol!$V$20,1,B5897+1),B5897)</f>
        <v>1</v>
      </c>
      <c r="C5898" s="1">
        <f>IF(C5897+1=Protocol!$V$21,0,C5897+1)</f>
        <v>8</v>
      </c>
      <c r="D5898" s="1">
        <f t="shared" si="201"/>
        <v>5</v>
      </c>
      <c r="E5898" s="1" t="str">
        <f>INDEX(Protocol[Mark],MATCH(C5898,Protocol[Step],0))</f>
        <v>4G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317010005</v>
      </c>
      <c r="H5898" s="134">
        <f>Systematic[[#This Row],[SampleVariableLabel]]+100*Systematic[[#This Row],[State]]</f>
        <v>317010805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317</v>
      </c>
      <c r="B5899" s="1">
        <f>IF(C5899=0,IF(B5898=Protocol!$V$20,1,B5898+1),B5898)</f>
        <v>1</v>
      </c>
      <c r="C5899" s="1">
        <f>IF(C5898+1=Protocol!$V$21,0,C5898+1)</f>
        <v>9</v>
      </c>
      <c r="D5899" s="1">
        <f t="shared" si="201"/>
        <v>6</v>
      </c>
      <c r="E5899" s="1" t="str">
        <f>INDEX(Protocol[Mark],MATCH(C5899,Protocol[Step],0))</f>
        <v>5S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317010006</v>
      </c>
      <c r="H5899" s="134">
        <f>Systematic[[#This Row],[SampleVariableLabel]]+100*Systematic[[#This Row],[State]]</f>
        <v>317010906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317</v>
      </c>
      <c r="B5900" s="1">
        <f>IF(C5900=0,IF(B5899=Protocol!$V$20,1,B5899+1),B5899)</f>
        <v>1</v>
      </c>
      <c r="C5900" s="1">
        <f>IF(C5899+1=Protocol!$V$21,0,C5899+1)</f>
        <v>10</v>
      </c>
      <c r="D5900" s="1">
        <f t="shared" si="201"/>
        <v>1</v>
      </c>
      <c r="E5900" s="1" t="str">
        <f>INDEX(Protocol[Mark],MATCH(C5900,Protocol[Step],0))</f>
        <v>6Gp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317010001</v>
      </c>
      <c r="H5900" s="134">
        <f>Systematic[[#This Row],[SampleVariableLabel]]+100*Systematic[[#This Row],[State]]</f>
        <v>317011001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317</v>
      </c>
      <c r="B5901" s="1">
        <f>IF(C5901=0,IF(B5900=Protocol!$V$20,1,B5900+1),B5900)</f>
        <v>1</v>
      </c>
      <c r="C5901" s="1">
        <f>IF(C5900+1=Protocol!$V$21,0,C5900+1)</f>
        <v>11</v>
      </c>
      <c r="D5901" s="1">
        <f t="shared" si="201"/>
        <v>2</v>
      </c>
      <c r="E5901" s="1" t="str">
        <f>INDEX(Protocol[Mark],MATCH(C5901,Protocol[Step],0))</f>
        <v>7U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317010002</v>
      </c>
      <c r="H5901" s="134">
        <f>Systematic[[#This Row],[SampleVariableLabel]]+100*Systematic[[#This Row],[State]]</f>
        <v>317011102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317</v>
      </c>
      <c r="B5902" s="1">
        <f>IF(C5902=0,IF(B5901=Protocol!$V$20,1,B5901+1),B5901)</f>
        <v>1</v>
      </c>
      <c r="C5902" s="1">
        <f>IF(C5901+1=Protocol!$V$21,0,C5901+1)</f>
        <v>12</v>
      </c>
      <c r="D5902" s="1">
        <f t="shared" si="201"/>
        <v>3</v>
      </c>
      <c r="E5902" s="1" t="str">
        <f>INDEX(Protocol[Mark],MATCH(C5902,Protocol[Step],0))</f>
        <v>8Rot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317010003</v>
      </c>
      <c r="H5902" s="134">
        <f>Systematic[[#This Row],[SampleVariableLabel]]+100*Systematic[[#This Row],[State]]</f>
        <v>317011203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317</v>
      </c>
      <c r="B5903" s="1">
        <f>IF(C5903=0,IF(B5902=Protocol!$V$20,1,B5902+1),B5902)</f>
        <v>1</v>
      </c>
      <c r="C5903" s="1">
        <f>IF(C5902+1=Protocol!$V$21,0,C5902+1)</f>
        <v>13</v>
      </c>
      <c r="D5903" s="1">
        <f t="shared" si="201"/>
        <v>4</v>
      </c>
      <c r="E5903" s="1" t="str">
        <f>INDEX(Protocol[Mark],MATCH(C5903,Protocol[Step],0))</f>
        <v>9Ama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317010004</v>
      </c>
      <c r="H5903" s="134">
        <f>Systematic[[#This Row],[SampleVariableLabel]]+100*Systematic[[#This Row],[State]]</f>
        <v>317011304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317</v>
      </c>
      <c r="B5904" s="1">
        <f>IF(C5904=0,IF(B5903=Protocol!$V$20,1,B5903+1),B5903)</f>
        <v>1</v>
      </c>
      <c r="C5904" s="1">
        <f>IF(C5903+1=Protocol!$V$21,0,C5903+1)</f>
        <v>14</v>
      </c>
      <c r="D5904" s="1">
        <f t="shared" si="201"/>
        <v>5</v>
      </c>
      <c r="E5904" s="1" t="str">
        <f>INDEX(Protocol[Mark],MATCH(C5904,Protocol[Step],0))</f>
        <v>10AsTm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317010005</v>
      </c>
      <c r="H5904" s="134">
        <f>Systematic[[#This Row],[SampleVariableLabel]]+100*Systematic[[#This Row],[State]]</f>
        <v>317011405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317</v>
      </c>
      <c r="B5905" s="1">
        <f>IF(C5905=0,IF(B5904=Protocol!$V$20,1,B5904+1),B5904)</f>
        <v>1</v>
      </c>
      <c r="C5905" s="1">
        <f>IF(C5904+1=Protocol!$V$21,0,C5904+1)</f>
        <v>15</v>
      </c>
      <c r="D5905" s="1">
        <f t="shared" si="201"/>
        <v>6</v>
      </c>
      <c r="E5905" s="1" t="str">
        <f>INDEX(Protocol[Mark],MATCH(C5905,Protocol[Step],0))</f>
        <v>11Azd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317010006</v>
      </c>
      <c r="H5905" s="134">
        <f>Systematic[[#This Row],[SampleVariableLabel]]+100*Systematic[[#This Row],[State]]</f>
        <v>317011506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318</v>
      </c>
      <c r="B5906" s="1">
        <f>IF(C5906=0,IF(B5905=Protocol!$V$20,1,B5905+1),B5905)</f>
        <v>1</v>
      </c>
      <c r="C5906" s="1">
        <f>IF(C5905+1=Protocol!$V$21,0,C5905+1)</f>
        <v>0</v>
      </c>
      <c r="D5906" s="1">
        <f t="shared" si="201"/>
        <v>1</v>
      </c>
      <c r="E5906" s="1" t="str">
        <f>INDEX(Protocol[Mark],MATCH(C5906,Protocol[Step],0))</f>
        <v>ce1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318010001</v>
      </c>
      <c r="H5906" s="134">
        <f>Systematic[[#This Row],[SampleVariableLabel]]+100*Systematic[[#This Row],[State]]</f>
        <v>318010001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318</v>
      </c>
      <c r="B5907" s="1">
        <f>IF(C5907=0,IF(B5906=Protocol!$V$20,1,B5906+1),B5906)</f>
        <v>1</v>
      </c>
      <c r="C5907" s="1">
        <f>IF(C5906+1=Protocol!$V$21,0,C5906+1)</f>
        <v>1</v>
      </c>
      <c r="D5907" s="1">
        <f t="shared" si="201"/>
        <v>2</v>
      </c>
      <c r="E5907" s="1" t="str">
        <f>INDEX(Protocol[Mark],MATCH(C5907,Protocol[Step],0))</f>
        <v>1Dig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318010002</v>
      </c>
      <c r="H5907" s="134">
        <f>Systematic[[#This Row],[SampleVariableLabel]]+100*Systematic[[#This Row],[State]]</f>
        <v>318010102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318</v>
      </c>
      <c r="B5908" s="1">
        <f>IF(C5908=0,IF(B5907=Protocol!$V$20,1,B5907+1),B5907)</f>
        <v>1</v>
      </c>
      <c r="C5908" s="1">
        <f>IF(C5907+1=Protocol!$V$21,0,C5907+1)</f>
        <v>2</v>
      </c>
      <c r="D5908" s="1">
        <f t="shared" si="201"/>
        <v>3</v>
      </c>
      <c r="E5908" s="1" t="str">
        <f>INDEX(Protocol[Mark],MATCH(C5908,Protocol[Step],0))</f>
        <v>1D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318010003</v>
      </c>
      <c r="H5908" s="134">
        <f>Systematic[[#This Row],[SampleVariableLabel]]+100*Systematic[[#This Row],[State]]</f>
        <v>318010203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318</v>
      </c>
      <c r="B5909" s="1">
        <f>IF(C5909=0,IF(B5908=Protocol!$V$20,1,B5908+1),B5908)</f>
        <v>1</v>
      </c>
      <c r="C5909" s="1">
        <f>IF(C5908+1=Protocol!$V$21,0,C5908+1)</f>
        <v>3</v>
      </c>
      <c r="D5909" s="1">
        <f t="shared" si="201"/>
        <v>4</v>
      </c>
      <c r="E5909" s="1" t="str">
        <f>INDEX(Protocol[Mark],MATCH(C5909,Protocol[Step],0))</f>
        <v>1M.1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318010004</v>
      </c>
      <c r="H5909" s="134">
        <f>Systematic[[#This Row],[SampleVariableLabel]]+100*Systematic[[#This Row],[State]]</f>
        <v>318010304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318</v>
      </c>
      <c r="B5910" s="1">
        <f>IF(C5910=0,IF(B5909=Protocol!$V$20,1,B5909+1),B5909)</f>
        <v>1</v>
      </c>
      <c r="C5910" s="1">
        <f>IF(C5909+1=Protocol!$V$21,0,C5909+1)</f>
        <v>4</v>
      </c>
      <c r="D5910" s="1">
        <f t="shared" si="201"/>
        <v>5</v>
      </c>
      <c r="E5910" s="1" t="str">
        <f>INDEX(Protocol[Mark],MATCH(C5910,Protocol[Step],0))</f>
        <v>2Oct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318010005</v>
      </c>
      <c r="H5910" s="134">
        <f>Systematic[[#This Row],[SampleVariableLabel]]+100*Systematic[[#This Row],[State]]</f>
        <v>318010405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318</v>
      </c>
      <c r="B5911" s="1">
        <f>IF(C5911=0,IF(B5910=Protocol!$V$20,1,B5910+1),B5910)</f>
        <v>1</v>
      </c>
      <c r="C5911" s="1">
        <f>IF(C5910+1=Protocol!$V$21,0,C5910+1)</f>
        <v>5</v>
      </c>
      <c r="D5911" s="1">
        <f t="shared" si="201"/>
        <v>6</v>
      </c>
      <c r="E5911" s="1" t="str">
        <f>INDEX(Protocol[Mark],MATCH(C5911,Protocol[Step],0))</f>
        <v>2c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318010006</v>
      </c>
      <c r="H5911" s="134">
        <f>Systematic[[#This Row],[SampleVariableLabel]]+100*Systematic[[#This Row],[State]]</f>
        <v>318010506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318</v>
      </c>
      <c r="B5912" s="1">
        <f>IF(C5912=0,IF(B5911=Protocol!$V$20,1,B5911+1),B5911)</f>
        <v>1</v>
      </c>
      <c r="C5912" s="1">
        <f>IF(C5911+1=Protocol!$V$21,0,C5911+1)</f>
        <v>6</v>
      </c>
      <c r="D5912" s="1">
        <f t="shared" si="201"/>
        <v>1</v>
      </c>
      <c r="E5912" s="1" t="str">
        <f>INDEX(Protocol[Mark],MATCH(C5912,Protocol[Step],0))</f>
        <v>2M2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318010001</v>
      </c>
      <c r="H5912" s="134">
        <f>Systematic[[#This Row],[SampleVariableLabel]]+100*Systematic[[#This Row],[State]]</f>
        <v>318010601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318</v>
      </c>
      <c r="B5913" s="1">
        <f>IF(C5913=0,IF(B5912=Protocol!$V$20,1,B5912+1),B5912)</f>
        <v>1</v>
      </c>
      <c r="C5913" s="1">
        <f>IF(C5912+1=Protocol!$V$21,0,C5912+1)</f>
        <v>7</v>
      </c>
      <c r="D5913" s="1">
        <f t="shared" si="201"/>
        <v>2</v>
      </c>
      <c r="E5913" s="1" t="str">
        <f>INDEX(Protocol[Mark],MATCH(C5913,Protocol[Step],0))</f>
        <v>3P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318010002</v>
      </c>
      <c r="H5913" s="134">
        <f>Systematic[[#This Row],[SampleVariableLabel]]+100*Systematic[[#This Row],[State]]</f>
        <v>318010702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318</v>
      </c>
      <c r="B5914" s="1">
        <f>IF(C5914=0,IF(B5913=Protocol!$V$20,1,B5913+1),B5913)</f>
        <v>1</v>
      </c>
      <c r="C5914" s="1">
        <f>IF(C5913+1=Protocol!$V$21,0,C5913+1)</f>
        <v>8</v>
      </c>
      <c r="D5914" s="1">
        <f t="shared" si="201"/>
        <v>3</v>
      </c>
      <c r="E5914" s="1" t="str">
        <f>INDEX(Protocol[Mark],MATCH(C5914,Protocol[Step],0))</f>
        <v>4G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318010003</v>
      </c>
      <c r="H5914" s="134">
        <f>Systematic[[#This Row],[SampleVariableLabel]]+100*Systematic[[#This Row],[State]]</f>
        <v>318010803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318</v>
      </c>
      <c r="B5915" s="1">
        <f>IF(C5915=0,IF(B5914=Protocol!$V$20,1,B5914+1),B5914)</f>
        <v>1</v>
      </c>
      <c r="C5915" s="1">
        <f>IF(C5914+1=Protocol!$V$21,0,C5914+1)</f>
        <v>9</v>
      </c>
      <c r="D5915" s="1">
        <f t="shared" si="201"/>
        <v>4</v>
      </c>
      <c r="E5915" s="1" t="str">
        <f>INDEX(Protocol[Mark],MATCH(C5915,Protocol[Step],0))</f>
        <v>5S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318010004</v>
      </c>
      <c r="H5915" s="134">
        <f>Systematic[[#This Row],[SampleVariableLabel]]+100*Systematic[[#This Row],[State]]</f>
        <v>318010904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318</v>
      </c>
      <c r="B5916" s="1">
        <f>IF(C5916=0,IF(B5915=Protocol!$V$20,1,B5915+1),B5915)</f>
        <v>1</v>
      </c>
      <c r="C5916" s="1">
        <f>IF(C5915+1=Protocol!$V$21,0,C5915+1)</f>
        <v>10</v>
      </c>
      <c r="D5916" s="1">
        <f t="shared" si="201"/>
        <v>5</v>
      </c>
      <c r="E5916" s="1" t="str">
        <f>INDEX(Protocol[Mark],MATCH(C5916,Protocol[Step],0))</f>
        <v>6Gp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318010005</v>
      </c>
      <c r="H5916" s="134">
        <f>Systematic[[#This Row],[SampleVariableLabel]]+100*Systematic[[#This Row],[State]]</f>
        <v>318011005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318</v>
      </c>
      <c r="B5917" s="1">
        <f>IF(C5917=0,IF(B5916=Protocol!$V$20,1,B5916+1),B5916)</f>
        <v>1</v>
      </c>
      <c r="C5917" s="1">
        <f>IF(C5916+1=Protocol!$V$21,0,C5916+1)</f>
        <v>11</v>
      </c>
      <c r="D5917" s="1">
        <f t="shared" si="201"/>
        <v>6</v>
      </c>
      <c r="E5917" s="1" t="str">
        <f>INDEX(Protocol[Mark],MATCH(C5917,Protocol[Step],0))</f>
        <v>7U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318010006</v>
      </c>
      <c r="H5917" s="134">
        <f>Systematic[[#This Row],[SampleVariableLabel]]+100*Systematic[[#This Row],[State]]</f>
        <v>318011106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318</v>
      </c>
      <c r="B5918" s="1">
        <f>IF(C5918=0,IF(B5917=Protocol!$V$20,1,B5917+1),B5917)</f>
        <v>1</v>
      </c>
      <c r="C5918" s="1">
        <f>IF(C5917+1=Protocol!$V$21,0,C5917+1)</f>
        <v>12</v>
      </c>
      <c r="D5918" s="1">
        <f t="shared" si="201"/>
        <v>1</v>
      </c>
      <c r="E5918" s="1" t="str">
        <f>INDEX(Protocol[Mark],MATCH(C5918,Protocol[Step],0))</f>
        <v>8Rot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318010001</v>
      </c>
      <c r="H5918" s="134">
        <f>Systematic[[#This Row],[SampleVariableLabel]]+100*Systematic[[#This Row],[State]]</f>
        <v>318011201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318</v>
      </c>
      <c r="B5919" s="1">
        <f>IF(C5919=0,IF(B5918=Protocol!$V$20,1,B5918+1),B5918)</f>
        <v>1</v>
      </c>
      <c r="C5919" s="1">
        <f>IF(C5918+1=Protocol!$V$21,0,C5918+1)</f>
        <v>13</v>
      </c>
      <c r="D5919" s="1">
        <f t="shared" si="201"/>
        <v>2</v>
      </c>
      <c r="E5919" s="1" t="str">
        <f>INDEX(Protocol[Mark],MATCH(C5919,Protocol[Step],0))</f>
        <v>9Ama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318010002</v>
      </c>
      <c r="H5919" s="134">
        <f>Systematic[[#This Row],[SampleVariableLabel]]+100*Systematic[[#This Row],[State]]</f>
        <v>318011302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318</v>
      </c>
      <c r="B5920" s="1">
        <f>IF(C5920=0,IF(B5919=Protocol!$V$20,1,B5919+1),B5919)</f>
        <v>1</v>
      </c>
      <c r="C5920" s="1">
        <f>IF(C5919+1=Protocol!$V$21,0,C5919+1)</f>
        <v>14</v>
      </c>
      <c r="D5920" s="1">
        <f t="shared" si="201"/>
        <v>3</v>
      </c>
      <c r="E5920" s="1" t="str">
        <f>INDEX(Protocol[Mark],MATCH(C5920,Protocol[Step],0))</f>
        <v>10AsTm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318010003</v>
      </c>
      <c r="H5920" s="134">
        <f>Systematic[[#This Row],[SampleVariableLabel]]+100*Systematic[[#This Row],[State]]</f>
        <v>318011403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318</v>
      </c>
      <c r="B5921" s="1">
        <f>IF(C5921=0,IF(B5920=Protocol!$V$20,1,B5920+1),B5920)</f>
        <v>1</v>
      </c>
      <c r="C5921" s="1">
        <f>IF(C5920+1=Protocol!$V$21,0,C5920+1)</f>
        <v>15</v>
      </c>
      <c r="D5921" s="1">
        <f t="shared" si="201"/>
        <v>4</v>
      </c>
      <c r="E5921" s="1" t="str">
        <f>INDEX(Protocol[Mark],MATCH(C5921,Protocol[Step],0))</f>
        <v>11Azd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318010004</v>
      </c>
      <c r="H5921" s="134">
        <f>Systematic[[#This Row],[SampleVariableLabel]]+100*Systematic[[#This Row],[State]]</f>
        <v>318011504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319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ce1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319010005</v>
      </c>
      <c r="H5922" s="134">
        <f>Systematic[[#This Row],[SampleVariableLabel]]+100*Systematic[[#This Row],[State]]</f>
        <v>319010005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319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1Dig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319010006</v>
      </c>
      <c r="H5923" s="134">
        <f>Systematic[[#This Row],[SampleVariableLabel]]+100*Systematic[[#This Row],[State]]</f>
        <v>319010106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319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1D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319010001</v>
      </c>
      <c r="H5924" s="134">
        <f>Systematic[[#This Row],[SampleVariableLabel]]+100*Systematic[[#This Row],[State]]</f>
        <v>319010201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319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1M.1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319010002</v>
      </c>
      <c r="H5925" s="134">
        <f>Systematic[[#This Row],[SampleVariableLabel]]+100*Systematic[[#This Row],[State]]</f>
        <v>319010302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319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2Oct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319010003</v>
      </c>
      <c r="H5926" s="134">
        <f>Systematic[[#This Row],[SampleVariableLabel]]+100*Systematic[[#This Row],[State]]</f>
        <v>319010403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319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2c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319010004</v>
      </c>
      <c r="H5927" s="134">
        <f>Systematic[[#This Row],[SampleVariableLabel]]+100*Systematic[[#This Row],[State]]</f>
        <v>319010504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319</v>
      </c>
      <c r="B5928" s="1">
        <f>IF(C5928=0,IF(B5927=Protocol!$V$20,1,B5927+1),B5927)</f>
        <v>1</v>
      </c>
      <c r="C5928" s="1">
        <f>IF(C5927+1=Protocol!$V$21,0,C5927+1)</f>
        <v>6</v>
      </c>
      <c r="D5928" s="1">
        <f t="shared" si="201"/>
        <v>5</v>
      </c>
      <c r="E5928" s="1" t="str">
        <f>INDEX(Protocol[Mark],MATCH(C5928,Protocol[Step],0))</f>
        <v>2M2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319010005</v>
      </c>
      <c r="H5928" s="134">
        <f>Systematic[[#This Row],[SampleVariableLabel]]+100*Systematic[[#This Row],[State]]</f>
        <v>319010605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319</v>
      </c>
      <c r="B5929" s="1">
        <f>IF(C5929=0,IF(B5928=Protocol!$V$20,1,B5928+1),B5928)</f>
        <v>1</v>
      </c>
      <c r="C5929" s="1">
        <f>IF(C5928+1=Protocol!$V$21,0,C5928+1)</f>
        <v>7</v>
      </c>
      <c r="D5929" s="1">
        <f t="shared" si="201"/>
        <v>6</v>
      </c>
      <c r="E5929" s="1" t="str">
        <f>INDEX(Protocol[Mark],MATCH(C5929,Protocol[Step],0))</f>
        <v>3P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319010006</v>
      </c>
      <c r="H5929" s="134">
        <f>Systematic[[#This Row],[SampleVariableLabel]]+100*Systematic[[#This Row],[State]]</f>
        <v>319010706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319</v>
      </c>
      <c r="B5930" s="1">
        <f>IF(C5930=0,IF(B5929=Protocol!$V$20,1,B5929+1),B5929)</f>
        <v>1</v>
      </c>
      <c r="C5930" s="1">
        <f>IF(C5929+1=Protocol!$V$21,0,C5929+1)</f>
        <v>8</v>
      </c>
      <c r="D5930" s="1">
        <f t="shared" si="201"/>
        <v>1</v>
      </c>
      <c r="E5930" s="1" t="str">
        <f>INDEX(Protocol[Mark],MATCH(C5930,Protocol[Step],0))</f>
        <v>4G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319010001</v>
      </c>
      <c r="H5930" s="134">
        <f>Systematic[[#This Row],[SampleVariableLabel]]+100*Systematic[[#This Row],[State]]</f>
        <v>319010801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319</v>
      </c>
      <c r="B5931" s="1">
        <f>IF(C5931=0,IF(B5930=Protocol!$V$20,1,B5930+1),B5930)</f>
        <v>1</v>
      </c>
      <c r="C5931" s="1">
        <f>IF(C5930+1=Protocol!$V$21,0,C5930+1)</f>
        <v>9</v>
      </c>
      <c r="D5931" s="1">
        <f t="shared" si="201"/>
        <v>2</v>
      </c>
      <c r="E5931" s="1" t="str">
        <f>INDEX(Protocol[Mark],MATCH(C5931,Protocol[Step],0))</f>
        <v>5S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319010002</v>
      </c>
      <c r="H5931" s="134">
        <f>Systematic[[#This Row],[SampleVariableLabel]]+100*Systematic[[#This Row],[State]]</f>
        <v>319010902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319</v>
      </c>
      <c r="B5932" s="1">
        <f>IF(C5932=0,IF(B5931=Protocol!$V$20,1,B5931+1),B5931)</f>
        <v>1</v>
      </c>
      <c r="C5932" s="1">
        <f>IF(C5931+1=Protocol!$V$21,0,C5931+1)</f>
        <v>10</v>
      </c>
      <c r="D5932" s="1">
        <f t="shared" si="201"/>
        <v>3</v>
      </c>
      <c r="E5932" s="1" t="str">
        <f>INDEX(Protocol[Mark],MATCH(C5932,Protocol[Step],0))</f>
        <v>6Gp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319010003</v>
      </c>
      <c r="H5932" s="134">
        <f>Systematic[[#This Row],[SampleVariableLabel]]+100*Systematic[[#This Row],[State]]</f>
        <v>319011003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319</v>
      </c>
      <c r="B5933" s="1">
        <f>IF(C5933=0,IF(B5932=Protocol!$V$20,1,B5932+1),B5932)</f>
        <v>1</v>
      </c>
      <c r="C5933" s="1">
        <f>IF(C5932+1=Protocol!$V$21,0,C5932+1)</f>
        <v>11</v>
      </c>
      <c r="D5933" s="1">
        <f t="shared" si="201"/>
        <v>4</v>
      </c>
      <c r="E5933" s="1" t="str">
        <f>INDEX(Protocol[Mark],MATCH(C5933,Protocol[Step],0))</f>
        <v>7U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319010004</v>
      </c>
      <c r="H5933" s="134">
        <f>Systematic[[#This Row],[SampleVariableLabel]]+100*Systematic[[#This Row],[State]]</f>
        <v>319011104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319</v>
      </c>
      <c r="B5934" s="1">
        <f>IF(C5934=0,IF(B5933=Protocol!$V$20,1,B5933+1),B5933)</f>
        <v>1</v>
      </c>
      <c r="C5934" s="1">
        <f>IF(C5933+1=Protocol!$V$21,0,C5933+1)</f>
        <v>12</v>
      </c>
      <c r="D5934" s="1">
        <f t="shared" si="201"/>
        <v>5</v>
      </c>
      <c r="E5934" s="1" t="str">
        <f>INDEX(Protocol[Mark],MATCH(C5934,Protocol[Step],0))</f>
        <v>8Rot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319010005</v>
      </c>
      <c r="H5934" s="134">
        <f>Systematic[[#This Row],[SampleVariableLabel]]+100*Systematic[[#This Row],[State]]</f>
        <v>319011205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319</v>
      </c>
      <c r="B5935" s="1">
        <f>IF(C5935=0,IF(B5934=Protocol!$V$20,1,B5934+1),B5934)</f>
        <v>1</v>
      </c>
      <c r="C5935" s="1">
        <f>IF(C5934+1=Protocol!$V$21,0,C5934+1)</f>
        <v>13</v>
      </c>
      <c r="D5935" s="1">
        <f t="shared" si="201"/>
        <v>6</v>
      </c>
      <c r="E5935" s="1" t="str">
        <f>INDEX(Protocol[Mark],MATCH(C5935,Protocol[Step],0))</f>
        <v>9Ama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319010006</v>
      </c>
      <c r="H5935" s="134">
        <f>Systematic[[#This Row],[SampleVariableLabel]]+100*Systematic[[#This Row],[State]]</f>
        <v>319011306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319</v>
      </c>
      <c r="B5936" s="1">
        <f>IF(C5936=0,IF(B5935=Protocol!$V$20,1,B5935+1),B5935)</f>
        <v>1</v>
      </c>
      <c r="C5936" s="1">
        <f>IF(C5935+1=Protocol!$V$21,0,C5935+1)</f>
        <v>14</v>
      </c>
      <c r="D5936" s="1">
        <f t="shared" si="201"/>
        <v>1</v>
      </c>
      <c r="E5936" s="1" t="str">
        <f>INDEX(Protocol[Mark],MATCH(C5936,Protocol[Step],0))</f>
        <v>10AsTm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319010001</v>
      </c>
      <c r="H5936" s="134">
        <f>Systematic[[#This Row],[SampleVariableLabel]]+100*Systematic[[#This Row],[State]]</f>
        <v>319011401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319</v>
      </c>
      <c r="B5937" s="1">
        <f>IF(C5937=0,IF(B5936=Protocol!$V$20,1,B5936+1),B5936)</f>
        <v>1</v>
      </c>
      <c r="C5937" s="1">
        <f>IF(C5936+1=Protocol!$V$21,0,C5936+1)</f>
        <v>15</v>
      </c>
      <c r="D5937" s="1">
        <f t="shared" si="201"/>
        <v>2</v>
      </c>
      <c r="E5937" s="1" t="str">
        <f>INDEX(Protocol[Mark],MATCH(C5937,Protocol[Step],0))</f>
        <v>11Azd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319010002</v>
      </c>
      <c r="H5937" s="134">
        <f>Systematic[[#This Row],[SampleVariableLabel]]+100*Systematic[[#This Row],[State]]</f>
        <v>319011502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320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ce1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320010003</v>
      </c>
      <c r="H5938" s="134">
        <f>Systematic[[#This Row],[SampleVariableLabel]]+100*Systematic[[#This Row],[State]]</f>
        <v>320010003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320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1Dig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320010004</v>
      </c>
      <c r="H5939" s="134">
        <f>Systematic[[#This Row],[SampleVariableLabel]]+100*Systematic[[#This Row],[State]]</f>
        <v>320010104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320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1D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320010005</v>
      </c>
      <c r="H5940" s="134">
        <f>Systematic[[#This Row],[SampleVariableLabel]]+100*Systematic[[#This Row],[State]]</f>
        <v>320010205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320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1M.1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320010006</v>
      </c>
      <c r="H5941" s="134">
        <f>Systematic[[#This Row],[SampleVariableLabel]]+100*Systematic[[#This Row],[State]]</f>
        <v>320010306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320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2Oct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320010001</v>
      </c>
      <c r="H5942" s="134">
        <f>Systematic[[#This Row],[SampleVariableLabel]]+100*Systematic[[#This Row],[State]]</f>
        <v>320010401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320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2c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320010002</v>
      </c>
      <c r="H5943" s="134">
        <f>Systematic[[#This Row],[SampleVariableLabel]]+100*Systematic[[#This Row],[State]]</f>
        <v>320010502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320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2M2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320010003</v>
      </c>
      <c r="H5944" s="134">
        <f>Systematic[[#This Row],[SampleVariableLabel]]+100*Systematic[[#This Row],[State]]</f>
        <v>320010603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320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3P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320010004</v>
      </c>
      <c r="H5945" s="134">
        <f>Systematic[[#This Row],[SampleVariableLabel]]+100*Systematic[[#This Row],[State]]</f>
        <v>320010704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320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4G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320010005</v>
      </c>
      <c r="H5946" s="134">
        <f>Systematic[[#This Row],[SampleVariableLabel]]+100*Systematic[[#This Row],[State]]</f>
        <v>320010805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320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5S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320010006</v>
      </c>
      <c r="H5947" s="134">
        <f>Systematic[[#This Row],[SampleVariableLabel]]+100*Systematic[[#This Row],[State]]</f>
        <v>320010906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320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6Gp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320010001</v>
      </c>
      <c r="H5948" s="134">
        <f>Systematic[[#This Row],[SampleVariableLabel]]+100*Systematic[[#This Row],[State]]</f>
        <v>320011001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320</v>
      </c>
      <c r="B5949" s="1">
        <f>IF(C5949=0,IF(B5948=Protocol!$V$20,1,B5948+1),B5948)</f>
        <v>1</v>
      </c>
      <c r="C5949" s="1">
        <f>IF(C5948+1=Protocol!$V$21,0,C5948+1)</f>
        <v>11</v>
      </c>
      <c r="D5949" s="1">
        <f t="shared" si="201"/>
        <v>2</v>
      </c>
      <c r="E5949" s="1" t="str">
        <f>INDEX(Protocol[Mark],MATCH(C5949,Protocol[Step],0))</f>
        <v>7U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320010002</v>
      </c>
      <c r="H5949" s="134">
        <f>Systematic[[#This Row],[SampleVariableLabel]]+100*Systematic[[#This Row],[State]]</f>
        <v>320011102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320</v>
      </c>
      <c r="B5950" s="1">
        <f>IF(C5950=0,IF(B5949=Protocol!$V$20,1,B5949+1),B5949)</f>
        <v>1</v>
      </c>
      <c r="C5950" s="1">
        <f>IF(C5949+1=Protocol!$V$21,0,C5949+1)</f>
        <v>12</v>
      </c>
      <c r="D5950" s="1">
        <f t="shared" si="201"/>
        <v>3</v>
      </c>
      <c r="E5950" s="1" t="str">
        <f>INDEX(Protocol[Mark],MATCH(C5950,Protocol[Step],0))</f>
        <v>8Rot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320010003</v>
      </c>
      <c r="H5950" s="134">
        <f>Systematic[[#This Row],[SampleVariableLabel]]+100*Systematic[[#This Row],[State]]</f>
        <v>320011203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320</v>
      </c>
      <c r="B5951" s="1">
        <f>IF(C5951=0,IF(B5950=Protocol!$V$20,1,B5950+1),B5950)</f>
        <v>1</v>
      </c>
      <c r="C5951" s="1">
        <f>IF(C5950+1=Protocol!$V$21,0,C5950+1)</f>
        <v>13</v>
      </c>
      <c r="D5951" s="1">
        <f t="shared" si="201"/>
        <v>4</v>
      </c>
      <c r="E5951" s="1" t="str">
        <f>INDEX(Protocol[Mark],MATCH(C5951,Protocol[Step],0))</f>
        <v>9Ama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320010004</v>
      </c>
      <c r="H5951" s="134">
        <f>Systematic[[#This Row],[SampleVariableLabel]]+100*Systematic[[#This Row],[State]]</f>
        <v>320011304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320</v>
      </c>
      <c r="B5952" s="1">
        <f>IF(C5952=0,IF(B5951=Protocol!$V$20,1,B5951+1),B5951)</f>
        <v>1</v>
      </c>
      <c r="C5952" s="1">
        <f>IF(C5951+1=Protocol!$V$21,0,C5951+1)</f>
        <v>14</v>
      </c>
      <c r="D5952" s="1">
        <f t="shared" si="201"/>
        <v>5</v>
      </c>
      <c r="E5952" s="1" t="str">
        <f>INDEX(Protocol[Mark],MATCH(C5952,Protocol[Step],0))</f>
        <v>10AsTm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320010005</v>
      </c>
      <c r="H5952" s="134">
        <f>Systematic[[#This Row],[SampleVariableLabel]]+100*Systematic[[#This Row],[State]]</f>
        <v>320011405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320</v>
      </c>
      <c r="B5953" s="1">
        <f>IF(C5953=0,IF(B5952=Protocol!$V$20,1,B5952+1),B5952)</f>
        <v>1</v>
      </c>
      <c r="C5953" s="1">
        <f>IF(C5952+1=Protocol!$V$21,0,C5952+1)</f>
        <v>15</v>
      </c>
      <c r="D5953" s="1">
        <f t="shared" si="201"/>
        <v>6</v>
      </c>
      <c r="E5953" s="1" t="str">
        <f>INDEX(Protocol[Mark],MATCH(C5953,Protocol[Step],0))</f>
        <v>11Azd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320010006</v>
      </c>
      <c r="H5953" s="134">
        <f>Systematic[[#This Row],[SampleVariableLabel]]+100*Systematic[[#This Row],[State]]</f>
        <v>320011506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321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ce1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321010001</v>
      </c>
      <c r="H5954" s="134">
        <f>Systematic[[#This Row],[SampleVariableLabel]]+100*Systematic[[#This Row],[State]]</f>
        <v>321010001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321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1Dig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321010002</v>
      </c>
      <c r="H5955" s="134">
        <f>Systematic[[#This Row],[SampleVariableLabel]]+100*Systematic[[#This Row],[State]]</f>
        <v>321010102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321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1D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321010003</v>
      </c>
      <c r="H5956" s="134">
        <f>Systematic[[#This Row],[SampleVariableLabel]]+100*Systematic[[#This Row],[State]]</f>
        <v>321010203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321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1M.1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321010004</v>
      </c>
      <c r="H5957" s="134">
        <f>Systematic[[#This Row],[SampleVariableLabel]]+100*Systematic[[#This Row],[State]]</f>
        <v>321010304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321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2Oct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321010005</v>
      </c>
      <c r="H5958" s="134">
        <f>Systematic[[#This Row],[SampleVariableLabel]]+100*Systematic[[#This Row],[State]]</f>
        <v>321010405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321</v>
      </c>
      <c r="B5959" s="1">
        <f>IF(C5959=0,IF(B5958=Protocol!$V$20,1,B5958+1),B5958)</f>
        <v>1</v>
      </c>
      <c r="C5959" s="1">
        <f>IF(C5958+1=Protocol!$V$21,0,C5958+1)</f>
        <v>5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321010006</v>
      </c>
      <c r="H5959" s="134">
        <f>Systematic[[#This Row],[SampleVariableLabel]]+100*Systematic[[#This Row],[State]]</f>
        <v>321010506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321</v>
      </c>
      <c r="B5960" s="1">
        <f>IF(C5960=0,IF(B5959=Protocol!$V$20,1,B5959+1),B5959)</f>
        <v>1</v>
      </c>
      <c r="C5960" s="1">
        <f>IF(C5959+1=Protocol!$V$21,0,C5959+1)</f>
        <v>6</v>
      </c>
      <c r="D5960" s="1">
        <f t="shared" si="203"/>
        <v>1</v>
      </c>
      <c r="E5960" s="1" t="str">
        <f>INDEX(Protocol[Mark],MATCH(C5960,Protocol[Step],0))</f>
        <v>2M2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321010001</v>
      </c>
      <c r="H5960" s="134">
        <f>Systematic[[#This Row],[SampleVariableLabel]]+100*Systematic[[#This Row],[State]]</f>
        <v>321010601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321</v>
      </c>
      <c r="B5961" s="1">
        <f>IF(C5961=0,IF(B5960=Protocol!$V$20,1,B5960+1),B5960)</f>
        <v>1</v>
      </c>
      <c r="C5961" s="1">
        <f>IF(C5960+1=Protocol!$V$21,0,C5960+1)</f>
        <v>7</v>
      </c>
      <c r="D5961" s="1">
        <f t="shared" si="203"/>
        <v>2</v>
      </c>
      <c r="E5961" s="1" t="str">
        <f>INDEX(Protocol[Mark],MATCH(C5961,Protocol[Step],0))</f>
        <v>3P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321010002</v>
      </c>
      <c r="H5961" s="134">
        <f>Systematic[[#This Row],[SampleVariableLabel]]+100*Systematic[[#This Row],[State]]</f>
        <v>321010702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321</v>
      </c>
      <c r="B5962" s="1">
        <f>IF(C5962=0,IF(B5961=Protocol!$V$20,1,B5961+1),B5961)</f>
        <v>1</v>
      </c>
      <c r="C5962" s="1">
        <f>IF(C5961+1=Protocol!$V$21,0,C5961+1)</f>
        <v>8</v>
      </c>
      <c r="D5962" s="1">
        <f t="shared" si="203"/>
        <v>3</v>
      </c>
      <c r="E5962" s="1" t="str">
        <f>INDEX(Protocol[Mark],MATCH(C5962,Protocol[Step],0))</f>
        <v>4G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321010003</v>
      </c>
      <c r="H5962" s="134">
        <f>Systematic[[#This Row],[SampleVariableLabel]]+100*Systematic[[#This Row],[State]]</f>
        <v>321010803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321</v>
      </c>
      <c r="B5963" s="1">
        <f>IF(C5963=0,IF(B5962=Protocol!$V$20,1,B5962+1),B5962)</f>
        <v>1</v>
      </c>
      <c r="C5963" s="1">
        <f>IF(C5962+1=Protocol!$V$21,0,C5962+1)</f>
        <v>9</v>
      </c>
      <c r="D5963" s="1">
        <f t="shared" si="203"/>
        <v>4</v>
      </c>
      <c r="E5963" s="1" t="str">
        <f>INDEX(Protocol[Mark],MATCH(C5963,Protocol[Step],0))</f>
        <v>5S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321010004</v>
      </c>
      <c r="H5963" s="134">
        <f>Systematic[[#This Row],[SampleVariableLabel]]+100*Systematic[[#This Row],[State]]</f>
        <v>321010904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321</v>
      </c>
      <c r="B5964" s="1">
        <f>IF(C5964=0,IF(B5963=Protocol!$V$20,1,B5963+1),B5963)</f>
        <v>1</v>
      </c>
      <c r="C5964" s="1">
        <f>IF(C5963+1=Protocol!$V$21,0,C5963+1)</f>
        <v>10</v>
      </c>
      <c r="D5964" s="1">
        <f t="shared" si="203"/>
        <v>5</v>
      </c>
      <c r="E5964" s="1" t="str">
        <f>INDEX(Protocol[Mark],MATCH(C5964,Protocol[Step],0))</f>
        <v>6Gp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321010005</v>
      </c>
      <c r="H5964" s="134">
        <f>Systematic[[#This Row],[SampleVariableLabel]]+100*Systematic[[#This Row],[State]]</f>
        <v>321011005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321</v>
      </c>
      <c r="B5965" s="1">
        <f>IF(C5965=0,IF(B5964=Protocol!$V$20,1,B5964+1),B5964)</f>
        <v>1</v>
      </c>
      <c r="C5965" s="1">
        <f>IF(C5964+1=Protocol!$V$21,0,C5964+1)</f>
        <v>11</v>
      </c>
      <c r="D5965" s="1">
        <f t="shared" si="203"/>
        <v>6</v>
      </c>
      <c r="E5965" s="1" t="str">
        <f>INDEX(Protocol[Mark],MATCH(C5965,Protocol[Step],0))</f>
        <v>7U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321010006</v>
      </c>
      <c r="H5965" s="134">
        <f>Systematic[[#This Row],[SampleVariableLabel]]+100*Systematic[[#This Row],[State]]</f>
        <v>321011106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321</v>
      </c>
      <c r="B5966" s="1">
        <f>IF(C5966=0,IF(B5965=Protocol!$V$20,1,B5965+1),B5965)</f>
        <v>1</v>
      </c>
      <c r="C5966" s="1">
        <f>IF(C5965+1=Protocol!$V$21,0,C5965+1)</f>
        <v>12</v>
      </c>
      <c r="D5966" s="1">
        <f t="shared" si="203"/>
        <v>1</v>
      </c>
      <c r="E5966" s="1" t="str">
        <f>INDEX(Protocol[Mark],MATCH(C5966,Protocol[Step],0))</f>
        <v>8Rot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321010001</v>
      </c>
      <c r="H5966" s="134">
        <f>Systematic[[#This Row],[SampleVariableLabel]]+100*Systematic[[#This Row],[State]]</f>
        <v>321011201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321</v>
      </c>
      <c r="B5967" s="1">
        <f>IF(C5967=0,IF(B5966=Protocol!$V$20,1,B5966+1),B5966)</f>
        <v>1</v>
      </c>
      <c r="C5967" s="1">
        <f>IF(C5966+1=Protocol!$V$21,0,C5966+1)</f>
        <v>13</v>
      </c>
      <c r="D5967" s="1">
        <f t="shared" si="203"/>
        <v>2</v>
      </c>
      <c r="E5967" s="1" t="str">
        <f>INDEX(Protocol[Mark],MATCH(C5967,Protocol[Step],0))</f>
        <v>9Ama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321010002</v>
      </c>
      <c r="H5967" s="134">
        <f>Systematic[[#This Row],[SampleVariableLabel]]+100*Systematic[[#This Row],[State]]</f>
        <v>321011302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321</v>
      </c>
      <c r="B5968" s="1">
        <f>IF(C5968=0,IF(B5967=Protocol!$V$20,1,B5967+1),B5967)</f>
        <v>1</v>
      </c>
      <c r="C5968" s="1">
        <f>IF(C5967+1=Protocol!$V$21,0,C5967+1)</f>
        <v>14</v>
      </c>
      <c r="D5968" s="1">
        <f t="shared" si="203"/>
        <v>3</v>
      </c>
      <c r="E5968" s="1" t="str">
        <f>INDEX(Protocol[Mark],MATCH(C5968,Protocol[Step],0))</f>
        <v>10AsTm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321010003</v>
      </c>
      <c r="H5968" s="134">
        <f>Systematic[[#This Row],[SampleVariableLabel]]+100*Systematic[[#This Row],[State]]</f>
        <v>321011403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321</v>
      </c>
      <c r="B5969" s="1">
        <f>IF(C5969=0,IF(B5968=Protocol!$V$20,1,B5968+1),B5968)</f>
        <v>1</v>
      </c>
      <c r="C5969" s="1">
        <f>IF(C5968+1=Protocol!$V$21,0,C5968+1)</f>
        <v>15</v>
      </c>
      <c r="D5969" s="1">
        <f t="shared" si="203"/>
        <v>4</v>
      </c>
      <c r="E5969" s="1" t="str">
        <f>INDEX(Protocol[Mark],MATCH(C5969,Protocol[Step],0))</f>
        <v>11Azd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321010004</v>
      </c>
      <c r="H5969" s="134">
        <f>Systematic[[#This Row],[SampleVariableLabel]]+100*Systematic[[#This Row],[State]]</f>
        <v>321011504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322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ce1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322010005</v>
      </c>
      <c r="H5970" s="134">
        <f>Systematic[[#This Row],[SampleVariableLabel]]+100*Systematic[[#This Row],[State]]</f>
        <v>322010005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322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1Dig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322010006</v>
      </c>
      <c r="H5971" s="134">
        <f>Systematic[[#This Row],[SampleVariableLabel]]+100*Systematic[[#This Row],[State]]</f>
        <v>322010106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322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1D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322010001</v>
      </c>
      <c r="H5972" s="134">
        <f>Systematic[[#This Row],[SampleVariableLabel]]+100*Systematic[[#This Row],[State]]</f>
        <v>322010201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322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1M.1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322010002</v>
      </c>
      <c r="H5973" s="134">
        <f>Systematic[[#This Row],[SampleVariableLabel]]+100*Systematic[[#This Row],[State]]</f>
        <v>322010302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322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2Oct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322010003</v>
      </c>
      <c r="H5974" s="134">
        <f>Systematic[[#This Row],[SampleVariableLabel]]+100*Systematic[[#This Row],[State]]</f>
        <v>322010403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322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2c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322010004</v>
      </c>
      <c r="H5975" s="134">
        <f>Systematic[[#This Row],[SampleVariableLabel]]+100*Systematic[[#This Row],[State]]</f>
        <v>322010504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322</v>
      </c>
      <c r="B5976" s="1">
        <f>IF(C5976=0,IF(B5975=Protocol!$V$20,1,B5975+1),B5975)</f>
        <v>1</v>
      </c>
      <c r="C5976" s="1">
        <f>IF(C5975+1=Protocol!$V$21,0,C5975+1)</f>
        <v>6</v>
      </c>
      <c r="D5976" s="1">
        <f t="shared" si="203"/>
        <v>5</v>
      </c>
      <c r="E5976" s="1" t="str">
        <f>INDEX(Protocol[Mark],MATCH(C5976,Protocol[Step],0))</f>
        <v>2M2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322010005</v>
      </c>
      <c r="H5976" s="134">
        <f>Systematic[[#This Row],[SampleVariableLabel]]+100*Systematic[[#This Row],[State]]</f>
        <v>322010605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322</v>
      </c>
      <c r="B5977" s="1">
        <f>IF(C5977=0,IF(B5976=Protocol!$V$20,1,B5976+1),B5976)</f>
        <v>1</v>
      </c>
      <c r="C5977" s="1">
        <f>IF(C5976+1=Protocol!$V$21,0,C5976+1)</f>
        <v>7</v>
      </c>
      <c r="D5977" s="1">
        <f t="shared" si="203"/>
        <v>6</v>
      </c>
      <c r="E5977" s="1" t="str">
        <f>INDEX(Protocol[Mark],MATCH(C5977,Protocol[Step],0))</f>
        <v>3P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322010006</v>
      </c>
      <c r="H5977" s="134">
        <f>Systematic[[#This Row],[SampleVariableLabel]]+100*Systematic[[#This Row],[State]]</f>
        <v>322010706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322</v>
      </c>
      <c r="B5978" s="1">
        <f>IF(C5978=0,IF(B5977=Protocol!$V$20,1,B5977+1),B5977)</f>
        <v>1</v>
      </c>
      <c r="C5978" s="1">
        <f>IF(C5977+1=Protocol!$V$21,0,C5977+1)</f>
        <v>8</v>
      </c>
      <c r="D5978" s="1">
        <f t="shared" si="203"/>
        <v>1</v>
      </c>
      <c r="E5978" s="1" t="str">
        <f>INDEX(Protocol[Mark],MATCH(C5978,Protocol[Step],0))</f>
        <v>4G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322010001</v>
      </c>
      <c r="H5978" s="134">
        <f>Systematic[[#This Row],[SampleVariableLabel]]+100*Systematic[[#This Row],[State]]</f>
        <v>322010801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322</v>
      </c>
      <c r="B5979" s="1">
        <f>IF(C5979=0,IF(B5978=Protocol!$V$20,1,B5978+1),B5978)</f>
        <v>1</v>
      </c>
      <c r="C5979" s="1">
        <f>IF(C5978+1=Protocol!$V$21,0,C5978+1)</f>
        <v>9</v>
      </c>
      <c r="D5979" s="1">
        <f t="shared" si="203"/>
        <v>2</v>
      </c>
      <c r="E5979" s="1" t="str">
        <f>INDEX(Protocol[Mark],MATCH(C5979,Protocol[Step],0))</f>
        <v>5S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322010002</v>
      </c>
      <c r="H5979" s="134">
        <f>Systematic[[#This Row],[SampleVariableLabel]]+100*Systematic[[#This Row],[State]]</f>
        <v>322010902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322</v>
      </c>
      <c r="B5980" s="1">
        <f>IF(C5980=0,IF(B5979=Protocol!$V$20,1,B5979+1),B5979)</f>
        <v>1</v>
      </c>
      <c r="C5980" s="1">
        <f>IF(C5979+1=Protocol!$V$21,0,C5979+1)</f>
        <v>10</v>
      </c>
      <c r="D5980" s="1">
        <f t="shared" si="203"/>
        <v>3</v>
      </c>
      <c r="E5980" s="1" t="str">
        <f>INDEX(Protocol[Mark],MATCH(C5980,Protocol[Step],0))</f>
        <v>6Gp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322010003</v>
      </c>
      <c r="H5980" s="134">
        <f>Systematic[[#This Row],[SampleVariableLabel]]+100*Systematic[[#This Row],[State]]</f>
        <v>322011003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322</v>
      </c>
      <c r="B5981" s="1">
        <f>IF(C5981=0,IF(B5980=Protocol!$V$20,1,B5980+1),B5980)</f>
        <v>1</v>
      </c>
      <c r="C5981" s="1">
        <f>IF(C5980+1=Protocol!$V$21,0,C5980+1)</f>
        <v>11</v>
      </c>
      <c r="D5981" s="1">
        <f t="shared" si="203"/>
        <v>4</v>
      </c>
      <c r="E5981" s="1" t="str">
        <f>INDEX(Protocol[Mark],MATCH(C5981,Protocol[Step],0))</f>
        <v>7U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322010004</v>
      </c>
      <c r="H5981" s="134">
        <f>Systematic[[#This Row],[SampleVariableLabel]]+100*Systematic[[#This Row],[State]]</f>
        <v>322011104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322</v>
      </c>
      <c r="B5982" s="1">
        <f>IF(C5982=0,IF(B5981=Protocol!$V$20,1,B5981+1),B5981)</f>
        <v>1</v>
      </c>
      <c r="C5982" s="1">
        <f>IF(C5981+1=Protocol!$V$21,0,C5981+1)</f>
        <v>12</v>
      </c>
      <c r="D5982" s="1">
        <f t="shared" si="203"/>
        <v>5</v>
      </c>
      <c r="E5982" s="1" t="str">
        <f>INDEX(Protocol[Mark],MATCH(C5982,Protocol[Step],0))</f>
        <v>8Rot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322010005</v>
      </c>
      <c r="H5982" s="134">
        <f>Systematic[[#This Row],[SampleVariableLabel]]+100*Systematic[[#This Row],[State]]</f>
        <v>322011205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322</v>
      </c>
      <c r="B5983" s="1">
        <f>IF(C5983=0,IF(B5982=Protocol!$V$20,1,B5982+1),B5982)</f>
        <v>1</v>
      </c>
      <c r="C5983" s="1">
        <f>IF(C5982+1=Protocol!$V$21,0,C5982+1)</f>
        <v>13</v>
      </c>
      <c r="D5983" s="1">
        <f t="shared" si="203"/>
        <v>6</v>
      </c>
      <c r="E5983" s="1" t="str">
        <f>INDEX(Protocol[Mark],MATCH(C5983,Protocol[Step],0))</f>
        <v>9Ama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322010006</v>
      </c>
      <c r="H5983" s="134">
        <f>Systematic[[#This Row],[SampleVariableLabel]]+100*Systematic[[#This Row],[State]]</f>
        <v>322011306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322</v>
      </c>
      <c r="B5984" s="1">
        <f>IF(C5984=0,IF(B5983=Protocol!$V$20,1,B5983+1),B5983)</f>
        <v>1</v>
      </c>
      <c r="C5984" s="1">
        <f>IF(C5983+1=Protocol!$V$21,0,C5983+1)</f>
        <v>14</v>
      </c>
      <c r="D5984" s="1">
        <f t="shared" si="203"/>
        <v>1</v>
      </c>
      <c r="E5984" s="1" t="str">
        <f>INDEX(Protocol[Mark],MATCH(C5984,Protocol[Step],0))</f>
        <v>10AsTm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322010001</v>
      </c>
      <c r="H5984" s="134">
        <f>Systematic[[#This Row],[SampleVariableLabel]]+100*Systematic[[#This Row],[State]]</f>
        <v>322011401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322</v>
      </c>
      <c r="B5985" s="1">
        <f>IF(C5985=0,IF(B5984=Protocol!$V$20,1,B5984+1),B5984)</f>
        <v>1</v>
      </c>
      <c r="C5985" s="1">
        <f>IF(C5984+1=Protocol!$V$21,0,C5984+1)</f>
        <v>15</v>
      </c>
      <c r="D5985" s="1">
        <f t="shared" si="203"/>
        <v>2</v>
      </c>
      <c r="E5985" s="1" t="str">
        <f>INDEX(Protocol[Mark],MATCH(C5985,Protocol[Step],0))</f>
        <v>11Azd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322010002</v>
      </c>
      <c r="H5985" s="134">
        <f>Systematic[[#This Row],[SampleVariableLabel]]+100*Systematic[[#This Row],[State]]</f>
        <v>322011502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323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ce1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323010003</v>
      </c>
      <c r="H5986" s="134">
        <f>Systematic[[#This Row],[SampleVariableLabel]]+100*Systematic[[#This Row],[State]]</f>
        <v>323010003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323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323010004</v>
      </c>
      <c r="H5987" s="134">
        <f>Systematic[[#This Row],[SampleVariableLabel]]+100*Systematic[[#This Row],[State]]</f>
        <v>323010104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323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1D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323010005</v>
      </c>
      <c r="H5988" s="134">
        <f>Systematic[[#This Row],[SampleVariableLabel]]+100*Systematic[[#This Row],[State]]</f>
        <v>323010205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323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1M.1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323010006</v>
      </c>
      <c r="H5989" s="134">
        <f>Systematic[[#This Row],[SampleVariableLabel]]+100*Systematic[[#This Row],[State]]</f>
        <v>323010306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323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2Oct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323010001</v>
      </c>
      <c r="H5990" s="134">
        <f>Systematic[[#This Row],[SampleVariableLabel]]+100*Systematic[[#This Row],[State]]</f>
        <v>323010401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323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2c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323010002</v>
      </c>
      <c r="H5991" s="134">
        <f>Systematic[[#This Row],[SampleVariableLabel]]+100*Systematic[[#This Row],[State]]</f>
        <v>323010502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323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2M2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323010003</v>
      </c>
      <c r="H5992" s="134">
        <f>Systematic[[#This Row],[SampleVariableLabel]]+100*Systematic[[#This Row],[State]]</f>
        <v>323010603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323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3P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323010004</v>
      </c>
      <c r="H5993" s="134">
        <f>Systematic[[#This Row],[SampleVariableLabel]]+100*Systematic[[#This Row],[State]]</f>
        <v>323010704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323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4G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323010005</v>
      </c>
      <c r="H5994" s="134">
        <f>Systematic[[#This Row],[SampleVariableLabel]]+100*Systematic[[#This Row],[State]]</f>
        <v>323010805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323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5S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323010006</v>
      </c>
      <c r="H5995" s="134">
        <f>Systematic[[#This Row],[SampleVariableLabel]]+100*Systematic[[#This Row],[State]]</f>
        <v>323010906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323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6Gp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323010001</v>
      </c>
      <c r="H5996" s="134">
        <f>Systematic[[#This Row],[SampleVariableLabel]]+100*Systematic[[#This Row],[State]]</f>
        <v>323011001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323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7U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323010002</v>
      </c>
      <c r="H5997" s="134">
        <f>Systematic[[#This Row],[SampleVariableLabel]]+100*Systematic[[#This Row],[State]]</f>
        <v>323011102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323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8Rot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323010003</v>
      </c>
      <c r="H5998" s="134">
        <f>Systematic[[#This Row],[SampleVariableLabel]]+100*Systematic[[#This Row],[State]]</f>
        <v>323011203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323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9Ama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323010004</v>
      </c>
      <c r="H5999" s="134">
        <f>Systematic[[#This Row],[SampleVariableLabel]]+100*Systematic[[#This Row],[State]]</f>
        <v>323011304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323</v>
      </c>
      <c r="B6000" s="1">
        <f>IF(C6000=0,IF(B5999=Protocol!$V$20,1,B5999+1),B5999)</f>
        <v>1</v>
      </c>
      <c r="C6000" s="1">
        <f>IF(C5999+1=Protocol!$V$21,0,C5999+1)</f>
        <v>14</v>
      </c>
      <c r="D6000" s="1">
        <f t="shared" si="203"/>
        <v>5</v>
      </c>
      <c r="E6000" s="1" t="str">
        <f>INDEX(Protocol[Mark],MATCH(C6000,Protocol[Step],0))</f>
        <v>10AsTm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323010005</v>
      </c>
      <c r="H6000" s="134">
        <f>Systematic[[#This Row],[SampleVariableLabel]]+100*Systematic[[#This Row],[State]]</f>
        <v>323011405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323</v>
      </c>
      <c r="B6001" s="1">
        <f>IF(C6001=0,IF(B6000=Protocol!$V$20,1,B6000+1),B6000)</f>
        <v>1</v>
      </c>
      <c r="C6001" s="1">
        <f>IF(C6000+1=Protocol!$V$21,0,C6000+1)</f>
        <v>15</v>
      </c>
      <c r="D6001" s="1">
        <f t="shared" si="203"/>
        <v>6</v>
      </c>
      <c r="E6001" s="1" t="str">
        <f>INDEX(Protocol[Mark],MATCH(C6001,Protocol[Step],0))</f>
        <v>11Azd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323010006</v>
      </c>
      <c r="H6001" s="134">
        <f>Systematic[[#This Row],[SampleVariableLabel]]+100*Systematic[[#This Row],[State]]</f>
        <v>323011506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324</v>
      </c>
      <c r="B6002" s="1">
        <f>IF(C6002=0,IF(B6001=Protocol!$V$20,1,B6001+1),B6001)</f>
        <v>1</v>
      </c>
      <c r="C6002" s="1">
        <f>IF(C6001+1=Protocol!$V$21,0,C6001+1)</f>
        <v>0</v>
      </c>
      <c r="D6002" s="1">
        <f t="shared" si="203"/>
        <v>1</v>
      </c>
      <c r="E6002" s="1" t="str">
        <f>INDEX(Protocol[Mark],MATCH(C6002,Protocol[Step],0))</f>
        <v>ce1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324010001</v>
      </c>
      <c r="H6002" s="134">
        <f>Systematic[[#This Row],[SampleVariableLabel]]+100*Systematic[[#This Row],[State]]</f>
        <v>324010001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324</v>
      </c>
      <c r="B6003" s="1">
        <f>IF(C6003=0,IF(B6002=Protocol!$V$20,1,B6002+1),B6002)</f>
        <v>1</v>
      </c>
      <c r="C6003" s="1">
        <f>IF(C6002+1=Protocol!$V$21,0,C6002+1)</f>
        <v>1</v>
      </c>
      <c r="D6003" s="1">
        <f t="shared" si="203"/>
        <v>2</v>
      </c>
      <c r="E6003" s="1" t="str">
        <f>INDEX(Protocol[Mark],MATCH(C6003,Protocol[Step],0))</f>
        <v>1Dig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324010002</v>
      </c>
      <c r="H6003" s="134">
        <f>Systematic[[#This Row],[SampleVariableLabel]]+100*Systematic[[#This Row],[State]]</f>
        <v>324010102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324</v>
      </c>
      <c r="B6004" s="1">
        <f>IF(C6004=0,IF(B6003=Protocol!$V$20,1,B6003+1),B6003)</f>
        <v>1</v>
      </c>
      <c r="C6004" s="1">
        <f>IF(C6003+1=Protocol!$V$21,0,C6003+1)</f>
        <v>2</v>
      </c>
      <c r="D6004" s="1">
        <f t="shared" si="203"/>
        <v>3</v>
      </c>
      <c r="E6004" s="1" t="str">
        <f>INDEX(Protocol[Mark],MATCH(C6004,Protocol[Step],0))</f>
        <v>1D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324010003</v>
      </c>
      <c r="H6004" s="134">
        <f>Systematic[[#This Row],[SampleVariableLabel]]+100*Systematic[[#This Row],[State]]</f>
        <v>324010203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324</v>
      </c>
      <c r="B6005" s="1">
        <f>IF(C6005=0,IF(B6004=Protocol!$V$20,1,B6004+1),B6004)</f>
        <v>1</v>
      </c>
      <c r="C6005" s="1">
        <f>IF(C6004+1=Protocol!$V$21,0,C6004+1)</f>
        <v>3</v>
      </c>
      <c r="D6005" s="1">
        <f t="shared" si="203"/>
        <v>4</v>
      </c>
      <c r="E6005" s="1" t="str">
        <f>INDEX(Protocol[Mark],MATCH(C6005,Protocol[Step],0))</f>
        <v>1M.1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324010004</v>
      </c>
      <c r="H6005" s="134">
        <f>Systematic[[#This Row],[SampleVariableLabel]]+100*Systematic[[#This Row],[State]]</f>
        <v>324010304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324</v>
      </c>
      <c r="B6006" s="1">
        <f>IF(C6006=0,IF(B6005=Protocol!$V$20,1,B6005+1),B6005)</f>
        <v>1</v>
      </c>
      <c r="C6006" s="1">
        <f>IF(C6005+1=Protocol!$V$21,0,C6005+1)</f>
        <v>4</v>
      </c>
      <c r="D6006" s="1">
        <f t="shared" si="203"/>
        <v>5</v>
      </c>
      <c r="E6006" s="1" t="str">
        <f>INDEX(Protocol[Mark],MATCH(C6006,Protocol[Step],0))</f>
        <v>2Oct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324010005</v>
      </c>
      <c r="H6006" s="134">
        <f>Systematic[[#This Row],[SampleVariableLabel]]+100*Systematic[[#This Row],[State]]</f>
        <v>324010405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324</v>
      </c>
      <c r="B6007" s="1">
        <f>IF(C6007=0,IF(B6006=Protocol!$V$20,1,B6006+1),B6006)</f>
        <v>1</v>
      </c>
      <c r="C6007" s="1">
        <f>IF(C6006+1=Protocol!$V$21,0,C6006+1)</f>
        <v>5</v>
      </c>
      <c r="D6007" s="1">
        <f t="shared" si="203"/>
        <v>6</v>
      </c>
      <c r="E6007" s="1" t="str">
        <f>INDEX(Protocol[Mark],MATCH(C6007,Protocol[Step],0))</f>
        <v>2c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324010006</v>
      </c>
      <c r="H6007" s="134">
        <f>Systematic[[#This Row],[SampleVariableLabel]]+100*Systematic[[#This Row],[State]]</f>
        <v>324010506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324</v>
      </c>
      <c r="B6008" s="1">
        <f>IF(C6008=0,IF(B6007=Protocol!$V$20,1,B6007+1),B6007)</f>
        <v>1</v>
      </c>
      <c r="C6008" s="1">
        <f>IF(C6007+1=Protocol!$V$21,0,C6007+1)</f>
        <v>6</v>
      </c>
      <c r="D6008" s="1">
        <f t="shared" si="203"/>
        <v>1</v>
      </c>
      <c r="E6008" s="1" t="str">
        <f>INDEX(Protocol[Mark],MATCH(C6008,Protocol[Step],0))</f>
        <v>2M2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324010001</v>
      </c>
      <c r="H6008" s="134">
        <f>Systematic[[#This Row],[SampleVariableLabel]]+100*Systematic[[#This Row],[State]]</f>
        <v>324010601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324</v>
      </c>
      <c r="B6009" s="1">
        <f>IF(C6009=0,IF(B6008=Protocol!$V$20,1,B6008+1),B6008)</f>
        <v>1</v>
      </c>
      <c r="C6009" s="1">
        <f>IF(C6008+1=Protocol!$V$21,0,C6008+1)</f>
        <v>7</v>
      </c>
      <c r="D6009" s="1">
        <f t="shared" si="203"/>
        <v>2</v>
      </c>
      <c r="E6009" s="1" t="str">
        <f>INDEX(Protocol[Mark],MATCH(C6009,Protocol[Step],0))</f>
        <v>3P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324010002</v>
      </c>
      <c r="H6009" s="134">
        <f>Systematic[[#This Row],[SampleVariableLabel]]+100*Systematic[[#This Row],[State]]</f>
        <v>324010702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324</v>
      </c>
      <c r="B6010" s="1">
        <f>IF(C6010=0,IF(B6009=Protocol!$V$20,1,B6009+1),B6009)</f>
        <v>1</v>
      </c>
      <c r="C6010" s="1">
        <f>IF(C6009+1=Protocol!$V$21,0,C6009+1)</f>
        <v>8</v>
      </c>
      <c r="D6010" s="1">
        <f t="shared" si="203"/>
        <v>3</v>
      </c>
      <c r="E6010" s="1" t="str">
        <f>INDEX(Protocol[Mark],MATCH(C6010,Protocol[Step],0))</f>
        <v>4G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324010003</v>
      </c>
      <c r="H6010" s="134">
        <f>Systematic[[#This Row],[SampleVariableLabel]]+100*Systematic[[#This Row],[State]]</f>
        <v>324010803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324</v>
      </c>
      <c r="B6011" s="1">
        <f>IF(C6011=0,IF(B6010=Protocol!$V$20,1,B6010+1),B6010)</f>
        <v>1</v>
      </c>
      <c r="C6011" s="1">
        <f>IF(C6010+1=Protocol!$V$21,0,C6010+1)</f>
        <v>9</v>
      </c>
      <c r="D6011" s="1">
        <f t="shared" si="203"/>
        <v>4</v>
      </c>
      <c r="E6011" s="1" t="str">
        <f>INDEX(Protocol[Mark],MATCH(C6011,Protocol[Step],0))</f>
        <v>5S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324010004</v>
      </c>
      <c r="H6011" s="134">
        <f>Systematic[[#This Row],[SampleVariableLabel]]+100*Systematic[[#This Row],[State]]</f>
        <v>324010904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324</v>
      </c>
      <c r="B6012" s="1">
        <f>IF(C6012=0,IF(B6011=Protocol!$V$20,1,B6011+1),B6011)</f>
        <v>1</v>
      </c>
      <c r="C6012" s="1">
        <f>IF(C6011+1=Protocol!$V$21,0,C6011+1)</f>
        <v>10</v>
      </c>
      <c r="D6012" s="1">
        <f t="shared" si="203"/>
        <v>5</v>
      </c>
      <c r="E6012" s="1" t="str">
        <f>INDEX(Protocol[Mark],MATCH(C6012,Protocol[Step],0))</f>
        <v>6Gp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324010005</v>
      </c>
      <c r="H6012" s="134">
        <f>Systematic[[#This Row],[SampleVariableLabel]]+100*Systematic[[#This Row],[State]]</f>
        <v>324011005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324</v>
      </c>
      <c r="B6013" s="1">
        <f>IF(C6013=0,IF(B6012=Protocol!$V$20,1,B6012+1),B6012)</f>
        <v>1</v>
      </c>
      <c r="C6013" s="1">
        <f>IF(C6012+1=Protocol!$V$21,0,C6012+1)</f>
        <v>11</v>
      </c>
      <c r="D6013" s="1">
        <f t="shared" si="203"/>
        <v>6</v>
      </c>
      <c r="E6013" s="1" t="str">
        <f>INDEX(Protocol[Mark],MATCH(C6013,Protocol[Step],0))</f>
        <v>7U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324010006</v>
      </c>
      <c r="H6013" s="134">
        <f>Systematic[[#This Row],[SampleVariableLabel]]+100*Systematic[[#This Row],[State]]</f>
        <v>324011106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324</v>
      </c>
      <c r="B6014" s="1">
        <f>IF(C6014=0,IF(B6013=Protocol!$V$20,1,B6013+1),B6013)</f>
        <v>1</v>
      </c>
      <c r="C6014" s="1">
        <f>IF(C6013+1=Protocol!$V$21,0,C6013+1)</f>
        <v>12</v>
      </c>
      <c r="D6014" s="1">
        <f t="shared" si="203"/>
        <v>1</v>
      </c>
      <c r="E6014" s="1" t="str">
        <f>INDEX(Protocol[Mark],MATCH(C6014,Protocol[Step],0))</f>
        <v>8Rot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324010001</v>
      </c>
      <c r="H6014" s="134">
        <f>Systematic[[#This Row],[SampleVariableLabel]]+100*Systematic[[#This Row],[State]]</f>
        <v>324011201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324</v>
      </c>
      <c r="B6015" s="1">
        <f>IF(C6015=0,IF(B6014=Protocol!$V$20,1,B6014+1),B6014)</f>
        <v>1</v>
      </c>
      <c r="C6015" s="1">
        <f>IF(C6014+1=Protocol!$V$21,0,C6014+1)</f>
        <v>13</v>
      </c>
      <c r="D6015" s="1">
        <f t="shared" si="203"/>
        <v>2</v>
      </c>
      <c r="E6015" s="1" t="str">
        <f>INDEX(Protocol[Mark],MATCH(C6015,Protocol[Step],0))</f>
        <v>9Ama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324010002</v>
      </c>
      <c r="H6015" s="134">
        <f>Systematic[[#This Row],[SampleVariableLabel]]+100*Systematic[[#This Row],[State]]</f>
        <v>324011302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324</v>
      </c>
      <c r="B6016" s="1">
        <f>IF(C6016=0,IF(B6015=Protocol!$V$20,1,B6015+1),B6015)</f>
        <v>1</v>
      </c>
      <c r="C6016" s="1">
        <f>IF(C6015+1=Protocol!$V$21,0,C6015+1)</f>
        <v>14</v>
      </c>
      <c r="D6016" s="1">
        <f t="shared" si="203"/>
        <v>3</v>
      </c>
      <c r="E6016" s="1" t="str">
        <f>INDEX(Protocol[Mark],MATCH(C6016,Protocol[Step],0))</f>
        <v>10AsTm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324010003</v>
      </c>
      <c r="H6016" s="134">
        <f>Systematic[[#This Row],[SampleVariableLabel]]+100*Systematic[[#This Row],[State]]</f>
        <v>324011403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324</v>
      </c>
      <c r="B6017" s="1">
        <f>IF(C6017=0,IF(B6016=Protocol!$V$20,1,B6016+1),B6016)</f>
        <v>1</v>
      </c>
      <c r="C6017" s="1">
        <f>IF(C6016+1=Protocol!$V$21,0,C6016+1)</f>
        <v>15</v>
      </c>
      <c r="D6017" s="1">
        <f t="shared" si="203"/>
        <v>4</v>
      </c>
      <c r="E6017" s="1" t="str">
        <f>INDEX(Protocol[Mark],MATCH(C6017,Protocol[Step],0))</f>
        <v>11Azd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324010004</v>
      </c>
      <c r="H6017" s="134">
        <f>Systematic[[#This Row],[SampleVariableLabel]]+100*Systematic[[#This Row],[State]]</f>
        <v>324011504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325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ce1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325010005</v>
      </c>
      <c r="H6018" s="134">
        <f>Systematic[[#This Row],[SampleVariableLabel]]+100*Systematic[[#This Row],[State]]</f>
        <v>325010005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325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1Dig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325010006</v>
      </c>
      <c r="H6019" s="134">
        <f>Systematic[[#This Row],[SampleVariableLabel]]+100*Systematic[[#This Row],[State]]</f>
        <v>325010106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325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1D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325010001</v>
      </c>
      <c r="H6020" s="134">
        <f>Systematic[[#This Row],[SampleVariableLabel]]+100*Systematic[[#This Row],[State]]</f>
        <v>325010201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325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1M.1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325010002</v>
      </c>
      <c r="H6021" s="134">
        <f>Systematic[[#This Row],[SampleVariableLabel]]+100*Systematic[[#This Row],[State]]</f>
        <v>325010302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325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2Oct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325010003</v>
      </c>
      <c r="H6022" s="134">
        <f>Systematic[[#This Row],[SampleVariableLabel]]+100*Systematic[[#This Row],[State]]</f>
        <v>325010403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325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2c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325010004</v>
      </c>
      <c r="H6023" s="134">
        <f>Systematic[[#This Row],[SampleVariableLabel]]+100*Systematic[[#This Row],[State]]</f>
        <v>325010504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325</v>
      </c>
      <c r="B6024" s="1">
        <f>IF(C6024=0,IF(B6023=Protocol!$V$20,1,B6023+1),B6023)</f>
        <v>1</v>
      </c>
      <c r="C6024" s="1">
        <f>IF(C6023+1=Protocol!$V$21,0,C6023+1)</f>
        <v>6</v>
      </c>
      <c r="D6024" s="1">
        <f t="shared" si="205"/>
        <v>5</v>
      </c>
      <c r="E6024" s="1" t="str">
        <f>INDEX(Protocol[Mark],MATCH(C6024,Protocol[Step],0))</f>
        <v>2M2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325010005</v>
      </c>
      <c r="H6024" s="134">
        <f>Systematic[[#This Row],[SampleVariableLabel]]+100*Systematic[[#This Row],[State]]</f>
        <v>325010605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325</v>
      </c>
      <c r="B6025" s="1">
        <f>IF(C6025=0,IF(B6024=Protocol!$V$20,1,B6024+1),B6024)</f>
        <v>1</v>
      </c>
      <c r="C6025" s="1">
        <f>IF(C6024+1=Protocol!$V$21,0,C6024+1)</f>
        <v>7</v>
      </c>
      <c r="D6025" s="1">
        <f t="shared" si="205"/>
        <v>6</v>
      </c>
      <c r="E6025" s="1" t="str">
        <f>INDEX(Protocol[Mark],MATCH(C6025,Protocol[Step],0))</f>
        <v>3P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325010006</v>
      </c>
      <c r="H6025" s="134">
        <f>Systematic[[#This Row],[SampleVariableLabel]]+100*Systematic[[#This Row],[State]]</f>
        <v>325010706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325</v>
      </c>
      <c r="B6026" s="1">
        <f>IF(C6026=0,IF(B6025=Protocol!$V$20,1,B6025+1),B6025)</f>
        <v>1</v>
      </c>
      <c r="C6026" s="1">
        <f>IF(C6025+1=Protocol!$V$21,0,C6025+1)</f>
        <v>8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325010001</v>
      </c>
      <c r="H6026" s="134">
        <f>Systematic[[#This Row],[SampleVariableLabel]]+100*Systematic[[#This Row],[State]]</f>
        <v>325010801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325</v>
      </c>
      <c r="B6027" s="1">
        <f>IF(C6027=0,IF(B6026=Protocol!$V$20,1,B6026+1),B6026)</f>
        <v>1</v>
      </c>
      <c r="C6027" s="1">
        <f>IF(C6026+1=Protocol!$V$21,0,C6026+1)</f>
        <v>9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325010002</v>
      </c>
      <c r="H6027" s="134">
        <f>Systematic[[#This Row],[SampleVariableLabel]]+100*Systematic[[#This Row],[State]]</f>
        <v>325010902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325</v>
      </c>
      <c r="B6028" s="1">
        <f>IF(C6028=0,IF(B6027=Protocol!$V$20,1,B6027+1),B6027)</f>
        <v>1</v>
      </c>
      <c r="C6028" s="1">
        <f>IF(C6027+1=Protocol!$V$21,0,C6027+1)</f>
        <v>10</v>
      </c>
      <c r="D6028" s="1">
        <f t="shared" si="205"/>
        <v>3</v>
      </c>
      <c r="E6028" s="1" t="str">
        <f>INDEX(Protocol[Mark],MATCH(C6028,Protocol[Step],0))</f>
        <v>6Gp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325010003</v>
      </c>
      <c r="H6028" s="134">
        <f>Systematic[[#This Row],[SampleVariableLabel]]+100*Systematic[[#This Row],[State]]</f>
        <v>325011003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325</v>
      </c>
      <c r="B6029" s="1">
        <f>IF(C6029=0,IF(B6028=Protocol!$V$20,1,B6028+1),B6028)</f>
        <v>1</v>
      </c>
      <c r="C6029" s="1">
        <f>IF(C6028+1=Protocol!$V$21,0,C6028+1)</f>
        <v>11</v>
      </c>
      <c r="D6029" s="1">
        <f t="shared" si="205"/>
        <v>4</v>
      </c>
      <c r="E6029" s="1" t="str">
        <f>INDEX(Protocol[Mark],MATCH(C6029,Protocol[Step],0))</f>
        <v>7U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325010004</v>
      </c>
      <c r="H6029" s="134">
        <f>Systematic[[#This Row],[SampleVariableLabel]]+100*Systematic[[#This Row],[State]]</f>
        <v>325011104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325</v>
      </c>
      <c r="B6030" s="1">
        <f>IF(C6030=0,IF(B6029=Protocol!$V$20,1,B6029+1),B6029)</f>
        <v>1</v>
      </c>
      <c r="C6030" s="1">
        <f>IF(C6029+1=Protocol!$V$21,0,C6029+1)</f>
        <v>12</v>
      </c>
      <c r="D6030" s="1">
        <f t="shared" si="205"/>
        <v>5</v>
      </c>
      <c r="E6030" s="1" t="str">
        <f>INDEX(Protocol[Mark],MATCH(C6030,Protocol[Step],0))</f>
        <v>8Rot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325010005</v>
      </c>
      <c r="H6030" s="134">
        <f>Systematic[[#This Row],[SampleVariableLabel]]+100*Systematic[[#This Row],[State]]</f>
        <v>325011205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325</v>
      </c>
      <c r="B6031" s="1">
        <f>IF(C6031=0,IF(B6030=Protocol!$V$20,1,B6030+1),B6030)</f>
        <v>1</v>
      </c>
      <c r="C6031" s="1">
        <f>IF(C6030+1=Protocol!$V$21,0,C6030+1)</f>
        <v>13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325010006</v>
      </c>
      <c r="H6031" s="134">
        <f>Systematic[[#This Row],[SampleVariableLabel]]+100*Systematic[[#This Row],[State]]</f>
        <v>325011306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325</v>
      </c>
      <c r="B6032" s="1">
        <f>IF(C6032=0,IF(B6031=Protocol!$V$20,1,B6031+1),B6031)</f>
        <v>1</v>
      </c>
      <c r="C6032" s="1">
        <f>IF(C6031+1=Protocol!$V$21,0,C6031+1)</f>
        <v>14</v>
      </c>
      <c r="D6032" s="1">
        <f t="shared" si="205"/>
        <v>1</v>
      </c>
      <c r="E6032" s="1" t="str">
        <f>INDEX(Protocol[Mark],MATCH(C6032,Protocol[Step],0))</f>
        <v>10AsTm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325010001</v>
      </c>
      <c r="H6032" s="134">
        <f>Systematic[[#This Row],[SampleVariableLabel]]+100*Systematic[[#This Row],[State]]</f>
        <v>325011401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325</v>
      </c>
      <c r="B6033" s="1">
        <f>IF(C6033=0,IF(B6032=Protocol!$V$20,1,B6032+1),B6032)</f>
        <v>1</v>
      </c>
      <c r="C6033" s="1">
        <f>IF(C6032+1=Protocol!$V$21,0,C6032+1)</f>
        <v>15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325010002</v>
      </c>
      <c r="H6033" s="134">
        <f>Systematic[[#This Row],[SampleVariableLabel]]+100*Systematic[[#This Row],[State]]</f>
        <v>325011502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326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ce1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326010003</v>
      </c>
      <c r="H6034" s="134">
        <f>Systematic[[#This Row],[SampleVariableLabel]]+100*Systematic[[#This Row],[State]]</f>
        <v>326010003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326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1Dig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326010004</v>
      </c>
      <c r="H6035" s="134">
        <f>Systematic[[#This Row],[SampleVariableLabel]]+100*Systematic[[#This Row],[State]]</f>
        <v>326010104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326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1D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326010005</v>
      </c>
      <c r="H6036" s="134">
        <f>Systematic[[#This Row],[SampleVariableLabel]]+100*Systematic[[#This Row],[State]]</f>
        <v>326010205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326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1M.1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326010006</v>
      </c>
      <c r="H6037" s="134">
        <f>Systematic[[#This Row],[SampleVariableLabel]]+100*Systematic[[#This Row],[State]]</f>
        <v>326010306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326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2Oct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326010001</v>
      </c>
      <c r="H6038" s="134">
        <f>Systematic[[#This Row],[SampleVariableLabel]]+100*Systematic[[#This Row],[State]]</f>
        <v>326010401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326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2c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326010002</v>
      </c>
      <c r="H6039" s="134">
        <f>Systematic[[#This Row],[SampleVariableLabel]]+100*Systematic[[#This Row],[State]]</f>
        <v>326010502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326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2M2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326010003</v>
      </c>
      <c r="H6040" s="134">
        <f>Systematic[[#This Row],[SampleVariableLabel]]+100*Systematic[[#This Row],[State]]</f>
        <v>326010603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326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3P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326010004</v>
      </c>
      <c r="H6041" s="134">
        <f>Systematic[[#This Row],[SampleVariableLabel]]+100*Systematic[[#This Row],[State]]</f>
        <v>326010704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326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4G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326010005</v>
      </c>
      <c r="H6042" s="134">
        <f>Systematic[[#This Row],[SampleVariableLabel]]+100*Systematic[[#This Row],[State]]</f>
        <v>326010805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326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5S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326010006</v>
      </c>
      <c r="H6043" s="134">
        <f>Systematic[[#This Row],[SampleVariableLabel]]+100*Systematic[[#This Row],[State]]</f>
        <v>326010906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326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6Gp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326010001</v>
      </c>
      <c r="H6044" s="134">
        <f>Systematic[[#This Row],[SampleVariableLabel]]+100*Systematic[[#This Row],[State]]</f>
        <v>326011001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326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7U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326010002</v>
      </c>
      <c r="H6045" s="134">
        <f>Systematic[[#This Row],[SampleVariableLabel]]+100*Systematic[[#This Row],[State]]</f>
        <v>326011102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326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8Rot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326010003</v>
      </c>
      <c r="H6046" s="134">
        <f>Systematic[[#This Row],[SampleVariableLabel]]+100*Systematic[[#This Row],[State]]</f>
        <v>326011203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326</v>
      </c>
      <c r="B6047" s="1">
        <f>IF(C6047=0,IF(B6046=Protocol!$V$20,1,B6046+1),B6046)</f>
        <v>1</v>
      </c>
      <c r="C6047" s="1">
        <f>IF(C6046+1=Protocol!$V$21,0,C6046+1)</f>
        <v>13</v>
      </c>
      <c r="D6047" s="1">
        <f t="shared" si="205"/>
        <v>4</v>
      </c>
      <c r="E6047" s="1" t="str">
        <f>INDEX(Protocol[Mark],MATCH(C6047,Protocol[Step],0))</f>
        <v>9Ama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326010004</v>
      </c>
      <c r="H6047" s="134">
        <f>Systematic[[#This Row],[SampleVariableLabel]]+100*Systematic[[#This Row],[State]]</f>
        <v>326011304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326</v>
      </c>
      <c r="B6048" s="1">
        <f>IF(C6048=0,IF(B6047=Protocol!$V$20,1,B6047+1),B6047)</f>
        <v>1</v>
      </c>
      <c r="C6048" s="1">
        <f>IF(C6047+1=Protocol!$V$21,0,C6047+1)</f>
        <v>14</v>
      </c>
      <c r="D6048" s="1">
        <f t="shared" si="205"/>
        <v>5</v>
      </c>
      <c r="E6048" s="1" t="str">
        <f>INDEX(Protocol[Mark],MATCH(C6048,Protocol[Step],0))</f>
        <v>10AsTm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326010005</v>
      </c>
      <c r="H6048" s="134">
        <f>Systematic[[#This Row],[SampleVariableLabel]]+100*Systematic[[#This Row],[State]]</f>
        <v>326011405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326</v>
      </c>
      <c r="B6049" s="1">
        <f>IF(C6049=0,IF(B6048=Protocol!$V$20,1,B6048+1),B6048)</f>
        <v>1</v>
      </c>
      <c r="C6049" s="1">
        <f>IF(C6048+1=Protocol!$V$21,0,C6048+1)</f>
        <v>15</v>
      </c>
      <c r="D6049" s="1">
        <f t="shared" si="205"/>
        <v>6</v>
      </c>
      <c r="E6049" s="1" t="str">
        <f>INDEX(Protocol[Mark],MATCH(C6049,Protocol[Step],0))</f>
        <v>11Azd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326010006</v>
      </c>
      <c r="H6049" s="134">
        <f>Systematic[[#This Row],[SampleVariableLabel]]+100*Systematic[[#This Row],[State]]</f>
        <v>326011506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327</v>
      </c>
      <c r="B6050" s="1">
        <f>IF(C6050=0,IF(B6049=Protocol!$V$20,1,B6049+1),B6049)</f>
        <v>1</v>
      </c>
      <c r="C6050" s="1">
        <f>IF(C6049+1=Protocol!$V$21,0,C6049+1)</f>
        <v>0</v>
      </c>
      <c r="D6050" s="1">
        <f t="shared" si="205"/>
        <v>1</v>
      </c>
      <c r="E6050" s="1" t="str">
        <f>INDEX(Protocol[Mark],MATCH(C6050,Protocol[Step],0))</f>
        <v>ce1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327010001</v>
      </c>
      <c r="H6050" s="134">
        <f>Systematic[[#This Row],[SampleVariableLabel]]+100*Systematic[[#This Row],[State]]</f>
        <v>327010001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327</v>
      </c>
      <c r="B6051" s="1">
        <f>IF(C6051=0,IF(B6050=Protocol!$V$20,1,B6050+1),B6050)</f>
        <v>1</v>
      </c>
      <c r="C6051" s="1">
        <f>IF(C6050+1=Protocol!$V$21,0,C6050+1)</f>
        <v>1</v>
      </c>
      <c r="D6051" s="1">
        <f t="shared" si="205"/>
        <v>2</v>
      </c>
      <c r="E6051" s="1" t="str">
        <f>INDEX(Protocol[Mark],MATCH(C6051,Protocol[Step],0))</f>
        <v>1Dig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327010002</v>
      </c>
      <c r="H6051" s="134">
        <f>Systematic[[#This Row],[SampleVariableLabel]]+100*Systematic[[#This Row],[State]]</f>
        <v>327010102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327</v>
      </c>
      <c r="B6052" s="1">
        <f>IF(C6052=0,IF(B6051=Protocol!$V$20,1,B6051+1),B6051)</f>
        <v>1</v>
      </c>
      <c r="C6052" s="1">
        <f>IF(C6051+1=Protocol!$V$21,0,C6051+1)</f>
        <v>2</v>
      </c>
      <c r="D6052" s="1">
        <f t="shared" si="205"/>
        <v>3</v>
      </c>
      <c r="E6052" s="1" t="str">
        <f>INDEX(Protocol[Mark],MATCH(C6052,Protocol[Step],0))</f>
        <v>1D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327010003</v>
      </c>
      <c r="H6052" s="134">
        <f>Systematic[[#This Row],[SampleVariableLabel]]+100*Systematic[[#This Row],[State]]</f>
        <v>327010203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327</v>
      </c>
      <c r="B6053" s="1">
        <f>IF(C6053=0,IF(B6052=Protocol!$V$20,1,B6052+1),B6052)</f>
        <v>1</v>
      </c>
      <c r="C6053" s="1">
        <f>IF(C6052+1=Protocol!$V$21,0,C6052+1)</f>
        <v>3</v>
      </c>
      <c r="D6053" s="1">
        <f t="shared" si="205"/>
        <v>4</v>
      </c>
      <c r="E6053" s="1" t="str">
        <f>INDEX(Protocol[Mark],MATCH(C6053,Protocol[Step],0))</f>
        <v>1M.1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327010004</v>
      </c>
      <c r="H6053" s="134">
        <f>Systematic[[#This Row],[SampleVariableLabel]]+100*Systematic[[#This Row],[State]]</f>
        <v>327010304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327</v>
      </c>
      <c r="B6054" s="1">
        <f>IF(C6054=0,IF(B6053=Protocol!$V$20,1,B6053+1),B6053)</f>
        <v>1</v>
      </c>
      <c r="C6054" s="1">
        <f>IF(C6053+1=Protocol!$V$21,0,C6053+1)</f>
        <v>4</v>
      </c>
      <c r="D6054" s="1">
        <f t="shared" si="205"/>
        <v>5</v>
      </c>
      <c r="E6054" s="1" t="str">
        <f>INDEX(Protocol[Mark],MATCH(C6054,Protocol[Step],0))</f>
        <v>2Oct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327010005</v>
      </c>
      <c r="H6054" s="134">
        <f>Systematic[[#This Row],[SampleVariableLabel]]+100*Systematic[[#This Row],[State]]</f>
        <v>327010405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327</v>
      </c>
      <c r="B6055" s="1">
        <f>IF(C6055=0,IF(B6054=Protocol!$V$20,1,B6054+1),B6054)</f>
        <v>1</v>
      </c>
      <c r="C6055" s="1">
        <f>IF(C6054+1=Protocol!$V$21,0,C6054+1)</f>
        <v>5</v>
      </c>
      <c r="D6055" s="1">
        <f t="shared" si="205"/>
        <v>6</v>
      </c>
      <c r="E6055" s="1" t="str">
        <f>INDEX(Protocol[Mark],MATCH(C6055,Protocol[Step],0))</f>
        <v>2c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327010006</v>
      </c>
      <c r="H6055" s="134">
        <f>Systematic[[#This Row],[SampleVariableLabel]]+100*Systematic[[#This Row],[State]]</f>
        <v>327010506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327</v>
      </c>
      <c r="B6056" s="1">
        <f>IF(C6056=0,IF(B6055=Protocol!$V$20,1,B6055+1),B6055)</f>
        <v>1</v>
      </c>
      <c r="C6056" s="1">
        <f>IF(C6055+1=Protocol!$V$21,0,C6055+1)</f>
        <v>6</v>
      </c>
      <c r="D6056" s="1">
        <f t="shared" si="205"/>
        <v>1</v>
      </c>
      <c r="E6056" s="1" t="str">
        <f>INDEX(Protocol[Mark],MATCH(C6056,Protocol[Step],0))</f>
        <v>2M2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327010001</v>
      </c>
      <c r="H6056" s="134">
        <f>Systematic[[#This Row],[SampleVariableLabel]]+100*Systematic[[#This Row],[State]]</f>
        <v>327010601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327</v>
      </c>
      <c r="B6057" s="1">
        <f>IF(C6057=0,IF(B6056=Protocol!$V$20,1,B6056+1),B6056)</f>
        <v>1</v>
      </c>
      <c r="C6057" s="1">
        <f>IF(C6056+1=Protocol!$V$21,0,C6056+1)</f>
        <v>7</v>
      </c>
      <c r="D6057" s="1">
        <f t="shared" si="205"/>
        <v>2</v>
      </c>
      <c r="E6057" s="1" t="str">
        <f>INDEX(Protocol[Mark],MATCH(C6057,Protocol[Step],0))</f>
        <v>3P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327010002</v>
      </c>
      <c r="H6057" s="134">
        <f>Systematic[[#This Row],[SampleVariableLabel]]+100*Systematic[[#This Row],[State]]</f>
        <v>327010702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327</v>
      </c>
      <c r="B6058" s="1">
        <f>IF(C6058=0,IF(B6057=Protocol!$V$20,1,B6057+1),B6057)</f>
        <v>1</v>
      </c>
      <c r="C6058" s="1">
        <f>IF(C6057+1=Protocol!$V$21,0,C6057+1)</f>
        <v>8</v>
      </c>
      <c r="D6058" s="1">
        <f t="shared" si="205"/>
        <v>3</v>
      </c>
      <c r="E6058" s="1" t="str">
        <f>INDEX(Protocol[Mark],MATCH(C6058,Protocol[Step],0))</f>
        <v>4G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327010003</v>
      </c>
      <c r="H6058" s="134">
        <f>Systematic[[#This Row],[SampleVariableLabel]]+100*Systematic[[#This Row],[State]]</f>
        <v>327010803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327</v>
      </c>
      <c r="B6059" s="1">
        <f>IF(C6059=0,IF(B6058=Protocol!$V$20,1,B6058+1),B6058)</f>
        <v>1</v>
      </c>
      <c r="C6059" s="1">
        <f>IF(C6058+1=Protocol!$V$21,0,C6058+1)</f>
        <v>9</v>
      </c>
      <c r="D6059" s="1">
        <f t="shared" si="205"/>
        <v>4</v>
      </c>
      <c r="E6059" s="1" t="str">
        <f>INDEX(Protocol[Mark],MATCH(C6059,Protocol[Step],0))</f>
        <v>5S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327010004</v>
      </c>
      <c r="H6059" s="134">
        <f>Systematic[[#This Row],[SampleVariableLabel]]+100*Systematic[[#This Row],[State]]</f>
        <v>327010904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327</v>
      </c>
      <c r="B6060" s="1">
        <f>IF(C6060=0,IF(B6059=Protocol!$V$20,1,B6059+1),B6059)</f>
        <v>1</v>
      </c>
      <c r="C6060" s="1">
        <f>IF(C6059+1=Protocol!$V$21,0,C6059+1)</f>
        <v>10</v>
      </c>
      <c r="D6060" s="1">
        <f t="shared" si="205"/>
        <v>5</v>
      </c>
      <c r="E6060" s="1" t="str">
        <f>INDEX(Protocol[Mark],MATCH(C6060,Protocol[Step],0))</f>
        <v>6Gp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327010005</v>
      </c>
      <c r="H6060" s="134">
        <f>Systematic[[#This Row],[SampleVariableLabel]]+100*Systematic[[#This Row],[State]]</f>
        <v>327011005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327</v>
      </c>
      <c r="B6061" s="1">
        <f>IF(C6061=0,IF(B6060=Protocol!$V$20,1,B6060+1),B6060)</f>
        <v>1</v>
      </c>
      <c r="C6061" s="1">
        <f>IF(C6060+1=Protocol!$V$21,0,C6060+1)</f>
        <v>11</v>
      </c>
      <c r="D6061" s="1">
        <f t="shared" si="205"/>
        <v>6</v>
      </c>
      <c r="E6061" s="1" t="str">
        <f>INDEX(Protocol[Mark],MATCH(C6061,Protocol[Step],0))</f>
        <v>7U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327010006</v>
      </c>
      <c r="H6061" s="134">
        <f>Systematic[[#This Row],[SampleVariableLabel]]+100*Systematic[[#This Row],[State]]</f>
        <v>327011106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327</v>
      </c>
      <c r="B6062" s="1">
        <f>IF(C6062=0,IF(B6061=Protocol!$V$20,1,B6061+1),B6061)</f>
        <v>1</v>
      </c>
      <c r="C6062" s="1">
        <f>IF(C6061+1=Protocol!$V$21,0,C6061+1)</f>
        <v>12</v>
      </c>
      <c r="D6062" s="1">
        <f t="shared" si="205"/>
        <v>1</v>
      </c>
      <c r="E6062" s="1" t="str">
        <f>INDEX(Protocol[Mark],MATCH(C6062,Protocol[Step],0))</f>
        <v>8Rot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327010001</v>
      </c>
      <c r="H6062" s="134">
        <f>Systematic[[#This Row],[SampleVariableLabel]]+100*Systematic[[#This Row],[State]]</f>
        <v>327011201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327</v>
      </c>
      <c r="B6063" s="1">
        <f>IF(C6063=0,IF(B6062=Protocol!$V$20,1,B6062+1),B6062)</f>
        <v>1</v>
      </c>
      <c r="C6063" s="1">
        <f>IF(C6062+1=Protocol!$V$21,0,C6062+1)</f>
        <v>13</v>
      </c>
      <c r="D6063" s="1">
        <f t="shared" si="205"/>
        <v>2</v>
      </c>
      <c r="E6063" s="1" t="str">
        <f>INDEX(Protocol[Mark],MATCH(C6063,Protocol[Step],0))</f>
        <v>9Ama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327010002</v>
      </c>
      <c r="H6063" s="134">
        <f>Systematic[[#This Row],[SampleVariableLabel]]+100*Systematic[[#This Row],[State]]</f>
        <v>327011302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327</v>
      </c>
      <c r="B6064" s="1">
        <f>IF(C6064=0,IF(B6063=Protocol!$V$20,1,B6063+1),B6063)</f>
        <v>1</v>
      </c>
      <c r="C6064" s="1">
        <f>IF(C6063+1=Protocol!$V$21,0,C6063+1)</f>
        <v>14</v>
      </c>
      <c r="D6064" s="1">
        <f t="shared" si="205"/>
        <v>3</v>
      </c>
      <c r="E6064" s="1" t="str">
        <f>INDEX(Protocol[Mark],MATCH(C6064,Protocol[Step],0))</f>
        <v>10AsTm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327010003</v>
      </c>
      <c r="H6064" s="134">
        <f>Systematic[[#This Row],[SampleVariableLabel]]+100*Systematic[[#This Row],[State]]</f>
        <v>327011403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327</v>
      </c>
      <c r="B6065" s="1">
        <f>IF(C6065=0,IF(B6064=Protocol!$V$20,1,B6064+1),B6064)</f>
        <v>1</v>
      </c>
      <c r="C6065" s="1">
        <f>IF(C6064+1=Protocol!$V$21,0,C6064+1)</f>
        <v>15</v>
      </c>
      <c r="D6065" s="1">
        <f t="shared" si="205"/>
        <v>4</v>
      </c>
      <c r="E6065" s="1" t="str">
        <f>INDEX(Protocol[Mark],MATCH(C6065,Protocol[Step],0))</f>
        <v>11Azd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327010004</v>
      </c>
      <c r="H6065" s="134">
        <f>Systematic[[#This Row],[SampleVariableLabel]]+100*Systematic[[#This Row],[State]]</f>
        <v>327011504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328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ce1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328010005</v>
      </c>
      <c r="H6066" s="134">
        <f>Systematic[[#This Row],[SampleVariableLabel]]+100*Systematic[[#This Row],[State]]</f>
        <v>328010005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328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1Dig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328010006</v>
      </c>
      <c r="H6067" s="134">
        <f>Systematic[[#This Row],[SampleVariableLabel]]+100*Systematic[[#This Row],[State]]</f>
        <v>328010106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328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1D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328010001</v>
      </c>
      <c r="H6068" s="134">
        <f>Systematic[[#This Row],[SampleVariableLabel]]+100*Systematic[[#This Row],[State]]</f>
        <v>328010201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328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1M.1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328010002</v>
      </c>
      <c r="H6069" s="134">
        <f>Systematic[[#This Row],[SampleVariableLabel]]+100*Systematic[[#This Row],[State]]</f>
        <v>328010302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328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2Oct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328010003</v>
      </c>
      <c r="H6070" s="134">
        <f>Systematic[[#This Row],[SampleVariableLabel]]+100*Systematic[[#This Row],[State]]</f>
        <v>328010403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328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2c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328010004</v>
      </c>
      <c r="H6071" s="134">
        <f>Systematic[[#This Row],[SampleVariableLabel]]+100*Systematic[[#This Row],[State]]</f>
        <v>328010504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328</v>
      </c>
      <c r="B6072" s="1">
        <f>IF(C6072=0,IF(B6071=Protocol!$V$20,1,B6071+1),B6071)</f>
        <v>1</v>
      </c>
      <c r="C6072" s="1">
        <f>IF(C6071+1=Protocol!$V$21,0,C6071+1)</f>
        <v>6</v>
      </c>
      <c r="D6072" s="1">
        <f t="shared" si="205"/>
        <v>5</v>
      </c>
      <c r="E6072" s="1" t="str">
        <f>INDEX(Protocol[Mark],MATCH(C6072,Protocol[Step],0))</f>
        <v>2M2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328010005</v>
      </c>
      <c r="H6072" s="134">
        <f>Systematic[[#This Row],[SampleVariableLabel]]+100*Systematic[[#This Row],[State]]</f>
        <v>328010605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328</v>
      </c>
      <c r="B6073" s="1">
        <f>IF(C6073=0,IF(B6072=Protocol!$V$20,1,B6072+1),B6072)</f>
        <v>1</v>
      </c>
      <c r="C6073" s="1">
        <f>IF(C6072+1=Protocol!$V$21,0,C6072+1)</f>
        <v>7</v>
      </c>
      <c r="D6073" s="1">
        <f t="shared" si="205"/>
        <v>6</v>
      </c>
      <c r="E6073" s="1" t="str">
        <f>INDEX(Protocol[Mark],MATCH(C6073,Protocol[Step],0))</f>
        <v>3P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328010006</v>
      </c>
      <c r="H6073" s="134">
        <f>Systematic[[#This Row],[SampleVariableLabel]]+100*Systematic[[#This Row],[State]]</f>
        <v>328010706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328</v>
      </c>
      <c r="B6074" s="1">
        <f>IF(C6074=0,IF(B6073=Protocol!$V$20,1,B6073+1),B6073)</f>
        <v>1</v>
      </c>
      <c r="C6074" s="1">
        <f>IF(C6073+1=Protocol!$V$21,0,C6073+1)</f>
        <v>8</v>
      </c>
      <c r="D6074" s="1">
        <f t="shared" si="205"/>
        <v>1</v>
      </c>
      <c r="E6074" s="1" t="str">
        <f>INDEX(Protocol[Mark],MATCH(C6074,Protocol[Step],0))</f>
        <v>4G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328010001</v>
      </c>
      <c r="H6074" s="134">
        <f>Systematic[[#This Row],[SampleVariableLabel]]+100*Systematic[[#This Row],[State]]</f>
        <v>328010801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328</v>
      </c>
      <c r="B6075" s="1">
        <f>IF(C6075=0,IF(B6074=Protocol!$V$20,1,B6074+1),B6074)</f>
        <v>1</v>
      </c>
      <c r="C6075" s="1">
        <f>IF(C6074+1=Protocol!$V$21,0,C6074+1)</f>
        <v>9</v>
      </c>
      <c r="D6075" s="1">
        <f t="shared" si="205"/>
        <v>2</v>
      </c>
      <c r="E6075" s="1" t="str">
        <f>INDEX(Protocol[Mark],MATCH(C6075,Protocol[Step],0))</f>
        <v>5S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328010002</v>
      </c>
      <c r="H6075" s="134">
        <f>Systematic[[#This Row],[SampleVariableLabel]]+100*Systematic[[#This Row],[State]]</f>
        <v>328010902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328</v>
      </c>
      <c r="B6076" s="1">
        <f>IF(C6076=0,IF(B6075=Protocol!$V$20,1,B6075+1),B6075)</f>
        <v>1</v>
      </c>
      <c r="C6076" s="1">
        <f>IF(C6075+1=Protocol!$V$21,0,C6075+1)</f>
        <v>10</v>
      </c>
      <c r="D6076" s="1">
        <f t="shared" si="205"/>
        <v>3</v>
      </c>
      <c r="E6076" s="1" t="str">
        <f>INDEX(Protocol[Mark],MATCH(C6076,Protocol[Step],0))</f>
        <v>6Gp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328010003</v>
      </c>
      <c r="H6076" s="134">
        <f>Systematic[[#This Row],[SampleVariableLabel]]+100*Systematic[[#This Row],[State]]</f>
        <v>328011003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328</v>
      </c>
      <c r="B6077" s="1">
        <f>IF(C6077=0,IF(B6076=Protocol!$V$20,1,B6076+1),B6076)</f>
        <v>1</v>
      </c>
      <c r="C6077" s="1">
        <f>IF(C6076+1=Protocol!$V$21,0,C6076+1)</f>
        <v>11</v>
      </c>
      <c r="D6077" s="1">
        <f t="shared" si="205"/>
        <v>4</v>
      </c>
      <c r="E6077" s="1" t="str">
        <f>INDEX(Protocol[Mark],MATCH(C6077,Protocol[Step],0))</f>
        <v>7U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328010004</v>
      </c>
      <c r="H6077" s="134">
        <f>Systematic[[#This Row],[SampleVariableLabel]]+100*Systematic[[#This Row],[State]]</f>
        <v>328011104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328</v>
      </c>
      <c r="B6078" s="1">
        <f>IF(C6078=0,IF(B6077=Protocol!$V$20,1,B6077+1),B6077)</f>
        <v>1</v>
      </c>
      <c r="C6078" s="1">
        <f>IF(C6077+1=Protocol!$V$21,0,C6077+1)</f>
        <v>12</v>
      </c>
      <c r="D6078" s="1">
        <f t="shared" si="205"/>
        <v>5</v>
      </c>
      <c r="E6078" s="1" t="str">
        <f>INDEX(Protocol[Mark],MATCH(C6078,Protocol[Step],0))</f>
        <v>8Rot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328010005</v>
      </c>
      <c r="H6078" s="134">
        <f>Systematic[[#This Row],[SampleVariableLabel]]+100*Systematic[[#This Row],[State]]</f>
        <v>328011205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328</v>
      </c>
      <c r="B6079" s="1">
        <f>IF(C6079=0,IF(B6078=Protocol!$V$20,1,B6078+1),B6078)</f>
        <v>1</v>
      </c>
      <c r="C6079" s="1">
        <f>IF(C6078+1=Protocol!$V$21,0,C6078+1)</f>
        <v>13</v>
      </c>
      <c r="D6079" s="1">
        <f t="shared" si="205"/>
        <v>6</v>
      </c>
      <c r="E6079" s="1" t="str">
        <f>INDEX(Protocol[Mark],MATCH(C6079,Protocol[Step],0))</f>
        <v>9Ama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328010006</v>
      </c>
      <c r="H6079" s="134">
        <f>Systematic[[#This Row],[SampleVariableLabel]]+100*Systematic[[#This Row],[State]]</f>
        <v>328011306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328</v>
      </c>
      <c r="B6080" s="1">
        <f>IF(C6080=0,IF(B6079=Protocol!$V$20,1,B6079+1),B6079)</f>
        <v>1</v>
      </c>
      <c r="C6080" s="1">
        <f>IF(C6079+1=Protocol!$V$21,0,C6079+1)</f>
        <v>14</v>
      </c>
      <c r="D6080" s="1">
        <f t="shared" si="205"/>
        <v>1</v>
      </c>
      <c r="E6080" s="1" t="str">
        <f>INDEX(Protocol[Mark],MATCH(C6080,Protocol[Step],0))</f>
        <v>10AsTm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328010001</v>
      </c>
      <c r="H6080" s="134">
        <f>Systematic[[#This Row],[SampleVariableLabel]]+100*Systematic[[#This Row],[State]]</f>
        <v>328011401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328</v>
      </c>
      <c r="B6081" s="1">
        <f>IF(C6081=0,IF(B6080=Protocol!$V$20,1,B6080+1),B6080)</f>
        <v>1</v>
      </c>
      <c r="C6081" s="1">
        <f>IF(C6080+1=Protocol!$V$21,0,C6080+1)</f>
        <v>15</v>
      </c>
      <c r="D6081" s="1">
        <f t="shared" si="205"/>
        <v>2</v>
      </c>
      <c r="E6081" s="1" t="str">
        <f>INDEX(Protocol[Mark],MATCH(C6081,Protocol[Step],0))</f>
        <v>11Azd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328010002</v>
      </c>
      <c r="H6081" s="134">
        <f>Systematic[[#This Row],[SampleVariableLabel]]+100*Systematic[[#This Row],[State]]</f>
        <v>328011502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329</v>
      </c>
      <c r="B6082" s="1">
        <f>IF(C6082=0,IF(B6081=Protocol!$V$20,1,B6081+1),B6081)</f>
        <v>1</v>
      </c>
      <c r="C6082" s="1">
        <f>IF(C6081+1=Protocol!$V$21,0,C6081+1)</f>
        <v>0</v>
      </c>
      <c r="D6082" s="1">
        <f t="shared" si="205"/>
        <v>3</v>
      </c>
      <c r="E6082" s="1" t="str">
        <f>INDEX(Protocol[Mark],MATCH(C6082,Protocol[Step],0))</f>
        <v>ce1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329010003</v>
      </c>
      <c r="H6082" s="134">
        <f>Systematic[[#This Row],[SampleVariableLabel]]+100*Systematic[[#This Row],[State]]</f>
        <v>329010003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329</v>
      </c>
      <c r="B6083" s="1">
        <f>IF(C6083=0,IF(B6082=Protocol!$V$20,1,B6082+1),B6082)</f>
        <v>1</v>
      </c>
      <c r="C6083" s="1">
        <f>IF(C6082+1=Protocol!$V$21,0,C6082+1)</f>
        <v>1</v>
      </c>
      <c r="D6083" s="1">
        <f t="shared" ref="D6083:D6146" si="207">IF(D6082=nVariables,1,D6082+1)</f>
        <v>4</v>
      </c>
      <c r="E6083" s="1" t="str">
        <f>INDEX(Protocol[Mark],MATCH(C6083,Protocol[Step],0))</f>
        <v>1Dig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329010004</v>
      </c>
      <c r="H6083" s="134">
        <f>Systematic[[#This Row],[SampleVariableLabel]]+100*Systematic[[#This Row],[State]]</f>
        <v>329010104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329</v>
      </c>
      <c r="B6084" s="1">
        <f>IF(C6084=0,IF(B6083=Protocol!$V$20,1,B6083+1),B6083)</f>
        <v>1</v>
      </c>
      <c r="C6084" s="1">
        <f>IF(C6083+1=Protocol!$V$21,0,C6083+1)</f>
        <v>2</v>
      </c>
      <c r="D6084" s="1">
        <f t="shared" si="207"/>
        <v>5</v>
      </c>
      <c r="E6084" s="1" t="str">
        <f>INDEX(Protocol[Mark],MATCH(C6084,Protocol[Step],0))</f>
        <v>1D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329010005</v>
      </c>
      <c r="H6084" s="134">
        <f>Systematic[[#This Row],[SampleVariableLabel]]+100*Systematic[[#This Row],[State]]</f>
        <v>329010205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329</v>
      </c>
      <c r="B6085" s="1">
        <f>IF(C6085=0,IF(B6084=Protocol!$V$20,1,B6084+1),B6084)</f>
        <v>1</v>
      </c>
      <c r="C6085" s="1">
        <f>IF(C6084+1=Protocol!$V$21,0,C6084+1)</f>
        <v>3</v>
      </c>
      <c r="D6085" s="1">
        <f t="shared" si="207"/>
        <v>6</v>
      </c>
      <c r="E6085" s="1" t="str">
        <f>INDEX(Protocol[Mark],MATCH(C6085,Protocol[Step],0))</f>
        <v>1M.1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329010006</v>
      </c>
      <c r="H6085" s="134">
        <f>Systematic[[#This Row],[SampleVariableLabel]]+100*Systematic[[#This Row],[State]]</f>
        <v>329010306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329</v>
      </c>
      <c r="B6086" s="1">
        <f>IF(C6086=0,IF(B6085=Protocol!$V$20,1,B6085+1),B6085)</f>
        <v>1</v>
      </c>
      <c r="C6086" s="1">
        <f>IF(C6085+1=Protocol!$V$21,0,C6085+1)</f>
        <v>4</v>
      </c>
      <c r="D6086" s="1">
        <f t="shared" si="207"/>
        <v>1</v>
      </c>
      <c r="E6086" s="1" t="str">
        <f>INDEX(Protocol[Mark],MATCH(C6086,Protocol[Step],0))</f>
        <v>2Oct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329010001</v>
      </c>
      <c r="H6086" s="134">
        <f>Systematic[[#This Row],[SampleVariableLabel]]+100*Systematic[[#This Row],[State]]</f>
        <v>329010401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329</v>
      </c>
      <c r="B6087" s="1">
        <f>IF(C6087=0,IF(B6086=Protocol!$V$20,1,B6086+1),B6086)</f>
        <v>1</v>
      </c>
      <c r="C6087" s="1">
        <f>IF(C6086+1=Protocol!$V$21,0,C6086+1)</f>
        <v>5</v>
      </c>
      <c r="D6087" s="1">
        <f t="shared" si="207"/>
        <v>2</v>
      </c>
      <c r="E6087" s="1" t="str">
        <f>INDEX(Protocol[Mark],MATCH(C6087,Protocol[Step],0))</f>
        <v>2c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329010002</v>
      </c>
      <c r="H6087" s="134">
        <f>Systematic[[#This Row],[SampleVariableLabel]]+100*Systematic[[#This Row],[State]]</f>
        <v>329010502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329</v>
      </c>
      <c r="B6088" s="1">
        <f>IF(C6088=0,IF(B6087=Protocol!$V$20,1,B6087+1),B6087)</f>
        <v>1</v>
      </c>
      <c r="C6088" s="1">
        <f>IF(C6087+1=Protocol!$V$21,0,C6087+1)</f>
        <v>6</v>
      </c>
      <c r="D6088" s="1">
        <f t="shared" si="207"/>
        <v>3</v>
      </c>
      <c r="E6088" s="1" t="str">
        <f>INDEX(Protocol[Mark],MATCH(C6088,Protocol[Step],0))</f>
        <v>2M2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329010003</v>
      </c>
      <c r="H6088" s="134">
        <f>Systematic[[#This Row],[SampleVariableLabel]]+100*Systematic[[#This Row],[State]]</f>
        <v>329010603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329</v>
      </c>
      <c r="B6089" s="1">
        <f>IF(C6089=0,IF(B6088=Protocol!$V$20,1,B6088+1),B6088)</f>
        <v>1</v>
      </c>
      <c r="C6089" s="1">
        <f>IF(C6088+1=Protocol!$V$21,0,C6088+1)</f>
        <v>7</v>
      </c>
      <c r="D6089" s="1">
        <f t="shared" si="207"/>
        <v>4</v>
      </c>
      <c r="E6089" s="1" t="str">
        <f>INDEX(Protocol[Mark],MATCH(C6089,Protocol[Step],0))</f>
        <v>3P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329010004</v>
      </c>
      <c r="H6089" s="134">
        <f>Systematic[[#This Row],[SampleVariableLabel]]+100*Systematic[[#This Row],[State]]</f>
        <v>329010704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329</v>
      </c>
      <c r="B6090" s="1">
        <f>IF(C6090=0,IF(B6089=Protocol!$V$20,1,B6089+1),B6089)</f>
        <v>1</v>
      </c>
      <c r="C6090" s="1">
        <f>IF(C6089+1=Protocol!$V$21,0,C6089+1)</f>
        <v>8</v>
      </c>
      <c r="D6090" s="1">
        <f t="shared" si="207"/>
        <v>5</v>
      </c>
      <c r="E6090" s="1" t="str">
        <f>INDEX(Protocol[Mark],MATCH(C6090,Protocol[Step],0))</f>
        <v>4G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329010005</v>
      </c>
      <c r="H6090" s="134">
        <f>Systematic[[#This Row],[SampleVariableLabel]]+100*Systematic[[#This Row],[State]]</f>
        <v>329010805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329</v>
      </c>
      <c r="B6091" s="1">
        <f>IF(C6091=0,IF(B6090=Protocol!$V$20,1,B6090+1),B6090)</f>
        <v>1</v>
      </c>
      <c r="C6091" s="1">
        <f>IF(C6090+1=Protocol!$V$21,0,C6090+1)</f>
        <v>9</v>
      </c>
      <c r="D6091" s="1">
        <f t="shared" si="207"/>
        <v>6</v>
      </c>
      <c r="E6091" s="1" t="str">
        <f>INDEX(Protocol[Mark],MATCH(C6091,Protocol[Step],0))</f>
        <v>5S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329010006</v>
      </c>
      <c r="H6091" s="134">
        <f>Systematic[[#This Row],[SampleVariableLabel]]+100*Systematic[[#This Row],[State]]</f>
        <v>329010906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329</v>
      </c>
      <c r="B6092" s="1">
        <f>IF(C6092=0,IF(B6091=Protocol!$V$20,1,B6091+1),B6091)</f>
        <v>1</v>
      </c>
      <c r="C6092" s="1">
        <f>IF(C6091+1=Protocol!$V$21,0,C6091+1)</f>
        <v>10</v>
      </c>
      <c r="D6092" s="1">
        <f t="shared" si="207"/>
        <v>1</v>
      </c>
      <c r="E6092" s="1" t="str">
        <f>INDEX(Protocol[Mark],MATCH(C6092,Protocol[Step],0))</f>
        <v>6Gp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329010001</v>
      </c>
      <c r="H6092" s="134">
        <f>Systematic[[#This Row],[SampleVariableLabel]]+100*Systematic[[#This Row],[State]]</f>
        <v>329011001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329</v>
      </c>
      <c r="B6093" s="1">
        <f>IF(C6093=0,IF(B6092=Protocol!$V$20,1,B6092+1),B6092)</f>
        <v>1</v>
      </c>
      <c r="C6093" s="1">
        <f>IF(C6092+1=Protocol!$V$21,0,C6092+1)</f>
        <v>11</v>
      </c>
      <c r="D6093" s="1">
        <f t="shared" si="207"/>
        <v>2</v>
      </c>
      <c r="E6093" s="1" t="str">
        <f>INDEX(Protocol[Mark],MATCH(C6093,Protocol[Step],0))</f>
        <v>7U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329010002</v>
      </c>
      <c r="H6093" s="134">
        <f>Systematic[[#This Row],[SampleVariableLabel]]+100*Systematic[[#This Row],[State]]</f>
        <v>329011102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329</v>
      </c>
      <c r="B6094" s="1">
        <f>IF(C6094=0,IF(B6093=Protocol!$V$20,1,B6093+1),B6093)</f>
        <v>1</v>
      </c>
      <c r="C6094" s="1">
        <f>IF(C6093+1=Protocol!$V$21,0,C6093+1)</f>
        <v>12</v>
      </c>
      <c r="D6094" s="1">
        <f t="shared" si="207"/>
        <v>3</v>
      </c>
      <c r="E6094" s="1" t="str">
        <f>INDEX(Protocol[Mark],MATCH(C6094,Protocol[Step],0))</f>
        <v>8Rot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329010003</v>
      </c>
      <c r="H6094" s="134">
        <f>Systematic[[#This Row],[SampleVariableLabel]]+100*Systematic[[#This Row],[State]]</f>
        <v>329011203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329</v>
      </c>
      <c r="B6095" s="1">
        <f>IF(C6095=0,IF(B6094=Protocol!$V$20,1,B6094+1),B6094)</f>
        <v>1</v>
      </c>
      <c r="C6095" s="1">
        <f>IF(C6094+1=Protocol!$V$21,0,C6094+1)</f>
        <v>13</v>
      </c>
      <c r="D6095" s="1">
        <f t="shared" si="207"/>
        <v>4</v>
      </c>
      <c r="E6095" s="1" t="str">
        <f>INDEX(Protocol[Mark],MATCH(C6095,Protocol[Step],0))</f>
        <v>9Ama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329010004</v>
      </c>
      <c r="H6095" s="134">
        <f>Systematic[[#This Row],[SampleVariableLabel]]+100*Systematic[[#This Row],[State]]</f>
        <v>329011304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329</v>
      </c>
      <c r="B6096" s="1">
        <f>IF(C6096=0,IF(B6095=Protocol!$V$20,1,B6095+1),B6095)</f>
        <v>1</v>
      </c>
      <c r="C6096" s="1">
        <f>IF(C6095+1=Protocol!$V$21,0,C6095+1)</f>
        <v>14</v>
      </c>
      <c r="D6096" s="1">
        <f t="shared" si="207"/>
        <v>5</v>
      </c>
      <c r="E6096" s="1" t="str">
        <f>INDEX(Protocol[Mark],MATCH(C6096,Protocol[Step],0))</f>
        <v>10AsTm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329010005</v>
      </c>
      <c r="H6096" s="134">
        <f>Systematic[[#This Row],[SampleVariableLabel]]+100*Systematic[[#This Row],[State]]</f>
        <v>329011405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329</v>
      </c>
      <c r="B6097" s="1">
        <f>IF(C6097=0,IF(B6096=Protocol!$V$20,1,B6096+1),B6096)</f>
        <v>1</v>
      </c>
      <c r="C6097" s="1">
        <f>IF(C6096+1=Protocol!$V$21,0,C6096+1)</f>
        <v>15</v>
      </c>
      <c r="D6097" s="1">
        <f t="shared" si="207"/>
        <v>6</v>
      </c>
      <c r="E6097" s="1" t="str">
        <f>INDEX(Protocol[Mark],MATCH(C6097,Protocol[Step],0))</f>
        <v>11Azd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329010006</v>
      </c>
      <c r="H6097" s="134">
        <f>Systematic[[#This Row],[SampleVariableLabel]]+100*Systematic[[#This Row],[State]]</f>
        <v>329011506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330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ce1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330010001</v>
      </c>
      <c r="H6098" s="134">
        <f>Systematic[[#This Row],[SampleVariableLabel]]+100*Systematic[[#This Row],[State]]</f>
        <v>330010001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330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330010002</v>
      </c>
      <c r="H6099" s="134">
        <f>Systematic[[#This Row],[SampleVariableLabel]]+100*Systematic[[#This Row],[State]]</f>
        <v>330010102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330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330010003</v>
      </c>
      <c r="H6100" s="134">
        <f>Systematic[[#This Row],[SampleVariableLabel]]+100*Systematic[[#This Row],[State]]</f>
        <v>330010203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330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1M.1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330010004</v>
      </c>
      <c r="H6101" s="134">
        <f>Systematic[[#This Row],[SampleVariableLabel]]+100*Systematic[[#This Row],[State]]</f>
        <v>330010304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330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330010005</v>
      </c>
      <c r="H6102" s="134">
        <f>Systematic[[#This Row],[SampleVariableLabel]]+100*Systematic[[#This Row],[State]]</f>
        <v>330010405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330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2c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330010006</v>
      </c>
      <c r="H6103" s="134">
        <f>Systematic[[#This Row],[SampleVariableLabel]]+100*Systematic[[#This Row],[State]]</f>
        <v>330010506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330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2M2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330010001</v>
      </c>
      <c r="H6104" s="134">
        <f>Systematic[[#This Row],[SampleVariableLabel]]+100*Systematic[[#This Row],[State]]</f>
        <v>330010601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330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3P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330010002</v>
      </c>
      <c r="H6105" s="134">
        <f>Systematic[[#This Row],[SampleVariableLabel]]+100*Systematic[[#This Row],[State]]</f>
        <v>330010702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330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4G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330010003</v>
      </c>
      <c r="H6106" s="134">
        <f>Systematic[[#This Row],[SampleVariableLabel]]+100*Systematic[[#This Row],[State]]</f>
        <v>330010803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330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5S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330010004</v>
      </c>
      <c r="H6107" s="134">
        <f>Systematic[[#This Row],[SampleVariableLabel]]+100*Systematic[[#This Row],[State]]</f>
        <v>330010904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330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6Gp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330010005</v>
      </c>
      <c r="H6108" s="134">
        <f>Systematic[[#This Row],[SampleVariableLabel]]+100*Systematic[[#This Row],[State]]</f>
        <v>330011005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330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7U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330010006</v>
      </c>
      <c r="H6109" s="134">
        <f>Systematic[[#This Row],[SampleVariableLabel]]+100*Systematic[[#This Row],[State]]</f>
        <v>330011106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330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8Rot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330010001</v>
      </c>
      <c r="H6110" s="134">
        <f>Systematic[[#This Row],[SampleVariableLabel]]+100*Systematic[[#This Row],[State]]</f>
        <v>330011201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330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9Ama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330010002</v>
      </c>
      <c r="H6111" s="134">
        <f>Systematic[[#This Row],[SampleVariableLabel]]+100*Systematic[[#This Row],[State]]</f>
        <v>330011302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330</v>
      </c>
      <c r="B6112" s="1">
        <f>IF(C6112=0,IF(B6111=Protocol!$V$20,1,B6111+1),B6111)</f>
        <v>1</v>
      </c>
      <c r="C6112" s="1">
        <f>IF(C6111+1=Protocol!$V$21,0,C6111+1)</f>
        <v>14</v>
      </c>
      <c r="D6112" s="1">
        <f t="shared" si="207"/>
        <v>3</v>
      </c>
      <c r="E6112" s="1" t="str">
        <f>INDEX(Protocol[Mark],MATCH(C6112,Protocol[Step],0))</f>
        <v>10AsTm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330010003</v>
      </c>
      <c r="H6112" s="134">
        <f>Systematic[[#This Row],[SampleVariableLabel]]+100*Systematic[[#This Row],[State]]</f>
        <v>330011403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330</v>
      </c>
      <c r="B6113" s="1">
        <f>IF(C6113=0,IF(B6112=Protocol!$V$20,1,B6112+1),B6112)</f>
        <v>1</v>
      </c>
      <c r="C6113" s="1">
        <f>IF(C6112+1=Protocol!$V$21,0,C6112+1)</f>
        <v>15</v>
      </c>
      <c r="D6113" s="1">
        <f t="shared" si="207"/>
        <v>4</v>
      </c>
      <c r="E6113" s="1" t="str">
        <f>INDEX(Protocol[Mark],MATCH(C6113,Protocol[Step],0))</f>
        <v>11Azd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330010004</v>
      </c>
      <c r="H6113" s="134">
        <f>Systematic[[#This Row],[SampleVariableLabel]]+100*Systematic[[#This Row],[State]]</f>
        <v>330011504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331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ce1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331010005</v>
      </c>
      <c r="H6114" s="134">
        <f>Systematic[[#This Row],[SampleVariableLabel]]+100*Systematic[[#This Row],[State]]</f>
        <v>331010005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331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1Dig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331010006</v>
      </c>
      <c r="H6115" s="134">
        <f>Systematic[[#This Row],[SampleVariableLabel]]+100*Systematic[[#This Row],[State]]</f>
        <v>331010106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331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331010001</v>
      </c>
      <c r="H6116" s="134">
        <f>Systematic[[#This Row],[SampleVariableLabel]]+100*Systematic[[#This Row],[State]]</f>
        <v>331010201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331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1M.1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331010002</v>
      </c>
      <c r="H6117" s="134">
        <f>Systematic[[#This Row],[SampleVariableLabel]]+100*Systematic[[#This Row],[State]]</f>
        <v>331010302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331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2Oct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331010003</v>
      </c>
      <c r="H6118" s="134">
        <f>Systematic[[#This Row],[SampleVariableLabel]]+100*Systematic[[#This Row],[State]]</f>
        <v>331010403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331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2c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331010004</v>
      </c>
      <c r="H6119" s="134">
        <f>Systematic[[#This Row],[SampleVariableLabel]]+100*Systematic[[#This Row],[State]]</f>
        <v>331010504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331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2M2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331010005</v>
      </c>
      <c r="H6120" s="134">
        <f>Systematic[[#This Row],[SampleVariableLabel]]+100*Systematic[[#This Row],[State]]</f>
        <v>331010605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331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3P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331010006</v>
      </c>
      <c r="H6121" s="134">
        <f>Systematic[[#This Row],[SampleVariableLabel]]+100*Systematic[[#This Row],[State]]</f>
        <v>331010706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331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4G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331010001</v>
      </c>
      <c r="H6122" s="134">
        <f>Systematic[[#This Row],[SampleVariableLabel]]+100*Systematic[[#This Row],[State]]</f>
        <v>331010801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331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5S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331010002</v>
      </c>
      <c r="H6123" s="134">
        <f>Systematic[[#This Row],[SampleVariableLabel]]+100*Systematic[[#This Row],[State]]</f>
        <v>331010902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331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6Gp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331010003</v>
      </c>
      <c r="H6124" s="134">
        <f>Systematic[[#This Row],[SampleVariableLabel]]+100*Systematic[[#This Row],[State]]</f>
        <v>331011003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331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7U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331010004</v>
      </c>
      <c r="H6125" s="134">
        <f>Systematic[[#This Row],[SampleVariableLabel]]+100*Systematic[[#This Row],[State]]</f>
        <v>331011104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331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8Rot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331010005</v>
      </c>
      <c r="H6126" s="134">
        <f>Systematic[[#This Row],[SampleVariableLabel]]+100*Systematic[[#This Row],[State]]</f>
        <v>331011205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331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9Ama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331010006</v>
      </c>
      <c r="H6127" s="134">
        <f>Systematic[[#This Row],[SampleVariableLabel]]+100*Systematic[[#This Row],[State]]</f>
        <v>331011306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331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10AsTm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331010001</v>
      </c>
      <c r="H6128" s="134">
        <f>Systematic[[#This Row],[SampleVariableLabel]]+100*Systematic[[#This Row],[State]]</f>
        <v>331011401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331</v>
      </c>
      <c r="B6129" s="1">
        <f>IF(C6129=0,IF(B6128=Protocol!$V$20,1,B6128+1),B6128)</f>
        <v>1</v>
      </c>
      <c r="C6129" s="1">
        <f>IF(C6128+1=Protocol!$V$21,0,C6128+1)</f>
        <v>15</v>
      </c>
      <c r="D6129" s="1">
        <f t="shared" si="207"/>
        <v>2</v>
      </c>
      <c r="E6129" s="1" t="str">
        <f>INDEX(Protocol[Mark],MATCH(C6129,Protocol[Step],0))</f>
        <v>11Azd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331010002</v>
      </c>
      <c r="H6129" s="134">
        <f>Systematic[[#This Row],[SampleVariableLabel]]+100*Systematic[[#This Row],[State]]</f>
        <v>331011502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332</v>
      </c>
      <c r="B6130" s="1">
        <f>IF(C6130=0,IF(B6129=Protocol!$V$20,1,B6129+1),B6129)</f>
        <v>1</v>
      </c>
      <c r="C6130" s="1">
        <f>IF(C6129+1=Protocol!$V$21,0,C6129+1)</f>
        <v>0</v>
      </c>
      <c r="D6130" s="1">
        <f t="shared" si="207"/>
        <v>3</v>
      </c>
      <c r="E6130" s="1" t="str">
        <f>INDEX(Protocol[Mark],MATCH(C6130,Protocol[Step],0))</f>
        <v>ce1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332010003</v>
      </c>
      <c r="H6130" s="134">
        <f>Systematic[[#This Row],[SampleVariableLabel]]+100*Systematic[[#This Row],[State]]</f>
        <v>332010003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332</v>
      </c>
      <c r="B6131" s="1">
        <f>IF(C6131=0,IF(B6130=Protocol!$V$20,1,B6130+1),B6130)</f>
        <v>1</v>
      </c>
      <c r="C6131" s="1">
        <f>IF(C6130+1=Protocol!$V$21,0,C6130+1)</f>
        <v>1</v>
      </c>
      <c r="D6131" s="1">
        <f t="shared" si="207"/>
        <v>4</v>
      </c>
      <c r="E6131" s="1" t="str">
        <f>INDEX(Protocol[Mark],MATCH(C6131,Protocol[Step],0))</f>
        <v>1Dig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332010004</v>
      </c>
      <c r="H6131" s="134">
        <f>Systematic[[#This Row],[SampleVariableLabel]]+100*Systematic[[#This Row],[State]]</f>
        <v>332010104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332</v>
      </c>
      <c r="B6132" s="1">
        <f>IF(C6132=0,IF(B6131=Protocol!$V$20,1,B6131+1),B6131)</f>
        <v>1</v>
      </c>
      <c r="C6132" s="1">
        <f>IF(C6131+1=Protocol!$V$21,0,C6131+1)</f>
        <v>2</v>
      </c>
      <c r="D6132" s="1">
        <f t="shared" si="207"/>
        <v>5</v>
      </c>
      <c r="E6132" s="1" t="str">
        <f>INDEX(Protocol[Mark],MATCH(C6132,Protocol[Step],0))</f>
        <v>1D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332010005</v>
      </c>
      <c r="H6132" s="134">
        <f>Systematic[[#This Row],[SampleVariableLabel]]+100*Systematic[[#This Row],[State]]</f>
        <v>332010205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332</v>
      </c>
      <c r="B6133" s="1">
        <f>IF(C6133=0,IF(B6132=Protocol!$V$20,1,B6132+1),B6132)</f>
        <v>1</v>
      </c>
      <c r="C6133" s="1">
        <f>IF(C6132+1=Protocol!$V$21,0,C6132+1)</f>
        <v>3</v>
      </c>
      <c r="D6133" s="1">
        <f t="shared" si="207"/>
        <v>6</v>
      </c>
      <c r="E6133" s="1" t="str">
        <f>INDEX(Protocol[Mark],MATCH(C6133,Protocol[Step],0))</f>
        <v>1M.1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332010006</v>
      </c>
      <c r="H6133" s="134">
        <f>Systematic[[#This Row],[SampleVariableLabel]]+100*Systematic[[#This Row],[State]]</f>
        <v>332010306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332</v>
      </c>
      <c r="B6134" s="1">
        <f>IF(C6134=0,IF(B6133=Protocol!$V$20,1,B6133+1),B6133)</f>
        <v>1</v>
      </c>
      <c r="C6134" s="1">
        <f>IF(C6133+1=Protocol!$V$21,0,C6133+1)</f>
        <v>4</v>
      </c>
      <c r="D6134" s="1">
        <f t="shared" si="207"/>
        <v>1</v>
      </c>
      <c r="E6134" s="1" t="str">
        <f>INDEX(Protocol[Mark],MATCH(C6134,Protocol[Step],0))</f>
        <v>2Oct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332010001</v>
      </c>
      <c r="H6134" s="134">
        <f>Systematic[[#This Row],[SampleVariableLabel]]+100*Systematic[[#This Row],[State]]</f>
        <v>332010401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332</v>
      </c>
      <c r="B6135" s="1">
        <f>IF(C6135=0,IF(B6134=Protocol!$V$20,1,B6134+1),B6134)</f>
        <v>1</v>
      </c>
      <c r="C6135" s="1">
        <f>IF(C6134+1=Protocol!$V$21,0,C6134+1)</f>
        <v>5</v>
      </c>
      <c r="D6135" s="1">
        <f t="shared" si="207"/>
        <v>2</v>
      </c>
      <c r="E6135" s="1" t="str">
        <f>INDEX(Protocol[Mark],MATCH(C6135,Protocol[Step],0))</f>
        <v>2c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332010002</v>
      </c>
      <c r="H6135" s="134">
        <f>Systematic[[#This Row],[SampleVariableLabel]]+100*Systematic[[#This Row],[State]]</f>
        <v>332010502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332</v>
      </c>
      <c r="B6136" s="1">
        <f>IF(C6136=0,IF(B6135=Protocol!$V$20,1,B6135+1),B6135)</f>
        <v>1</v>
      </c>
      <c r="C6136" s="1">
        <f>IF(C6135+1=Protocol!$V$21,0,C6135+1)</f>
        <v>6</v>
      </c>
      <c r="D6136" s="1">
        <f t="shared" si="207"/>
        <v>3</v>
      </c>
      <c r="E6136" s="1" t="str">
        <f>INDEX(Protocol[Mark],MATCH(C6136,Protocol[Step],0))</f>
        <v>2M2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332010003</v>
      </c>
      <c r="H6136" s="134">
        <f>Systematic[[#This Row],[SampleVariableLabel]]+100*Systematic[[#This Row],[State]]</f>
        <v>332010603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332</v>
      </c>
      <c r="B6137" s="1">
        <f>IF(C6137=0,IF(B6136=Protocol!$V$20,1,B6136+1),B6136)</f>
        <v>1</v>
      </c>
      <c r="C6137" s="1">
        <f>IF(C6136+1=Protocol!$V$21,0,C6136+1)</f>
        <v>7</v>
      </c>
      <c r="D6137" s="1">
        <f t="shared" si="207"/>
        <v>4</v>
      </c>
      <c r="E6137" s="1" t="str">
        <f>INDEX(Protocol[Mark],MATCH(C6137,Protocol[Step],0))</f>
        <v>3P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332010004</v>
      </c>
      <c r="H6137" s="134">
        <f>Systematic[[#This Row],[SampleVariableLabel]]+100*Systematic[[#This Row],[State]]</f>
        <v>332010704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332</v>
      </c>
      <c r="B6138" s="1">
        <f>IF(C6138=0,IF(B6137=Protocol!$V$20,1,B6137+1),B6137)</f>
        <v>1</v>
      </c>
      <c r="C6138" s="1">
        <f>IF(C6137+1=Protocol!$V$21,0,C6137+1)</f>
        <v>8</v>
      </c>
      <c r="D6138" s="1">
        <f t="shared" si="207"/>
        <v>5</v>
      </c>
      <c r="E6138" s="1" t="str">
        <f>INDEX(Protocol[Mark],MATCH(C6138,Protocol[Step],0))</f>
        <v>4G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332010005</v>
      </c>
      <c r="H6138" s="134">
        <f>Systematic[[#This Row],[SampleVariableLabel]]+100*Systematic[[#This Row],[State]]</f>
        <v>332010805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332</v>
      </c>
      <c r="B6139" s="1">
        <f>IF(C6139=0,IF(B6138=Protocol!$V$20,1,B6138+1),B6138)</f>
        <v>1</v>
      </c>
      <c r="C6139" s="1">
        <f>IF(C6138+1=Protocol!$V$21,0,C6138+1)</f>
        <v>9</v>
      </c>
      <c r="D6139" s="1">
        <f t="shared" si="207"/>
        <v>6</v>
      </c>
      <c r="E6139" s="1" t="str">
        <f>INDEX(Protocol[Mark],MATCH(C6139,Protocol[Step],0))</f>
        <v>5S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332010006</v>
      </c>
      <c r="H6139" s="134">
        <f>Systematic[[#This Row],[SampleVariableLabel]]+100*Systematic[[#This Row],[State]]</f>
        <v>332010906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332</v>
      </c>
      <c r="B6140" s="1">
        <f>IF(C6140=0,IF(B6139=Protocol!$V$20,1,B6139+1),B6139)</f>
        <v>1</v>
      </c>
      <c r="C6140" s="1">
        <f>IF(C6139+1=Protocol!$V$21,0,C6139+1)</f>
        <v>10</v>
      </c>
      <c r="D6140" s="1">
        <f t="shared" si="207"/>
        <v>1</v>
      </c>
      <c r="E6140" s="1" t="str">
        <f>INDEX(Protocol[Mark],MATCH(C6140,Protocol[Step],0))</f>
        <v>6Gp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332010001</v>
      </c>
      <c r="H6140" s="134">
        <f>Systematic[[#This Row],[SampleVariableLabel]]+100*Systematic[[#This Row],[State]]</f>
        <v>332011001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332</v>
      </c>
      <c r="B6141" s="1">
        <f>IF(C6141=0,IF(B6140=Protocol!$V$20,1,B6140+1),B6140)</f>
        <v>1</v>
      </c>
      <c r="C6141" s="1">
        <f>IF(C6140+1=Protocol!$V$21,0,C6140+1)</f>
        <v>11</v>
      </c>
      <c r="D6141" s="1">
        <f t="shared" si="207"/>
        <v>2</v>
      </c>
      <c r="E6141" s="1" t="str">
        <f>INDEX(Protocol[Mark],MATCH(C6141,Protocol[Step],0))</f>
        <v>7U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332010002</v>
      </c>
      <c r="H6141" s="134">
        <f>Systematic[[#This Row],[SampleVariableLabel]]+100*Systematic[[#This Row],[State]]</f>
        <v>332011102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332</v>
      </c>
      <c r="B6142" s="1">
        <f>IF(C6142=0,IF(B6141=Protocol!$V$20,1,B6141+1),B6141)</f>
        <v>1</v>
      </c>
      <c r="C6142" s="1">
        <f>IF(C6141+1=Protocol!$V$21,0,C6141+1)</f>
        <v>12</v>
      </c>
      <c r="D6142" s="1">
        <f t="shared" si="207"/>
        <v>3</v>
      </c>
      <c r="E6142" s="1" t="str">
        <f>INDEX(Protocol[Mark],MATCH(C6142,Protocol[Step],0))</f>
        <v>8Rot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332010003</v>
      </c>
      <c r="H6142" s="134">
        <f>Systematic[[#This Row],[SampleVariableLabel]]+100*Systematic[[#This Row],[State]]</f>
        <v>332011203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332</v>
      </c>
      <c r="B6143" s="1">
        <f>IF(C6143=0,IF(B6142=Protocol!$V$20,1,B6142+1),B6142)</f>
        <v>1</v>
      </c>
      <c r="C6143" s="1">
        <f>IF(C6142+1=Protocol!$V$21,0,C6142+1)</f>
        <v>13</v>
      </c>
      <c r="D6143" s="1">
        <f t="shared" si="207"/>
        <v>4</v>
      </c>
      <c r="E6143" s="1" t="str">
        <f>INDEX(Protocol[Mark],MATCH(C6143,Protocol[Step],0))</f>
        <v>9Ama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332010004</v>
      </c>
      <c r="H6143" s="134">
        <f>Systematic[[#This Row],[SampleVariableLabel]]+100*Systematic[[#This Row],[State]]</f>
        <v>332011304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332</v>
      </c>
      <c r="B6144" s="1">
        <f>IF(C6144=0,IF(B6143=Protocol!$V$20,1,B6143+1),B6143)</f>
        <v>1</v>
      </c>
      <c r="C6144" s="1">
        <f>IF(C6143+1=Protocol!$V$21,0,C6143+1)</f>
        <v>14</v>
      </c>
      <c r="D6144" s="1">
        <f t="shared" si="207"/>
        <v>5</v>
      </c>
      <c r="E6144" s="1" t="str">
        <f>INDEX(Protocol[Mark],MATCH(C6144,Protocol[Step],0))</f>
        <v>10AsTm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332010005</v>
      </c>
      <c r="H6144" s="134">
        <f>Systematic[[#This Row],[SampleVariableLabel]]+100*Systematic[[#This Row],[State]]</f>
        <v>332011405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332</v>
      </c>
      <c r="B6145" s="1">
        <f>IF(C6145=0,IF(B6144=Protocol!$V$20,1,B6144+1),B6144)</f>
        <v>1</v>
      </c>
      <c r="C6145" s="1">
        <f>IF(C6144+1=Protocol!$V$21,0,C6144+1)</f>
        <v>15</v>
      </c>
      <c r="D6145" s="1">
        <f t="shared" si="207"/>
        <v>6</v>
      </c>
      <c r="E6145" s="1" t="str">
        <f>INDEX(Protocol[Mark],MATCH(C6145,Protocol[Step],0))</f>
        <v>11Azd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332010006</v>
      </c>
      <c r="H6145" s="134">
        <f>Systematic[[#This Row],[SampleVariableLabel]]+100*Systematic[[#This Row],[State]]</f>
        <v>332011506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333</v>
      </c>
      <c r="B6146" s="1">
        <f>IF(C6146=0,IF(B6145=Protocol!$V$20,1,B6145+1),B6145)</f>
        <v>1</v>
      </c>
      <c r="C6146" s="1">
        <f>IF(C6145+1=Protocol!$V$21,0,C6145+1)</f>
        <v>0</v>
      </c>
      <c r="D6146" s="1">
        <f t="shared" si="207"/>
        <v>1</v>
      </c>
      <c r="E6146" s="1" t="str">
        <f>INDEX(Protocol[Mark],MATCH(C6146,Protocol[Step],0))</f>
        <v>ce1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333010001</v>
      </c>
      <c r="H6146" s="134">
        <f>Systematic[[#This Row],[SampleVariableLabel]]+100*Systematic[[#This Row],[State]]</f>
        <v>333010001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333</v>
      </c>
      <c r="B6147" s="1">
        <f>IF(C6147=0,IF(B6146=Protocol!$V$20,1,B6146+1),B6146)</f>
        <v>1</v>
      </c>
      <c r="C6147" s="1">
        <f>IF(C6146+1=Protocol!$V$21,0,C6146+1)</f>
        <v>1</v>
      </c>
      <c r="D6147" s="1">
        <f t="shared" ref="D6147:D6210" si="209">IF(D6146=nVariables,1,D6146+1)</f>
        <v>2</v>
      </c>
      <c r="E6147" s="1" t="str">
        <f>INDEX(Protocol[Mark],MATCH(C6147,Protocol[Step],0))</f>
        <v>1Dig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333010002</v>
      </c>
      <c r="H6147" s="134">
        <f>Systematic[[#This Row],[SampleVariableLabel]]+100*Systematic[[#This Row],[State]]</f>
        <v>333010102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333</v>
      </c>
      <c r="B6148" s="1">
        <f>IF(C6148=0,IF(B6147=Protocol!$V$20,1,B6147+1),B6147)</f>
        <v>1</v>
      </c>
      <c r="C6148" s="1">
        <f>IF(C6147+1=Protocol!$V$21,0,C6147+1)</f>
        <v>2</v>
      </c>
      <c r="D6148" s="1">
        <f t="shared" si="209"/>
        <v>3</v>
      </c>
      <c r="E6148" s="1" t="str">
        <f>INDEX(Protocol[Mark],MATCH(C6148,Protocol[Step],0))</f>
        <v>1D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333010003</v>
      </c>
      <c r="H6148" s="134">
        <f>Systematic[[#This Row],[SampleVariableLabel]]+100*Systematic[[#This Row],[State]]</f>
        <v>333010203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333</v>
      </c>
      <c r="B6149" s="1">
        <f>IF(C6149=0,IF(B6148=Protocol!$V$20,1,B6148+1),B6148)</f>
        <v>1</v>
      </c>
      <c r="C6149" s="1">
        <f>IF(C6148+1=Protocol!$V$21,0,C6148+1)</f>
        <v>3</v>
      </c>
      <c r="D6149" s="1">
        <f t="shared" si="209"/>
        <v>4</v>
      </c>
      <c r="E6149" s="1" t="str">
        <f>INDEX(Protocol[Mark],MATCH(C6149,Protocol[Step],0))</f>
        <v>1M.1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333010004</v>
      </c>
      <c r="H6149" s="134">
        <f>Systematic[[#This Row],[SampleVariableLabel]]+100*Systematic[[#This Row],[State]]</f>
        <v>333010304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333</v>
      </c>
      <c r="B6150" s="1">
        <f>IF(C6150=0,IF(B6149=Protocol!$V$20,1,B6149+1),B6149)</f>
        <v>1</v>
      </c>
      <c r="C6150" s="1">
        <f>IF(C6149+1=Protocol!$V$21,0,C6149+1)</f>
        <v>4</v>
      </c>
      <c r="D6150" s="1">
        <f t="shared" si="209"/>
        <v>5</v>
      </c>
      <c r="E6150" s="1" t="str">
        <f>INDEX(Protocol[Mark],MATCH(C6150,Protocol[Step],0))</f>
        <v>2Oct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333010005</v>
      </c>
      <c r="H6150" s="134">
        <f>Systematic[[#This Row],[SampleVariableLabel]]+100*Systematic[[#This Row],[State]]</f>
        <v>333010405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333</v>
      </c>
      <c r="B6151" s="1">
        <f>IF(C6151=0,IF(B6150=Protocol!$V$20,1,B6150+1),B6150)</f>
        <v>1</v>
      </c>
      <c r="C6151" s="1">
        <f>IF(C6150+1=Protocol!$V$21,0,C6150+1)</f>
        <v>5</v>
      </c>
      <c r="D6151" s="1">
        <f t="shared" si="209"/>
        <v>6</v>
      </c>
      <c r="E6151" s="1" t="str">
        <f>INDEX(Protocol[Mark],MATCH(C6151,Protocol[Step],0))</f>
        <v>2c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333010006</v>
      </c>
      <c r="H6151" s="134">
        <f>Systematic[[#This Row],[SampleVariableLabel]]+100*Systematic[[#This Row],[State]]</f>
        <v>333010506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333</v>
      </c>
      <c r="B6152" s="1">
        <f>IF(C6152=0,IF(B6151=Protocol!$V$20,1,B6151+1),B6151)</f>
        <v>1</v>
      </c>
      <c r="C6152" s="1">
        <f>IF(C6151+1=Protocol!$V$21,0,C6151+1)</f>
        <v>6</v>
      </c>
      <c r="D6152" s="1">
        <f t="shared" si="209"/>
        <v>1</v>
      </c>
      <c r="E6152" s="1" t="str">
        <f>INDEX(Protocol[Mark],MATCH(C6152,Protocol[Step],0))</f>
        <v>2M2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333010001</v>
      </c>
      <c r="H6152" s="134">
        <f>Systematic[[#This Row],[SampleVariableLabel]]+100*Systematic[[#This Row],[State]]</f>
        <v>333010601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333</v>
      </c>
      <c r="B6153" s="1">
        <f>IF(C6153=0,IF(B6152=Protocol!$V$20,1,B6152+1),B6152)</f>
        <v>1</v>
      </c>
      <c r="C6153" s="1">
        <f>IF(C6152+1=Protocol!$V$21,0,C6152+1)</f>
        <v>7</v>
      </c>
      <c r="D6153" s="1">
        <f t="shared" si="209"/>
        <v>2</v>
      </c>
      <c r="E6153" s="1" t="str">
        <f>INDEX(Protocol[Mark],MATCH(C6153,Protocol[Step],0))</f>
        <v>3P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333010002</v>
      </c>
      <c r="H6153" s="134">
        <f>Systematic[[#This Row],[SampleVariableLabel]]+100*Systematic[[#This Row],[State]]</f>
        <v>333010702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333</v>
      </c>
      <c r="B6154" s="1">
        <f>IF(C6154=0,IF(B6153=Protocol!$V$20,1,B6153+1),B6153)</f>
        <v>1</v>
      </c>
      <c r="C6154" s="1">
        <f>IF(C6153+1=Protocol!$V$21,0,C6153+1)</f>
        <v>8</v>
      </c>
      <c r="D6154" s="1">
        <f t="shared" si="209"/>
        <v>3</v>
      </c>
      <c r="E6154" s="1" t="str">
        <f>INDEX(Protocol[Mark],MATCH(C6154,Protocol[Step],0))</f>
        <v>4G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333010003</v>
      </c>
      <c r="H6154" s="134">
        <f>Systematic[[#This Row],[SampleVariableLabel]]+100*Systematic[[#This Row],[State]]</f>
        <v>333010803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333</v>
      </c>
      <c r="B6155" s="1">
        <f>IF(C6155=0,IF(B6154=Protocol!$V$20,1,B6154+1),B6154)</f>
        <v>1</v>
      </c>
      <c r="C6155" s="1">
        <f>IF(C6154+1=Protocol!$V$21,0,C6154+1)</f>
        <v>9</v>
      </c>
      <c r="D6155" s="1">
        <f t="shared" si="209"/>
        <v>4</v>
      </c>
      <c r="E6155" s="1" t="str">
        <f>INDEX(Protocol[Mark],MATCH(C6155,Protocol[Step],0))</f>
        <v>5S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333010004</v>
      </c>
      <c r="H6155" s="134">
        <f>Systematic[[#This Row],[SampleVariableLabel]]+100*Systematic[[#This Row],[State]]</f>
        <v>333010904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333</v>
      </c>
      <c r="B6156" s="1">
        <f>IF(C6156=0,IF(B6155=Protocol!$V$20,1,B6155+1),B6155)</f>
        <v>1</v>
      </c>
      <c r="C6156" s="1">
        <f>IF(C6155+1=Protocol!$V$21,0,C6155+1)</f>
        <v>10</v>
      </c>
      <c r="D6156" s="1">
        <f t="shared" si="209"/>
        <v>5</v>
      </c>
      <c r="E6156" s="1" t="str">
        <f>INDEX(Protocol[Mark],MATCH(C6156,Protocol[Step],0))</f>
        <v>6Gp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333010005</v>
      </c>
      <c r="H6156" s="134">
        <f>Systematic[[#This Row],[SampleVariableLabel]]+100*Systematic[[#This Row],[State]]</f>
        <v>333011005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333</v>
      </c>
      <c r="B6157" s="1">
        <f>IF(C6157=0,IF(B6156=Protocol!$V$20,1,B6156+1),B6156)</f>
        <v>1</v>
      </c>
      <c r="C6157" s="1">
        <f>IF(C6156+1=Protocol!$V$21,0,C6156+1)</f>
        <v>11</v>
      </c>
      <c r="D6157" s="1">
        <f t="shared" si="209"/>
        <v>6</v>
      </c>
      <c r="E6157" s="1" t="str">
        <f>INDEX(Protocol[Mark],MATCH(C6157,Protocol[Step],0))</f>
        <v>7U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333010006</v>
      </c>
      <c r="H6157" s="134">
        <f>Systematic[[#This Row],[SampleVariableLabel]]+100*Systematic[[#This Row],[State]]</f>
        <v>333011106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333</v>
      </c>
      <c r="B6158" s="1">
        <f>IF(C6158=0,IF(B6157=Protocol!$V$20,1,B6157+1),B6157)</f>
        <v>1</v>
      </c>
      <c r="C6158" s="1">
        <f>IF(C6157+1=Protocol!$V$21,0,C6157+1)</f>
        <v>12</v>
      </c>
      <c r="D6158" s="1">
        <f t="shared" si="209"/>
        <v>1</v>
      </c>
      <c r="E6158" s="1" t="str">
        <f>INDEX(Protocol[Mark],MATCH(C6158,Protocol[Step],0))</f>
        <v>8Rot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333010001</v>
      </c>
      <c r="H6158" s="134">
        <f>Systematic[[#This Row],[SampleVariableLabel]]+100*Systematic[[#This Row],[State]]</f>
        <v>333011201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333</v>
      </c>
      <c r="B6159" s="1">
        <f>IF(C6159=0,IF(B6158=Protocol!$V$20,1,B6158+1),B6158)</f>
        <v>1</v>
      </c>
      <c r="C6159" s="1">
        <f>IF(C6158+1=Protocol!$V$21,0,C6158+1)</f>
        <v>13</v>
      </c>
      <c r="D6159" s="1">
        <f t="shared" si="209"/>
        <v>2</v>
      </c>
      <c r="E6159" s="1" t="str">
        <f>INDEX(Protocol[Mark],MATCH(C6159,Protocol[Step],0))</f>
        <v>9Ama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333010002</v>
      </c>
      <c r="H6159" s="134">
        <f>Systematic[[#This Row],[SampleVariableLabel]]+100*Systematic[[#This Row],[State]]</f>
        <v>333011302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333</v>
      </c>
      <c r="B6160" s="1">
        <f>IF(C6160=0,IF(B6159=Protocol!$V$20,1,B6159+1),B6159)</f>
        <v>1</v>
      </c>
      <c r="C6160" s="1">
        <f>IF(C6159+1=Protocol!$V$21,0,C6159+1)</f>
        <v>14</v>
      </c>
      <c r="D6160" s="1">
        <f t="shared" si="209"/>
        <v>3</v>
      </c>
      <c r="E6160" s="1" t="str">
        <f>INDEX(Protocol[Mark],MATCH(C6160,Protocol[Step],0))</f>
        <v>10AsTm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333010003</v>
      </c>
      <c r="H6160" s="134">
        <f>Systematic[[#This Row],[SampleVariableLabel]]+100*Systematic[[#This Row],[State]]</f>
        <v>333011403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333</v>
      </c>
      <c r="B6161" s="1">
        <f>IF(C6161=0,IF(B6160=Protocol!$V$20,1,B6160+1),B6160)</f>
        <v>1</v>
      </c>
      <c r="C6161" s="1">
        <f>IF(C6160+1=Protocol!$V$21,0,C6160+1)</f>
        <v>15</v>
      </c>
      <c r="D6161" s="1">
        <f t="shared" si="209"/>
        <v>4</v>
      </c>
      <c r="E6161" s="1" t="str">
        <f>INDEX(Protocol[Mark],MATCH(C6161,Protocol[Step],0))</f>
        <v>11Azd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333010004</v>
      </c>
      <c r="H6161" s="134">
        <f>Systematic[[#This Row],[SampleVariableLabel]]+100*Systematic[[#This Row],[State]]</f>
        <v>333011504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334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ce1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334010005</v>
      </c>
      <c r="H6162" s="134">
        <f>Systematic[[#This Row],[SampleVariableLabel]]+100*Systematic[[#This Row],[State]]</f>
        <v>334010005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334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1Dig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334010006</v>
      </c>
      <c r="H6163" s="134">
        <f>Systematic[[#This Row],[SampleVariableLabel]]+100*Systematic[[#This Row],[State]]</f>
        <v>334010106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334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1D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334010001</v>
      </c>
      <c r="H6164" s="134">
        <f>Systematic[[#This Row],[SampleVariableLabel]]+100*Systematic[[#This Row],[State]]</f>
        <v>334010201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334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1M.1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334010002</v>
      </c>
      <c r="H6165" s="134">
        <f>Systematic[[#This Row],[SampleVariableLabel]]+100*Systematic[[#This Row],[State]]</f>
        <v>334010302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334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2Oct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334010003</v>
      </c>
      <c r="H6166" s="134">
        <f>Systematic[[#This Row],[SampleVariableLabel]]+100*Systematic[[#This Row],[State]]</f>
        <v>334010403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334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334010004</v>
      </c>
      <c r="H6167" s="134">
        <f>Systematic[[#This Row],[SampleVariableLabel]]+100*Systematic[[#This Row],[State]]</f>
        <v>334010504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334</v>
      </c>
      <c r="B6168" s="1">
        <f>IF(C6168=0,IF(B6167=Protocol!$V$20,1,B6167+1),B6167)</f>
        <v>1</v>
      </c>
      <c r="C6168" s="1">
        <f>IF(C6167+1=Protocol!$V$21,0,C6167+1)</f>
        <v>6</v>
      </c>
      <c r="D6168" s="1">
        <f t="shared" si="209"/>
        <v>5</v>
      </c>
      <c r="E6168" s="1" t="str">
        <f>INDEX(Protocol[Mark],MATCH(C6168,Protocol[Step],0))</f>
        <v>2M2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334010005</v>
      </c>
      <c r="H6168" s="134">
        <f>Systematic[[#This Row],[SampleVariableLabel]]+100*Systematic[[#This Row],[State]]</f>
        <v>334010605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334</v>
      </c>
      <c r="B6169" s="1">
        <f>IF(C6169=0,IF(B6168=Protocol!$V$20,1,B6168+1),B6168)</f>
        <v>1</v>
      </c>
      <c r="C6169" s="1">
        <f>IF(C6168+1=Protocol!$V$21,0,C6168+1)</f>
        <v>7</v>
      </c>
      <c r="D6169" s="1">
        <f t="shared" si="209"/>
        <v>6</v>
      </c>
      <c r="E6169" s="1" t="str">
        <f>INDEX(Protocol[Mark],MATCH(C6169,Protocol[Step],0))</f>
        <v>3P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334010006</v>
      </c>
      <c r="H6169" s="134">
        <f>Systematic[[#This Row],[SampleVariableLabel]]+100*Systematic[[#This Row],[State]]</f>
        <v>334010706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334</v>
      </c>
      <c r="B6170" s="1">
        <f>IF(C6170=0,IF(B6169=Protocol!$V$20,1,B6169+1),B6169)</f>
        <v>1</v>
      </c>
      <c r="C6170" s="1">
        <f>IF(C6169+1=Protocol!$V$21,0,C6169+1)</f>
        <v>8</v>
      </c>
      <c r="D6170" s="1">
        <f t="shared" si="209"/>
        <v>1</v>
      </c>
      <c r="E6170" s="1" t="str">
        <f>INDEX(Protocol[Mark],MATCH(C6170,Protocol[Step],0))</f>
        <v>4G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334010001</v>
      </c>
      <c r="H6170" s="134">
        <f>Systematic[[#This Row],[SampleVariableLabel]]+100*Systematic[[#This Row],[State]]</f>
        <v>334010801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334</v>
      </c>
      <c r="B6171" s="1">
        <f>IF(C6171=0,IF(B6170=Protocol!$V$20,1,B6170+1),B6170)</f>
        <v>1</v>
      </c>
      <c r="C6171" s="1">
        <f>IF(C6170+1=Protocol!$V$21,0,C6170+1)</f>
        <v>9</v>
      </c>
      <c r="D6171" s="1">
        <f t="shared" si="209"/>
        <v>2</v>
      </c>
      <c r="E6171" s="1" t="str">
        <f>INDEX(Protocol[Mark],MATCH(C6171,Protocol[Step],0))</f>
        <v>5S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334010002</v>
      </c>
      <c r="H6171" s="134">
        <f>Systematic[[#This Row],[SampleVariableLabel]]+100*Systematic[[#This Row],[State]]</f>
        <v>334010902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334</v>
      </c>
      <c r="B6172" s="1">
        <f>IF(C6172=0,IF(B6171=Protocol!$V$20,1,B6171+1),B6171)</f>
        <v>1</v>
      </c>
      <c r="C6172" s="1">
        <f>IF(C6171+1=Protocol!$V$21,0,C6171+1)</f>
        <v>10</v>
      </c>
      <c r="D6172" s="1">
        <f t="shared" si="209"/>
        <v>3</v>
      </c>
      <c r="E6172" s="1" t="str">
        <f>INDEX(Protocol[Mark],MATCH(C6172,Protocol[Step],0))</f>
        <v>6Gp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334010003</v>
      </c>
      <c r="H6172" s="134">
        <f>Systematic[[#This Row],[SampleVariableLabel]]+100*Systematic[[#This Row],[State]]</f>
        <v>334011003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334</v>
      </c>
      <c r="B6173" s="1">
        <f>IF(C6173=0,IF(B6172=Protocol!$V$20,1,B6172+1),B6172)</f>
        <v>1</v>
      </c>
      <c r="C6173" s="1">
        <f>IF(C6172+1=Protocol!$V$21,0,C6172+1)</f>
        <v>11</v>
      </c>
      <c r="D6173" s="1">
        <f t="shared" si="209"/>
        <v>4</v>
      </c>
      <c r="E6173" s="1" t="str">
        <f>INDEX(Protocol[Mark],MATCH(C6173,Protocol[Step],0))</f>
        <v>7U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334010004</v>
      </c>
      <c r="H6173" s="134">
        <f>Systematic[[#This Row],[SampleVariableLabel]]+100*Systematic[[#This Row],[State]]</f>
        <v>334011104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334</v>
      </c>
      <c r="B6174" s="1">
        <f>IF(C6174=0,IF(B6173=Protocol!$V$20,1,B6173+1),B6173)</f>
        <v>1</v>
      </c>
      <c r="C6174" s="1">
        <f>IF(C6173+1=Protocol!$V$21,0,C6173+1)</f>
        <v>12</v>
      </c>
      <c r="D6174" s="1">
        <f t="shared" si="209"/>
        <v>5</v>
      </c>
      <c r="E6174" s="1" t="str">
        <f>INDEX(Protocol[Mark],MATCH(C6174,Protocol[Step],0))</f>
        <v>8Rot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334010005</v>
      </c>
      <c r="H6174" s="134">
        <f>Systematic[[#This Row],[SampleVariableLabel]]+100*Systematic[[#This Row],[State]]</f>
        <v>334011205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334</v>
      </c>
      <c r="B6175" s="1">
        <f>IF(C6175=0,IF(B6174=Protocol!$V$20,1,B6174+1),B6174)</f>
        <v>1</v>
      </c>
      <c r="C6175" s="1">
        <f>IF(C6174+1=Protocol!$V$21,0,C6174+1)</f>
        <v>13</v>
      </c>
      <c r="D6175" s="1">
        <f t="shared" si="209"/>
        <v>6</v>
      </c>
      <c r="E6175" s="1" t="str">
        <f>INDEX(Protocol[Mark],MATCH(C6175,Protocol[Step],0))</f>
        <v>9Ama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334010006</v>
      </c>
      <c r="H6175" s="134">
        <f>Systematic[[#This Row],[SampleVariableLabel]]+100*Systematic[[#This Row],[State]]</f>
        <v>334011306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334</v>
      </c>
      <c r="B6176" s="1">
        <f>IF(C6176=0,IF(B6175=Protocol!$V$20,1,B6175+1),B6175)</f>
        <v>1</v>
      </c>
      <c r="C6176" s="1">
        <f>IF(C6175+1=Protocol!$V$21,0,C6175+1)</f>
        <v>14</v>
      </c>
      <c r="D6176" s="1">
        <f t="shared" si="209"/>
        <v>1</v>
      </c>
      <c r="E6176" s="1" t="str">
        <f>INDEX(Protocol[Mark],MATCH(C6176,Protocol[Step],0))</f>
        <v>10AsTm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334010001</v>
      </c>
      <c r="H6176" s="134">
        <f>Systematic[[#This Row],[SampleVariableLabel]]+100*Systematic[[#This Row],[State]]</f>
        <v>334011401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334</v>
      </c>
      <c r="B6177" s="1">
        <f>IF(C6177=0,IF(B6176=Protocol!$V$20,1,B6176+1),B6176)</f>
        <v>1</v>
      </c>
      <c r="C6177" s="1">
        <f>IF(C6176+1=Protocol!$V$21,0,C6176+1)</f>
        <v>15</v>
      </c>
      <c r="D6177" s="1">
        <f t="shared" si="209"/>
        <v>2</v>
      </c>
      <c r="E6177" s="1" t="str">
        <f>INDEX(Protocol[Mark],MATCH(C6177,Protocol[Step],0))</f>
        <v>11Azd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334010002</v>
      </c>
      <c r="H6177" s="134">
        <f>Systematic[[#This Row],[SampleVariableLabel]]+100*Systematic[[#This Row],[State]]</f>
        <v>334011502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335</v>
      </c>
      <c r="B6178" s="1">
        <f>IF(C6178=0,IF(B6177=Protocol!$V$20,1,B6177+1),B6177)</f>
        <v>1</v>
      </c>
      <c r="C6178" s="1">
        <f>IF(C6177+1=Protocol!$V$21,0,C6177+1)</f>
        <v>0</v>
      </c>
      <c r="D6178" s="1">
        <f t="shared" si="209"/>
        <v>3</v>
      </c>
      <c r="E6178" s="1" t="str">
        <f>INDEX(Protocol[Mark],MATCH(C6178,Protocol[Step],0))</f>
        <v>ce1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335010003</v>
      </c>
      <c r="H6178" s="134">
        <f>Systematic[[#This Row],[SampleVariableLabel]]+100*Systematic[[#This Row],[State]]</f>
        <v>335010003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335</v>
      </c>
      <c r="B6179" s="1">
        <f>IF(C6179=0,IF(B6178=Protocol!$V$20,1,B6178+1),B6178)</f>
        <v>1</v>
      </c>
      <c r="C6179" s="1">
        <f>IF(C6178+1=Protocol!$V$21,0,C6178+1)</f>
        <v>1</v>
      </c>
      <c r="D6179" s="1">
        <f t="shared" si="209"/>
        <v>4</v>
      </c>
      <c r="E6179" s="1" t="str">
        <f>INDEX(Protocol[Mark],MATCH(C6179,Protocol[Step],0))</f>
        <v>1Dig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335010004</v>
      </c>
      <c r="H6179" s="134">
        <f>Systematic[[#This Row],[SampleVariableLabel]]+100*Systematic[[#This Row],[State]]</f>
        <v>335010104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335</v>
      </c>
      <c r="B6180" s="1">
        <f>IF(C6180=0,IF(B6179=Protocol!$V$20,1,B6179+1),B6179)</f>
        <v>1</v>
      </c>
      <c r="C6180" s="1">
        <f>IF(C6179+1=Protocol!$V$21,0,C6179+1)</f>
        <v>2</v>
      </c>
      <c r="D6180" s="1">
        <f t="shared" si="209"/>
        <v>5</v>
      </c>
      <c r="E6180" s="1" t="str">
        <f>INDEX(Protocol[Mark],MATCH(C6180,Protocol[Step],0))</f>
        <v>1D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335010005</v>
      </c>
      <c r="H6180" s="134">
        <f>Systematic[[#This Row],[SampleVariableLabel]]+100*Systematic[[#This Row],[State]]</f>
        <v>335010205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335</v>
      </c>
      <c r="B6181" s="1">
        <f>IF(C6181=0,IF(B6180=Protocol!$V$20,1,B6180+1),B6180)</f>
        <v>1</v>
      </c>
      <c r="C6181" s="1">
        <f>IF(C6180+1=Protocol!$V$21,0,C6180+1)</f>
        <v>3</v>
      </c>
      <c r="D6181" s="1">
        <f t="shared" si="209"/>
        <v>6</v>
      </c>
      <c r="E6181" s="1" t="str">
        <f>INDEX(Protocol[Mark],MATCH(C6181,Protocol[Step],0))</f>
        <v>1M.1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335010006</v>
      </c>
      <c r="H6181" s="134">
        <f>Systematic[[#This Row],[SampleVariableLabel]]+100*Systematic[[#This Row],[State]]</f>
        <v>335010306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335</v>
      </c>
      <c r="B6182" s="1">
        <f>IF(C6182=0,IF(B6181=Protocol!$V$20,1,B6181+1),B6181)</f>
        <v>1</v>
      </c>
      <c r="C6182" s="1">
        <f>IF(C6181+1=Protocol!$V$21,0,C6181+1)</f>
        <v>4</v>
      </c>
      <c r="D6182" s="1">
        <f t="shared" si="209"/>
        <v>1</v>
      </c>
      <c r="E6182" s="1" t="str">
        <f>INDEX(Protocol[Mark],MATCH(C6182,Protocol[Step],0))</f>
        <v>2Oct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335010001</v>
      </c>
      <c r="H6182" s="134">
        <f>Systematic[[#This Row],[SampleVariableLabel]]+100*Systematic[[#This Row],[State]]</f>
        <v>335010401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335</v>
      </c>
      <c r="B6183" s="1">
        <f>IF(C6183=0,IF(B6182=Protocol!$V$20,1,B6182+1),B6182)</f>
        <v>1</v>
      </c>
      <c r="C6183" s="1">
        <f>IF(C6182+1=Protocol!$V$21,0,C6182+1)</f>
        <v>5</v>
      </c>
      <c r="D6183" s="1">
        <f t="shared" si="209"/>
        <v>2</v>
      </c>
      <c r="E6183" s="1" t="str">
        <f>INDEX(Protocol[Mark],MATCH(C6183,Protocol[Step],0))</f>
        <v>2c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335010002</v>
      </c>
      <c r="H6183" s="134">
        <f>Systematic[[#This Row],[SampleVariableLabel]]+100*Systematic[[#This Row],[State]]</f>
        <v>335010502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335</v>
      </c>
      <c r="B6184" s="1">
        <f>IF(C6184=0,IF(B6183=Protocol!$V$20,1,B6183+1),B6183)</f>
        <v>1</v>
      </c>
      <c r="C6184" s="1">
        <f>IF(C6183+1=Protocol!$V$21,0,C6183+1)</f>
        <v>6</v>
      </c>
      <c r="D6184" s="1">
        <f t="shared" si="209"/>
        <v>3</v>
      </c>
      <c r="E6184" s="1" t="str">
        <f>INDEX(Protocol[Mark],MATCH(C6184,Protocol[Step],0))</f>
        <v>2M2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335010003</v>
      </c>
      <c r="H6184" s="134">
        <f>Systematic[[#This Row],[SampleVariableLabel]]+100*Systematic[[#This Row],[State]]</f>
        <v>335010603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335</v>
      </c>
      <c r="B6185" s="1">
        <f>IF(C6185=0,IF(B6184=Protocol!$V$20,1,B6184+1),B6184)</f>
        <v>1</v>
      </c>
      <c r="C6185" s="1">
        <f>IF(C6184+1=Protocol!$V$21,0,C6184+1)</f>
        <v>7</v>
      </c>
      <c r="D6185" s="1">
        <f t="shared" si="209"/>
        <v>4</v>
      </c>
      <c r="E6185" s="1" t="str">
        <f>INDEX(Protocol[Mark],MATCH(C6185,Protocol[Step],0))</f>
        <v>3P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335010004</v>
      </c>
      <c r="H6185" s="134">
        <f>Systematic[[#This Row],[SampleVariableLabel]]+100*Systematic[[#This Row],[State]]</f>
        <v>335010704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335</v>
      </c>
      <c r="B6186" s="1">
        <f>IF(C6186=0,IF(B6185=Protocol!$V$20,1,B6185+1),B6185)</f>
        <v>1</v>
      </c>
      <c r="C6186" s="1">
        <f>IF(C6185+1=Protocol!$V$21,0,C6185+1)</f>
        <v>8</v>
      </c>
      <c r="D6186" s="1">
        <f t="shared" si="209"/>
        <v>5</v>
      </c>
      <c r="E6186" s="1" t="str">
        <f>INDEX(Protocol[Mark],MATCH(C6186,Protocol[Step],0))</f>
        <v>4G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335010005</v>
      </c>
      <c r="H6186" s="134">
        <f>Systematic[[#This Row],[SampleVariableLabel]]+100*Systematic[[#This Row],[State]]</f>
        <v>335010805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335</v>
      </c>
      <c r="B6187" s="1">
        <f>IF(C6187=0,IF(B6186=Protocol!$V$20,1,B6186+1),B6186)</f>
        <v>1</v>
      </c>
      <c r="C6187" s="1">
        <f>IF(C6186+1=Protocol!$V$21,0,C6186+1)</f>
        <v>9</v>
      </c>
      <c r="D6187" s="1">
        <f t="shared" si="209"/>
        <v>6</v>
      </c>
      <c r="E6187" s="1" t="str">
        <f>INDEX(Protocol[Mark],MATCH(C6187,Protocol[Step],0))</f>
        <v>5S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335010006</v>
      </c>
      <c r="H6187" s="134">
        <f>Systematic[[#This Row],[SampleVariableLabel]]+100*Systematic[[#This Row],[State]]</f>
        <v>335010906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335</v>
      </c>
      <c r="B6188" s="1">
        <f>IF(C6188=0,IF(B6187=Protocol!$V$20,1,B6187+1),B6187)</f>
        <v>1</v>
      </c>
      <c r="C6188" s="1">
        <f>IF(C6187+1=Protocol!$V$21,0,C6187+1)</f>
        <v>10</v>
      </c>
      <c r="D6188" s="1">
        <f t="shared" si="209"/>
        <v>1</v>
      </c>
      <c r="E6188" s="1" t="str">
        <f>INDEX(Protocol[Mark],MATCH(C6188,Protocol[Step],0))</f>
        <v>6Gp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335010001</v>
      </c>
      <c r="H6188" s="134">
        <f>Systematic[[#This Row],[SampleVariableLabel]]+100*Systematic[[#This Row],[State]]</f>
        <v>335011001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335</v>
      </c>
      <c r="B6189" s="1">
        <f>IF(C6189=0,IF(B6188=Protocol!$V$20,1,B6188+1),B6188)</f>
        <v>1</v>
      </c>
      <c r="C6189" s="1">
        <f>IF(C6188+1=Protocol!$V$21,0,C6188+1)</f>
        <v>11</v>
      </c>
      <c r="D6189" s="1">
        <f t="shared" si="209"/>
        <v>2</v>
      </c>
      <c r="E6189" s="1" t="str">
        <f>INDEX(Protocol[Mark],MATCH(C6189,Protocol[Step],0))</f>
        <v>7U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335010002</v>
      </c>
      <c r="H6189" s="134">
        <f>Systematic[[#This Row],[SampleVariableLabel]]+100*Systematic[[#This Row],[State]]</f>
        <v>335011102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335</v>
      </c>
      <c r="B6190" s="1">
        <f>IF(C6190=0,IF(B6189=Protocol!$V$20,1,B6189+1),B6189)</f>
        <v>1</v>
      </c>
      <c r="C6190" s="1">
        <f>IF(C6189+1=Protocol!$V$21,0,C6189+1)</f>
        <v>12</v>
      </c>
      <c r="D6190" s="1">
        <f t="shared" si="209"/>
        <v>3</v>
      </c>
      <c r="E6190" s="1" t="str">
        <f>INDEX(Protocol[Mark],MATCH(C6190,Protocol[Step],0))</f>
        <v>8Rot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335010003</v>
      </c>
      <c r="H6190" s="134">
        <f>Systematic[[#This Row],[SampleVariableLabel]]+100*Systematic[[#This Row],[State]]</f>
        <v>335011203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335</v>
      </c>
      <c r="B6191" s="1">
        <f>IF(C6191=0,IF(B6190=Protocol!$V$20,1,B6190+1),B6190)</f>
        <v>1</v>
      </c>
      <c r="C6191" s="1">
        <f>IF(C6190+1=Protocol!$V$21,0,C6190+1)</f>
        <v>13</v>
      </c>
      <c r="D6191" s="1">
        <f t="shared" si="209"/>
        <v>4</v>
      </c>
      <c r="E6191" s="1" t="str">
        <f>INDEX(Protocol[Mark],MATCH(C6191,Protocol[Step],0))</f>
        <v>9Ama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335010004</v>
      </c>
      <c r="H6191" s="134">
        <f>Systematic[[#This Row],[SampleVariableLabel]]+100*Systematic[[#This Row],[State]]</f>
        <v>335011304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335</v>
      </c>
      <c r="B6192" s="1">
        <f>IF(C6192=0,IF(B6191=Protocol!$V$20,1,B6191+1),B6191)</f>
        <v>1</v>
      </c>
      <c r="C6192" s="1">
        <f>IF(C6191+1=Protocol!$V$21,0,C6191+1)</f>
        <v>14</v>
      </c>
      <c r="D6192" s="1">
        <f t="shared" si="209"/>
        <v>5</v>
      </c>
      <c r="E6192" s="1" t="str">
        <f>INDEX(Protocol[Mark],MATCH(C6192,Protocol[Step],0))</f>
        <v>10AsTm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335010005</v>
      </c>
      <c r="H6192" s="134">
        <f>Systematic[[#This Row],[SampleVariableLabel]]+100*Systematic[[#This Row],[State]]</f>
        <v>335011405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335</v>
      </c>
      <c r="B6193" s="1">
        <f>IF(C6193=0,IF(B6192=Protocol!$V$20,1,B6192+1),B6192)</f>
        <v>1</v>
      </c>
      <c r="C6193" s="1">
        <f>IF(C6192+1=Protocol!$V$21,0,C6192+1)</f>
        <v>15</v>
      </c>
      <c r="D6193" s="1">
        <f t="shared" si="209"/>
        <v>6</v>
      </c>
      <c r="E6193" s="1" t="str">
        <f>INDEX(Protocol[Mark],MATCH(C6193,Protocol[Step],0))</f>
        <v>11Azd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335010006</v>
      </c>
      <c r="H6193" s="134">
        <f>Systematic[[#This Row],[SampleVariableLabel]]+100*Systematic[[#This Row],[State]]</f>
        <v>335011506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336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ce1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336010001</v>
      </c>
      <c r="H6194" s="134">
        <f>Systematic[[#This Row],[SampleVariableLabel]]+100*Systematic[[#This Row],[State]]</f>
        <v>336010001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336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1Dig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336010002</v>
      </c>
      <c r="H6195" s="134">
        <f>Systematic[[#This Row],[SampleVariableLabel]]+100*Systematic[[#This Row],[State]]</f>
        <v>336010102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336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1D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336010003</v>
      </c>
      <c r="H6196" s="134">
        <f>Systematic[[#This Row],[SampleVariableLabel]]+100*Systematic[[#This Row],[State]]</f>
        <v>336010203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336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1M.1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336010004</v>
      </c>
      <c r="H6197" s="134">
        <f>Systematic[[#This Row],[SampleVariableLabel]]+100*Systematic[[#This Row],[State]]</f>
        <v>336010304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336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2Oct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336010005</v>
      </c>
      <c r="H6198" s="134">
        <f>Systematic[[#This Row],[SampleVariableLabel]]+100*Systematic[[#This Row],[State]]</f>
        <v>336010405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336</v>
      </c>
      <c r="B6199" s="1">
        <f>IF(C6199=0,IF(B6198=Protocol!$V$20,1,B6198+1),B6198)</f>
        <v>1</v>
      </c>
      <c r="C6199" s="1">
        <f>IF(C6198+1=Protocol!$V$21,0,C6198+1)</f>
        <v>5</v>
      </c>
      <c r="D6199" s="1">
        <f t="shared" si="209"/>
        <v>6</v>
      </c>
      <c r="E6199" s="1" t="str">
        <f>INDEX(Protocol[Mark],MATCH(C6199,Protocol[Step],0))</f>
        <v>2c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336010006</v>
      </c>
      <c r="H6199" s="134">
        <f>Systematic[[#This Row],[SampleVariableLabel]]+100*Systematic[[#This Row],[State]]</f>
        <v>336010506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336</v>
      </c>
      <c r="B6200" s="1">
        <f>IF(C6200=0,IF(B6199=Protocol!$V$20,1,B6199+1),B6199)</f>
        <v>1</v>
      </c>
      <c r="C6200" s="1">
        <f>IF(C6199+1=Protocol!$V$21,0,C6199+1)</f>
        <v>6</v>
      </c>
      <c r="D6200" s="1">
        <f t="shared" si="209"/>
        <v>1</v>
      </c>
      <c r="E6200" s="1" t="str">
        <f>INDEX(Protocol[Mark],MATCH(C6200,Protocol[Step],0))</f>
        <v>2M2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336010001</v>
      </c>
      <c r="H6200" s="134">
        <f>Systematic[[#This Row],[SampleVariableLabel]]+100*Systematic[[#This Row],[State]]</f>
        <v>336010601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336</v>
      </c>
      <c r="B6201" s="1">
        <f>IF(C6201=0,IF(B6200=Protocol!$V$20,1,B6200+1),B6200)</f>
        <v>1</v>
      </c>
      <c r="C6201" s="1">
        <f>IF(C6200+1=Protocol!$V$21,0,C6200+1)</f>
        <v>7</v>
      </c>
      <c r="D6201" s="1">
        <f t="shared" si="209"/>
        <v>2</v>
      </c>
      <c r="E6201" s="1" t="str">
        <f>INDEX(Protocol[Mark],MATCH(C6201,Protocol[Step],0))</f>
        <v>3P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336010002</v>
      </c>
      <c r="H6201" s="134">
        <f>Systematic[[#This Row],[SampleVariableLabel]]+100*Systematic[[#This Row],[State]]</f>
        <v>336010702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336</v>
      </c>
      <c r="B6202" s="1">
        <f>IF(C6202=0,IF(B6201=Protocol!$V$20,1,B6201+1),B6201)</f>
        <v>1</v>
      </c>
      <c r="C6202" s="1">
        <f>IF(C6201+1=Protocol!$V$21,0,C6201+1)</f>
        <v>8</v>
      </c>
      <c r="D6202" s="1">
        <f t="shared" si="209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336010003</v>
      </c>
      <c r="H6202" s="134">
        <f>Systematic[[#This Row],[SampleVariableLabel]]+100*Systematic[[#This Row],[State]]</f>
        <v>336010803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336</v>
      </c>
      <c r="B6203" s="1">
        <f>IF(C6203=0,IF(B6202=Protocol!$V$20,1,B6202+1),B6202)</f>
        <v>1</v>
      </c>
      <c r="C6203" s="1">
        <f>IF(C6202+1=Protocol!$V$21,0,C6202+1)</f>
        <v>9</v>
      </c>
      <c r="D6203" s="1">
        <f t="shared" si="209"/>
        <v>4</v>
      </c>
      <c r="E6203" s="1" t="str">
        <f>INDEX(Protocol[Mark],MATCH(C6203,Protocol[Step],0))</f>
        <v>5S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336010004</v>
      </c>
      <c r="H6203" s="134">
        <f>Systematic[[#This Row],[SampleVariableLabel]]+100*Systematic[[#This Row],[State]]</f>
        <v>336010904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336</v>
      </c>
      <c r="B6204" s="1">
        <f>IF(C6204=0,IF(B6203=Protocol!$V$20,1,B6203+1),B6203)</f>
        <v>1</v>
      </c>
      <c r="C6204" s="1">
        <f>IF(C6203+1=Protocol!$V$21,0,C6203+1)</f>
        <v>10</v>
      </c>
      <c r="D6204" s="1">
        <f t="shared" si="209"/>
        <v>5</v>
      </c>
      <c r="E6204" s="1" t="str">
        <f>INDEX(Protocol[Mark],MATCH(C6204,Protocol[Step],0))</f>
        <v>6Gp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336010005</v>
      </c>
      <c r="H6204" s="134">
        <f>Systematic[[#This Row],[SampleVariableLabel]]+100*Systematic[[#This Row],[State]]</f>
        <v>336011005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336</v>
      </c>
      <c r="B6205" s="1">
        <f>IF(C6205=0,IF(B6204=Protocol!$V$20,1,B6204+1),B6204)</f>
        <v>1</v>
      </c>
      <c r="C6205" s="1">
        <f>IF(C6204+1=Protocol!$V$21,0,C6204+1)</f>
        <v>11</v>
      </c>
      <c r="D6205" s="1">
        <f t="shared" si="209"/>
        <v>6</v>
      </c>
      <c r="E6205" s="1" t="str">
        <f>INDEX(Protocol[Mark],MATCH(C6205,Protocol[Step],0))</f>
        <v>7U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336010006</v>
      </c>
      <c r="H6205" s="134">
        <f>Systematic[[#This Row],[SampleVariableLabel]]+100*Systematic[[#This Row],[State]]</f>
        <v>336011106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336</v>
      </c>
      <c r="B6206" s="1">
        <f>IF(C6206=0,IF(B6205=Protocol!$V$20,1,B6205+1),B6205)</f>
        <v>1</v>
      </c>
      <c r="C6206" s="1">
        <f>IF(C6205+1=Protocol!$V$21,0,C6205+1)</f>
        <v>12</v>
      </c>
      <c r="D6206" s="1">
        <f t="shared" si="209"/>
        <v>1</v>
      </c>
      <c r="E6206" s="1" t="str">
        <f>INDEX(Protocol[Mark],MATCH(C6206,Protocol[Step],0))</f>
        <v>8Rot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336010001</v>
      </c>
      <c r="H6206" s="134">
        <f>Systematic[[#This Row],[SampleVariableLabel]]+100*Systematic[[#This Row],[State]]</f>
        <v>336011201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336</v>
      </c>
      <c r="B6207" s="1">
        <f>IF(C6207=0,IF(B6206=Protocol!$V$20,1,B6206+1),B6206)</f>
        <v>1</v>
      </c>
      <c r="C6207" s="1">
        <f>IF(C6206+1=Protocol!$V$21,0,C6206+1)</f>
        <v>13</v>
      </c>
      <c r="D6207" s="1">
        <f t="shared" si="209"/>
        <v>2</v>
      </c>
      <c r="E6207" s="1" t="str">
        <f>INDEX(Protocol[Mark],MATCH(C6207,Protocol[Step],0))</f>
        <v>9Ama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336010002</v>
      </c>
      <c r="H6207" s="134">
        <f>Systematic[[#This Row],[SampleVariableLabel]]+100*Systematic[[#This Row],[State]]</f>
        <v>336011302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336</v>
      </c>
      <c r="B6208" s="1">
        <f>IF(C6208=0,IF(B6207=Protocol!$V$20,1,B6207+1),B6207)</f>
        <v>1</v>
      </c>
      <c r="C6208" s="1">
        <f>IF(C6207+1=Protocol!$V$21,0,C6207+1)</f>
        <v>14</v>
      </c>
      <c r="D6208" s="1">
        <f t="shared" si="209"/>
        <v>3</v>
      </c>
      <c r="E6208" s="1" t="str">
        <f>INDEX(Protocol[Mark],MATCH(C6208,Protocol[Step],0))</f>
        <v>10AsTm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336010003</v>
      </c>
      <c r="H6208" s="134">
        <f>Systematic[[#This Row],[SampleVariableLabel]]+100*Systematic[[#This Row],[State]]</f>
        <v>336011403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336</v>
      </c>
      <c r="B6209" s="1">
        <f>IF(C6209=0,IF(B6208=Protocol!$V$20,1,B6208+1),B6208)</f>
        <v>1</v>
      </c>
      <c r="C6209" s="1">
        <f>IF(C6208+1=Protocol!$V$21,0,C6208+1)</f>
        <v>15</v>
      </c>
      <c r="D6209" s="1">
        <f t="shared" si="209"/>
        <v>4</v>
      </c>
      <c r="E6209" s="1" t="str">
        <f>INDEX(Protocol[Mark],MATCH(C6209,Protocol[Step],0))</f>
        <v>11Azd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336010004</v>
      </c>
      <c r="H6209" s="134">
        <f>Systematic[[#This Row],[SampleVariableLabel]]+100*Systematic[[#This Row],[State]]</f>
        <v>336011504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337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ce1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337010005</v>
      </c>
      <c r="H6210" s="134">
        <f>Systematic[[#This Row],[SampleVariableLabel]]+100*Systematic[[#This Row],[State]]</f>
        <v>337010005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337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337010006</v>
      </c>
      <c r="H6211" s="134">
        <f>Systematic[[#This Row],[SampleVariableLabel]]+100*Systematic[[#This Row],[State]]</f>
        <v>337010106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337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337010001</v>
      </c>
      <c r="H6212" s="134">
        <f>Systematic[[#This Row],[SampleVariableLabel]]+100*Systematic[[#This Row],[State]]</f>
        <v>337010201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337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1M.1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337010002</v>
      </c>
      <c r="H6213" s="134">
        <f>Systematic[[#This Row],[SampleVariableLabel]]+100*Systematic[[#This Row],[State]]</f>
        <v>337010302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337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2Oct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337010003</v>
      </c>
      <c r="H6214" s="134">
        <f>Systematic[[#This Row],[SampleVariableLabel]]+100*Systematic[[#This Row],[State]]</f>
        <v>337010403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337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2c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337010004</v>
      </c>
      <c r="H6215" s="134">
        <f>Systematic[[#This Row],[SampleVariableLabel]]+100*Systematic[[#This Row],[State]]</f>
        <v>337010504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337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2M2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337010005</v>
      </c>
      <c r="H6216" s="134">
        <f>Systematic[[#This Row],[SampleVariableLabel]]+100*Systematic[[#This Row],[State]]</f>
        <v>337010605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337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3P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337010006</v>
      </c>
      <c r="H6217" s="134">
        <f>Systematic[[#This Row],[SampleVariableLabel]]+100*Systematic[[#This Row],[State]]</f>
        <v>337010706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337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4G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337010001</v>
      </c>
      <c r="H6218" s="134">
        <f>Systematic[[#This Row],[SampleVariableLabel]]+100*Systematic[[#This Row],[State]]</f>
        <v>337010801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337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5S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337010002</v>
      </c>
      <c r="H6219" s="134">
        <f>Systematic[[#This Row],[SampleVariableLabel]]+100*Systematic[[#This Row],[State]]</f>
        <v>337010902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337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6Gp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337010003</v>
      </c>
      <c r="H6220" s="134">
        <f>Systematic[[#This Row],[SampleVariableLabel]]+100*Systematic[[#This Row],[State]]</f>
        <v>337011003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337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7U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337010004</v>
      </c>
      <c r="H6221" s="134">
        <f>Systematic[[#This Row],[SampleVariableLabel]]+100*Systematic[[#This Row],[State]]</f>
        <v>337011104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337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8Rot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337010005</v>
      </c>
      <c r="H6222" s="134">
        <f>Systematic[[#This Row],[SampleVariableLabel]]+100*Systematic[[#This Row],[State]]</f>
        <v>337011205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337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9Ama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337010006</v>
      </c>
      <c r="H6223" s="134">
        <f>Systematic[[#This Row],[SampleVariableLabel]]+100*Systematic[[#This Row],[State]]</f>
        <v>337011306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337</v>
      </c>
      <c r="B6224" s="1">
        <f>IF(C6224=0,IF(B6223=Protocol!$V$20,1,B6223+1),B6223)</f>
        <v>1</v>
      </c>
      <c r="C6224" s="1">
        <f>IF(C6223+1=Protocol!$V$21,0,C6223+1)</f>
        <v>14</v>
      </c>
      <c r="D6224" s="1">
        <f t="shared" si="211"/>
        <v>1</v>
      </c>
      <c r="E6224" s="1" t="str">
        <f>INDEX(Protocol[Mark],MATCH(C6224,Protocol[Step],0))</f>
        <v>10AsTm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337010001</v>
      </c>
      <c r="H6224" s="134">
        <f>Systematic[[#This Row],[SampleVariableLabel]]+100*Systematic[[#This Row],[State]]</f>
        <v>337011401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337</v>
      </c>
      <c r="B6225" s="1">
        <f>IF(C6225=0,IF(B6224=Protocol!$V$20,1,B6224+1),B6224)</f>
        <v>1</v>
      </c>
      <c r="C6225" s="1">
        <f>IF(C6224+1=Protocol!$V$21,0,C6224+1)</f>
        <v>15</v>
      </c>
      <c r="D6225" s="1">
        <f t="shared" si="211"/>
        <v>2</v>
      </c>
      <c r="E6225" s="1" t="str">
        <f>INDEX(Protocol[Mark],MATCH(C6225,Protocol[Step],0))</f>
        <v>11Azd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337010002</v>
      </c>
      <c r="H6225" s="134">
        <f>Systematic[[#This Row],[SampleVariableLabel]]+100*Systematic[[#This Row],[State]]</f>
        <v>337011502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338</v>
      </c>
      <c r="B6226" s="1">
        <f>IF(C6226=0,IF(B6225=Protocol!$V$20,1,B6225+1),B6225)</f>
        <v>1</v>
      </c>
      <c r="C6226" s="1">
        <f>IF(C6225+1=Protocol!$V$21,0,C6225+1)</f>
        <v>0</v>
      </c>
      <c r="D6226" s="1">
        <f t="shared" si="211"/>
        <v>3</v>
      </c>
      <c r="E6226" s="1" t="str">
        <f>INDEX(Protocol[Mark],MATCH(C6226,Protocol[Step],0))</f>
        <v>ce1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338010003</v>
      </c>
      <c r="H6226" s="134">
        <f>Systematic[[#This Row],[SampleVariableLabel]]+100*Systematic[[#This Row],[State]]</f>
        <v>338010003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338</v>
      </c>
      <c r="B6227" s="1">
        <f>IF(C6227=0,IF(B6226=Protocol!$V$20,1,B6226+1),B6226)</f>
        <v>1</v>
      </c>
      <c r="C6227" s="1">
        <f>IF(C6226+1=Protocol!$V$21,0,C6226+1)</f>
        <v>1</v>
      </c>
      <c r="D6227" s="1">
        <f t="shared" si="211"/>
        <v>4</v>
      </c>
      <c r="E6227" s="1" t="str">
        <f>INDEX(Protocol[Mark],MATCH(C6227,Protocol[Step],0))</f>
        <v>1Dig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338010004</v>
      </c>
      <c r="H6227" s="134">
        <f>Systematic[[#This Row],[SampleVariableLabel]]+100*Systematic[[#This Row],[State]]</f>
        <v>338010104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338</v>
      </c>
      <c r="B6228" s="1">
        <f>IF(C6228=0,IF(B6227=Protocol!$V$20,1,B6227+1),B6227)</f>
        <v>1</v>
      </c>
      <c r="C6228" s="1">
        <f>IF(C6227+1=Protocol!$V$21,0,C6227+1)</f>
        <v>2</v>
      </c>
      <c r="D6228" s="1">
        <f t="shared" si="211"/>
        <v>5</v>
      </c>
      <c r="E6228" s="1" t="str">
        <f>INDEX(Protocol[Mark],MATCH(C6228,Protocol[Step],0))</f>
        <v>1D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338010005</v>
      </c>
      <c r="H6228" s="134">
        <f>Systematic[[#This Row],[SampleVariableLabel]]+100*Systematic[[#This Row],[State]]</f>
        <v>338010205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338</v>
      </c>
      <c r="B6229" s="1">
        <f>IF(C6229=0,IF(B6228=Protocol!$V$20,1,B6228+1),B6228)</f>
        <v>1</v>
      </c>
      <c r="C6229" s="1">
        <f>IF(C6228+1=Protocol!$V$21,0,C6228+1)</f>
        <v>3</v>
      </c>
      <c r="D6229" s="1">
        <f t="shared" si="211"/>
        <v>6</v>
      </c>
      <c r="E6229" s="1" t="str">
        <f>INDEX(Protocol[Mark],MATCH(C6229,Protocol[Step],0))</f>
        <v>1M.1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338010006</v>
      </c>
      <c r="H6229" s="134">
        <f>Systematic[[#This Row],[SampleVariableLabel]]+100*Systematic[[#This Row],[State]]</f>
        <v>338010306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338</v>
      </c>
      <c r="B6230" s="1">
        <f>IF(C6230=0,IF(B6229=Protocol!$V$20,1,B6229+1),B6229)</f>
        <v>1</v>
      </c>
      <c r="C6230" s="1">
        <f>IF(C6229+1=Protocol!$V$21,0,C6229+1)</f>
        <v>4</v>
      </c>
      <c r="D6230" s="1">
        <f t="shared" si="211"/>
        <v>1</v>
      </c>
      <c r="E6230" s="1" t="str">
        <f>INDEX(Protocol[Mark],MATCH(C6230,Protocol[Step],0))</f>
        <v>2Oct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338010001</v>
      </c>
      <c r="H6230" s="134">
        <f>Systematic[[#This Row],[SampleVariableLabel]]+100*Systematic[[#This Row],[State]]</f>
        <v>338010401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338</v>
      </c>
      <c r="B6231" s="1">
        <f>IF(C6231=0,IF(B6230=Protocol!$V$20,1,B6230+1),B6230)</f>
        <v>1</v>
      </c>
      <c r="C6231" s="1">
        <f>IF(C6230+1=Protocol!$V$21,0,C6230+1)</f>
        <v>5</v>
      </c>
      <c r="D6231" s="1">
        <f t="shared" si="211"/>
        <v>2</v>
      </c>
      <c r="E6231" s="1" t="str">
        <f>INDEX(Protocol[Mark],MATCH(C6231,Protocol[Step],0))</f>
        <v>2c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338010002</v>
      </c>
      <c r="H6231" s="134">
        <f>Systematic[[#This Row],[SampleVariableLabel]]+100*Systematic[[#This Row],[State]]</f>
        <v>338010502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338</v>
      </c>
      <c r="B6232" s="1">
        <f>IF(C6232=0,IF(B6231=Protocol!$V$20,1,B6231+1),B6231)</f>
        <v>1</v>
      </c>
      <c r="C6232" s="1">
        <f>IF(C6231+1=Protocol!$V$21,0,C6231+1)</f>
        <v>6</v>
      </c>
      <c r="D6232" s="1">
        <f t="shared" si="211"/>
        <v>3</v>
      </c>
      <c r="E6232" s="1" t="str">
        <f>INDEX(Protocol[Mark],MATCH(C6232,Protocol[Step],0))</f>
        <v>2M2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338010003</v>
      </c>
      <c r="H6232" s="134">
        <f>Systematic[[#This Row],[SampleVariableLabel]]+100*Systematic[[#This Row],[State]]</f>
        <v>338010603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338</v>
      </c>
      <c r="B6233" s="1">
        <f>IF(C6233=0,IF(B6232=Protocol!$V$20,1,B6232+1),B6232)</f>
        <v>1</v>
      </c>
      <c r="C6233" s="1">
        <f>IF(C6232+1=Protocol!$V$21,0,C6232+1)</f>
        <v>7</v>
      </c>
      <c r="D6233" s="1">
        <f t="shared" si="211"/>
        <v>4</v>
      </c>
      <c r="E6233" s="1" t="str">
        <f>INDEX(Protocol[Mark],MATCH(C6233,Protocol[Step],0))</f>
        <v>3P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338010004</v>
      </c>
      <c r="H6233" s="134">
        <f>Systematic[[#This Row],[SampleVariableLabel]]+100*Systematic[[#This Row],[State]]</f>
        <v>338010704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338</v>
      </c>
      <c r="B6234" s="1">
        <f>IF(C6234=0,IF(B6233=Protocol!$V$20,1,B6233+1),B6233)</f>
        <v>1</v>
      </c>
      <c r="C6234" s="1">
        <f>IF(C6233+1=Protocol!$V$21,0,C6233+1)</f>
        <v>8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338010005</v>
      </c>
      <c r="H6234" s="134">
        <f>Systematic[[#This Row],[SampleVariableLabel]]+100*Systematic[[#This Row],[State]]</f>
        <v>338010805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338</v>
      </c>
      <c r="B6235" s="1">
        <f>IF(C6235=0,IF(B6234=Protocol!$V$20,1,B6234+1),B6234)</f>
        <v>1</v>
      </c>
      <c r="C6235" s="1">
        <f>IF(C6234+1=Protocol!$V$21,0,C6234+1)</f>
        <v>9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338010006</v>
      </c>
      <c r="H6235" s="134">
        <f>Systematic[[#This Row],[SampleVariableLabel]]+100*Systematic[[#This Row],[State]]</f>
        <v>338010906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338</v>
      </c>
      <c r="B6236" s="1">
        <f>IF(C6236=0,IF(B6235=Protocol!$V$20,1,B6235+1),B6235)</f>
        <v>1</v>
      </c>
      <c r="C6236" s="1">
        <f>IF(C6235+1=Protocol!$V$21,0,C6235+1)</f>
        <v>10</v>
      </c>
      <c r="D6236" s="1">
        <f t="shared" si="211"/>
        <v>1</v>
      </c>
      <c r="E6236" s="1" t="str">
        <f>INDEX(Protocol[Mark],MATCH(C6236,Protocol[Step],0))</f>
        <v>6Gp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338010001</v>
      </c>
      <c r="H6236" s="134">
        <f>Systematic[[#This Row],[SampleVariableLabel]]+100*Systematic[[#This Row],[State]]</f>
        <v>338011001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338</v>
      </c>
      <c r="B6237" s="1">
        <f>IF(C6237=0,IF(B6236=Protocol!$V$20,1,B6236+1),B6236)</f>
        <v>1</v>
      </c>
      <c r="C6237" s="1">
        <f>IF(C6236+1=Protocol!$V$21,0,C6236+1)</f>
        <v>11</v>
      </c>
      <c r="D6237" s="1">
        <f t="shared" si="211"/>
        <v>2</v>
      </c>
      <c r="E6237" s="1" t="str">
        <f>INDEX(Protocol[Mark],MATCH(C6237,Protocol[Step],0))</f>
        <v>7U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338010002</v>
      </c>
      <c r="H6237" s="134">
        <f>Systematic[[#This Row],[SampleVariableLabel]]+100*Systematic[[#This Row],[State]]</f>
        <v>338011102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338</v>
      </c>
      <c r="B6238" s="1">
        <f>IF(C6238=0,IF(B6237=Protocol!$V$20,1,B6237+1),B6237)</f>
        <v>1</v>
      </c>
      <c r="C6238" s="1">
        <f>IF(C6237+1=Protocol!$V$21,0,C6237+1)</f>
        <v>12</v>
      </c>
      <c r="D6238" s="1">
        <f t="shared" si="211"/>
        <v>3</v>
      </c>
      <c r="E6238" s="1" t="str">
        <f>INDEX(Protocol[Mark],MATCH(C6238,Protocol[Step],0))</f>
        <v>8Rot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338010003</v>
      </c>
      <c r="H6238" s="134">
        <f>Systematic[[#This Row],[SampleVariableLabel]]+100*Systematic[[#This Row],[State]]</f>
        <v>338011203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338</v>
      </c>
      <c r="B6239" s="1">
        <f>IF(C6239=0,IF(B6238=Protocol!$V$20,1,B6238+1),B6238)</f>
        <v>1</v>
      </c>
      <c r="C6239" s="1">
        <f>IF(C6238+1=Protocol!$V$21,0,C6238+1)</f>
        <v>13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338010004</v>
      </c>
      <c r="H6239" s="134">
        <f>Systematic[[#This Row],[SampleVariableLabel]]+100*Systematic[[#This Row],[State]]</f>
        <v>338011304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338</v>
      </c>
      <c r="B6240" s="1">
        <f>IF(C6240=0,IF(B6239=Protocol!$V$20,1,B6239+1),B6239)</f>
        <v>1</v>
      </c>
      <c r="C6240" s="1">
        <f>IF(C6239+1=Protocol!$V$21,0,C6239+1)</f>
        <v>14</v>
      </c>
      <c r="D6240" s="1">
        <f t="shared" si="211"/>
        <v>5</v>
      </c>
      <c r="E6240" s="1" t="str">
        <f>INDEX(Protocol[Mark],MATCH(C6240,Protocol[Step],0))</f>
        <v>10AsTm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338010005</v>
      </c>
      <c r="H6240" s="134">
        <f>Systematic[[#This Row],[SampleVariableLabel]]+100*Systematic[[#This Row],[State]]</f>
        <v>338011405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338</v>
      </c>
      <c r="B6241" s="1">
        <f>IF(C6241=0,IF(B6240=Protocol!$V$20,1,B6240+1),B6240)</f>
        <v>1</v>
      </c>
      <c r="C6241" s="1">
        <f>IF(C6240+1=Protocol!$V$21,0,C6240+1)</f>
        <v>15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338010006</v>
      </c>
      <c r="H6241" s="134">
        <f>Systematic[[#This Row],[SampleVariableLabel]]+100*Systematic[[#This Row],[State]]</f>
        <v>338011506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339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ce1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339010001</v>
      </c>
      <c r="H6242" s="134">
        <f>Systematic[[#This Row],[SampleVariableLabel]]+100*Systematic[[#This Row],[State]]</f>
        <v>339010001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339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1Dig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339010002</v>
      </c>
      <c r="H6243" s="134">
        <f>Systematic[[#This Row],[SampleVariableLabel]]+100*Systematic[[#This Row],[State]]</f>
        <v>339010102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339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1D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339010003</v>
      </c>
      <c r="H6244" s="134">
        <f>Systematic[[#This Row],[SampleVariableLabel]]+100*Systematic[[#This Row],[State]]</f>
        <v>339010203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339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1M.1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339010004</v>
      </c>
      <c r="H6245" s="134">
        <f>Systematic[[#This Row],[SampleVariableLabel]]+100*Systematic[[#This Row],[State]]</f>
        <v>339010304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339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2Oct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339010005</v>
      </c>
      <c r="H6246" s="134">
        <f>Systematic[[#This Row],[SampleVariableLabel]]+100*Systematic[[#This Row],[State]]</f>
        <v>339010405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339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2c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339010006</v>
      </c>
      <c r="H6247" s="134">
        <f>Systematic[[#This Row],[SampleVariableLabel]]+100*Systematic[[#This Row],[State]]</f>
        <v>339010506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339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2M2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339010001</v>
      </c>
      <c r="H6248" s="134">
        <f>Systematic[[#This Row],[SampleVariableLabel]]+100*Systematic[[#This Row],[State]]</f>
        <v>339010601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339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3P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339010002</v>
      </c>
      <c r="H6249" s="134">
        <f>Systematic[[#This Row],[SampleVariableLabel]]+100*Systematic[[#This Row],[State]]</f>
        <v>339010702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339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4G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339010003</v>
      </c>
      <c r="H6250" s="134">
        <f>Systematic[[#This Row],[SampleVariableLabel]]+100*Systematic[[#This Row],[State]]</f>
        <v>339010803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339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5S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339010004</v>
      </c>
      <c r="H6251" s="134">
        <f>Systematic[[#This Row],[SampleVariableLabel]]+100*Systematic[[#This Row],[State]]</f>
        <v>339010904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339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6Gp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339010005</v>
      </c>
      <c r="H6252" s="134">
        <f>Systematic[[#This Row],[SampleVariableLabel]]+100*Systematic[[#This Row],[State]]</f>
        <v>339011005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339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7U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339010006</v>
      </c>
      <c r="H6253" s="134">
        <f>Systematic[[#This Row],[SampleVariableLabel]]+100*Systematic[[#This Row],[State]]</f>
        <v>339011106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339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8Rot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339010001</v>
      </c>
      <c r="H6254" s="134">
        <f>Systematic[[#This Row],[SampleVariableLabel]]+100*Systematic[[#This Row],[State]]</f>
        <v>339011201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339</v>
      </c>
      <c r="B6255" s="1">
        <f>IF(C6255=0,IF(B6254=Protocol!$V$20,1,B6254+1),B6254)</f>
        <v>1</v>
      </c>
      <c r="C6255" s="1">
        <f>IF(C6254+1=Protocol!$V$21,0,C6254+1)</f>
        <v>13</v>
      </c>
      <c r="D6255" s="1">
        <f t="shared" si="211"/>
        <v>2</v>
      </c>
      <c r="E6255" s="1" t="str">
        <f>INDEX(Protocol[Mark],MATCH(C6255,Protocol[Step],0))</f>
        <v>9Ama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339010002</v>
      </c>
      <c r="H6255" s="134">
        <f>Systematic[[#This Row],[SampleVariableLabel]]+100*Systematic[[#This Row],[State]]</f>
        <v>339011302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339</v>
      </c>
      <c r="B6256" s="1">
        <f>IF(C6256=0,IF(B6255=Protocol!$V$20,1,B6255+1),B6255)</f>
        <v>1</v>
      </c>
      <c r="C6256" s="1">
        <f>IF(C6255+1=Protocol!$V$21,0,C6255+1)</f>
        <v>14</v>
      </c>
      <c r="D6256" s="1">
        <f t="shared" si="211"/>
        <v>3</v>
      </c>
      <c r="E6256" s="1" t="str">
        <f>INDEX(Protocol[Mark],MATCH(C6256,Protocol[Step],0))</f>
        <v>10AsTm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339010003</v>
      </c>
      <c r="H6256" s="134">
        <f>Systematic[[#This Row],[SampleVariableLabel]]+100*Systematic[[#This Row],[State]]</f>
        <v>339011403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339</v>
      </c>
      <c r="B6257" s="1">
        <f>IF(C6257=0,IF(B6256=Protocol!$V$20,1,B6256+1),B6256)</f>
        <v>1</v>
      </c>
      <c r="C6257" s="1">
        <f>IF(C6256+1=Protocol!$V$21,0,C6256+1)</f>
        <v>15</v>
      </c>
      <c r="D6257" s="1">
        <f t="shared" si="211"/>
        <v>4</v>
      </c>
      <c r="E6257" s="1" t="str">
        <f>INDEX(Protocol[Mark],MATCH(C6257,Protocol[Step],0))</f>
        <v>11Azd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339010004</v>
      </c>
      <c r="H6257" s="134">
        <f>Systematic[[#This Row],[SampleVariableLabel]]+100*Systematic[[#This Row],[State]]</f>
        <v>339011504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340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ce1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340010005</v>
      </c>
      <c r="H6258" s="134">
        <f>Systematic[[#This Row],[SampleVariableLabel]]+100*Systematic[[#This Row],[State]]</f>
        <v>340010005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340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1Dig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340010006</v>
      </c>
      <c r="H6259" s="134">
        <f>Systematic[[#This Row],[SampleVariableLabel]]+100*Systematic[[#This Row],[State]]</f>
        <v>340010106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340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1D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340010001</v>
      </c>
      <c r="H6260" s="134">
        <f>Systematic[[#This Row],[SampleVariableLabel]]+100*Systematic[[#This Row],[State]]</f>
        <v>340010201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340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1M.1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340010002</v>
      </c>
      <c r="H6261" s="134">
        <f>Systematic[[#This Row],[SampleVariableLabel]]+100*Systematic[[#This Row],[State]]</f>
        <v>340010302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340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2Oct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340010003</v>
      </c>
      <c r="H6262" s="134">
        <f>Systematic[[#This Row],[SampleVariableLabel]]+100*Systematic[[#This Row],[State]]</f>
        <v>340010403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340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2c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340010004</v>
      </c>
      <c r="H6263" s="134">
        <f>Systematic[[#This Row],[SampleVariableLabel]]+100*Systematic[[#This Row],[State]]</f>
        <v>340010504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340</v>
      </c>
      <c r="B6264" s="1">
        <f>IF(C6264=0,IF(B6263=Protocol!$V$20,1,B6263+1),B6263)</f>
        <v>1</v>
      </c>
      <c r="C6264" s="1">
        <f>IF(C6263+1=Protocol!$V$21,0,C6263+1)</f>
        <v>6</v>
      </c>
      <c r="D6264" s="1">
        <f t="shared" si="211"/>
        <v>5</v>
      </c>
      <c r="E6264" s="1" t="str">
        <f>INDEX(Protocol[Mark],MATCH(C6264,Protocol[Step],0))</f>
        <v>2M2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340010005</v>
      </c>
      <c r="H6264" s="134">
        <f>Systematic[[#This Row],[SampleVariableLabel]]+100*Systematic[[#This Row],[State]]</f>
        <v>340010605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340</v>
      </c>
      <c r="B6265" s="1">
        <f>IF(C6265=0,IF(B6264=Protocol!$V$20,1,B6264+1),B6264)</f>
        <v>1</v>
      </c>
      <c r="C6265" s="1">
        <f>IF(C6264+1=Protocol!$V$21,0,C6264+1)</f>
        <v>7</v>
      </c>
      <c r="D6265" s="1">
        <f t="shared" si="211"/>
        <v>6</v>
      </c>
      <c r="E6265" s="1" t="str">
        <f>INDEX(Protocol[Mark],MATCH(C6265,Protocol[Step],0))</f>
        <v>3P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340010006</v>
      </c>
      <c r="H6265" s="134">
        <f>Systematic[[#This Row],[SampleVariableLabel]]+100*Systematic[[#This Row],[State]]</f>
        <v>340010706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340</v>
      </c>
      <c r="B6266" s="1">
        <f>IF(C6266=0,IF(B6265=Protocol!$V$20,1,B6265+1),B6265)</f>
        <v>1</v>
      </c>
      <c r="C6266" s="1">
        <f>IF(C6265+1=Protocol!$V$21,0,C6265+1)</f>
        <v>8</v>
      </c>
      <c r="D6266" s="1">
        <f t="shared" si="211"/>
        <v>1</v>
      </c>
      <c r="E6266" s="1" t="str">
        <f>INDEX(Protocol[Mark],MATCH(C6266,Protocol[Step],0))</f>
        <v>4G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340010001</v>
      </c>
      <c r="H6266" s="134">
        <f>Systematic[[#This Row],[SampleVariableLabel]]+100*Systematic[[#This Row],[State]]</f>
        <v>340010801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340</v>
      </c>
      <c r="B6267" s="1">
        <f>IF(C6267=0,IF(B6266=Protocol!$V$20,1,B6266+1),B6266)</f>
        <v>1</v>
      </c>
      <c r="C6267" s="1">
        <f>IF(C6266+1=Protocol!$V$21,0,C6266+1)</f>
        <v>9</v>
      </c>
      <c r="D6267" s="1">
        <f t="shared" si="211"/>
        <v>2</v>
      </c>
      <c r="E6267" s="1" t="str">
        <f>INDEX(Protocol[Mark],MATCH(C6267,Protocol[Step],0))</f>
        <v>5S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340010002</v>
      </c>
      <c r="H6267" s="134">
        <f>Systematic[[#This Row],[SampleVariableLabel]]+100*Systematic[[#This Row],[State]]</f>
        <v>340010902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340</v>
      </c>
      <c r="B6268" s="1">
        <f>IF(C6268=0,IF(B6267=Protocol!$V$20,1,B6267+1),B6267)</f>
        <v>1</v>
      </c>
      <c r="C6268" s="1">
        <f>IF(C6267+1=Protocol!$V$21,0,C6267+1)</f>
        <v>10</v>
      </c>
      <c r="D6268" s="1">
        <f t="shared" si="211"/>
        <v>3</v>
      </c>
      <c r="E6268" s="1" t="str">
        <f>INDEX(Protocol[Mark],MATCH(C6268,Protocol[Step],0))</f>
        <v>6Gp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340010003</v>
      </c>
      <c r="H6268" s="134">
        <f>Systematic[[#This Row],[SampleVariableLabel]]+100*Systematic[[#This Row],[State]]</f>
        <v>340011003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340</v>
      </c>
      <c r="B6269" s="1">
        <f>IF(C6269=0,IF(B6268=Protocol!$V$20,1,B6268+1),B6268)</f>
        <v>1</v>
      </c>
      <c r="C6269" s="1">
        <f>IF(C6268+1=Protocol!$V$21,0,C6268+1)</f>
        <v>11</v>
      </c>
      <c r="D6269" s="1">
        <f t="shared" si="211"/>
        <v>4</v>
      </c>
      <c r="E6269" s="1" t="str">
        <f>INDEX(Protocol[Mark],MATCH(C6269,Protocol[Step],0))</f>
        <v>7U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340010004</v>
      </c>
      <c r="H6269" s="134">
        <f>Systematic[[#This Row],[SampleVariableLabel]]+100*Systematic[[#This Row],[State]]</f>
        <v>340011104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340</v>
      </c>
      <c r="B6270" s="1">
        <f>IF(C6270=0,IF(B6269=Protocol!$V$20,1,B6269+1),B6269)</f>
        <v>1</v>
      </c>
      <c r="C6270" s="1">
        <f>IF(C6269+1=Protocol!$V$21,0,C6269+1)</f>
        <v>12</v>
      </c>
      <c r="D6270" s="1">
        <f t="shared" si="211"/>
        <v>5</v>
      </c>
      <c r="E6270" s="1" t="str">
        <f>INDEX(Protocol[Mark],MATCH(C6270,Protocol[Step],0))</f>
        <v>8Rot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340010005</v>
      </c>
      <c r="H6270" s="134">
        <f>Systematic[[#This Row],[SampleVariableLabel]]+100*Systematic[[#This Row],[State]]</f>
        <v>340011205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340</v>
      </c>
      <c r="B6271" s="1">
        <f>IF(C6271=0,IF(B6270=Protocol!$V$20,1,B6270+1),B6270)</f>
        <v>1</v>
      </c>
      <c r="C6271" s="1">
        <f>IF(C6270+1=Protocol!$V$21,0,C6270+1)</f>
        <v>13</v>
      </c>
      <c r="D6271" s="1">
        <f t="shared" si="211"/>
        <v>6</v>
      </c>
      <c r="E6271" s="1" t="str">
        <f>INDEX(Protocol[Mark],MATCH(C6271,Protocol[Step],0))</f>
        <v>9Ama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340010006</v>
      </c>
      <c r="H6271" s="134">
        <f>Systematic[[#This Row],[SampleVariableLabel]]+100*Systematic[[#This Row],[State]]</f>
        <v>340011306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340</v>
      </c>
      <c r="B6272" s="1">
        <f>IF(C6272=0,IF(B6271=Protocol!$V$20,1,B6271+1),B6271)</f>
        <v>1</v>
      </c>
      <c r="C6272" s="1">
        <f>IF(C6271+1=Protocol!$V$21,0,C6271+1)</f>
        <v>14</v>
      </c>
      <c r="D6272" s="1">
        <f t="shared" si="211"/>
        <v>1</v>
      </c>
      <c r="E6272" s="1" t="str">
        <f>INDEX(Protocol[Mark],MATCH(C6272,Protocol[Step],0))</f>
        <v>10AsTm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340010001</v>
      </c>
      <c r="H6272" s="134">
        <f>Systematic[[#This Row],[SampleVariableLabel]]+100*Systematic[[#This Row],[State]]</f>
        <v>340011401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340</v>
      </c>
      <c r="B6273" s="1">
        <f>IF(C6273=0,IF(B6272=Protocol!$V$20,1,B6272+1),B6272)</f>
        <v>1</v>
      </c>
      <c r="C6273" s="1">
        <f>IF(C6272+1=Protocol!$V$21,0,C6272+1)</f>
        <v>15</v>
      </c>
      <c r="D6273" s="1">
        <f t="shared" si="211"/>
        <v>2</v>
      </c>
      <c r="E6273" s="1" t="str">
        <f>INDEX(Protocol[Mark],MATCH(C6273,Protocol[Step],0))</f>
        <v>11Azd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340010002</v>
      </c>
      <c r="H6273" s="134">
        <f>Systematic[[#This Row],[SampleVariableLabel]]+100*Systematic[[#This Row],[State]]</f>
        <v>340011502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341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ce1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341010003</v>
      </c>
      <c r="H6274" s="134">
        <f>Systematic[[#This Row],[SampleVariableLabel]]+100*Systematic[[#This Row],[State]]</f>
        <v>341010003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341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1Dig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341010004</v>
      </c>
      <c r="H6275" s="134">
        <f>Systematic[[#This Row],[SampleVariableLabel]]+100*Systematic[[#This Row],[State]]</f>
        <v>341010104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341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1D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341010005</v>
      </c>
      <c r="H6276" s="134">
        <f>Systematic[[#This Row],[SampleVariableLabel]]+100*Systematic[[#This Row],[State]]</f>
        <v>341010205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341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1M.1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341010006</v>
      </c>
      <c r="H6277" s="134">
        <f>Systematic[[#This Row],[SampleVariableLabel]]+100*Systematic[[#This Row],[State]]</f>
        <v>341010306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341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2Oct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341010001</v>
      </c>
      <c r="H6278" s="134">
        <f>Systematic[[#This Row],[SampleVariableLabel]]+100*Systematic[[#This Row],[State]]</f>
        <v>341010401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341</v>
      </c>
      <c r="B6279" s="1">
        <f>IF(C6279=0,IF(B6278=Protocol!$V$20,1,B6278+1),B6278)</f>
        <v>1</v>
      </c>
      <c r="C6279" s="1">
        <f>IF(C6278+1=Protocol!$V$21,0,C6278+1)</f>
        <v>5</v>
      </c>
      <c r="D6279" s="1">
        <f t="shared" si="213"/>
        <v>2</v>
      </c>
      <c r="E6279" s="1" t="str">
        <f>INDEX(Protocol[Mark],MATCH(C6279,Protocol[Step],0))</f>
        <v>2c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341010002</v>
      </c>
      <c r="H6279" s="134">
        <f>Systematic[[#This Row],[SampleVariableLabel]]+100*Systematic[[#This Row],[State]]</f>
        <v>341010502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341</v>
      </c>
      <c r="B6280" s="1">
        <f>IF(C6280=0,IF(B6279=Protocol!$V$20,1,B6279+1),B6279)</f>
        <v>1</v>
      </c>
      <c r="C6280" s="1">
        <f>IF(C6279+1=Protocol!$V$21,0,C6279+1)</f>
        <v>6</v>
      </c>
      <c r="D6280" s="1">
        <f t="shared" si="213"/>
        <v>3</v>
      </c>
      <c r="E6280" s="1" t="str">
        <f>INDEX(Protocol[Mark],MATCH(C6280,Protocol[Step],0))</f>
        <v>2M2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341010003</v>
      </c>
      <c r="H6280" s="134">
        <f>Systematic[[#This Row],[SampleVariableLabel]]+100*Systematic[[#This Row],[State]]</f>
        <v>341010603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341</v>
      </c>
      <c r="B6281" s="1">
        <f>IF(C6281=0,IF(B6280=Protocol!$V$20,1,B6280+1),B6280)</f>
        <v>1</v>
      </c>
      <c r="C6281" s="1">
        <f>IF(C6280+1=Protocol!$V$21,0,C6280+1)</f>
        <v>7</v>
      </c>
      <c r="D6281" s="1">
        <f t="shared" si="213"/>
        <v>4</v>
      </c>
      <c r="E6281" s="1" t="str">
        <f>INDEX(Protocol[Mark],MATCH(C6281,Protocol[Step],0))</f>
        <v>3P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341010004</v>
      </c>
      <c r="H6281" s="134">
        <f>Systematic[[#This Row],[SampleVariableLabel]]+100*Systematic[[#This Row],[State]]</f>
        <v>341010704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341</v>
      </c>
      <c r="B6282" s="1">
        <f>IF(C6282=0,IF(B6281=Protocol!$V$20,1,B6281+1),B6281)</f>
        <v>1</v>
      </c>
      <c r="C6282" s="1">
        <f>IF(C6281+1=Protocol!$V$21,0,C6281+1)</f>
        <v>8</v>
      </c>
      <c r="D6282" s="1">
        <f t="shared" si="213"/>
        <v>5</v>
      </c>
      <c r="E6282" s="1" t="str">
        <f>INDEX(Protocol[Mark],MATCH(C6282,Protocol[Step],0))</f>
        <v>4G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341010005</v>
      </c>
      <c r="H6282" s="134">
        <f>Systematic[[#This Row],[SampleVariableLabel]]+100*Systematic[[#This Row],[State]]</f>
        <v>341010805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341</v>
      </c>
      <c r="B6283" s="1">
        <f>IF(C6283=0,IF(B6282=Protocol!$V$20,1,B6282+1),B6282)</f>
        <v>1</v>
      </c>
      <c r="C6283" s="1">
        <f>IF(C6282+1=Protocol!$V$21,0,C6282+1)</f>
        <v>9</v>
      </c>
      <c r="D6283" s="1">
        <f t="shared" si="213"/>
        <v>6</v>
      </c>
      <c r="E6283" s="1" t="str">
        <f>INDEX(Protocol[Mark],MATCH(C6283,Protocol[Step],0))</f>
        <v>5S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341010006</v>
      </c>
      <c r="H6283" s="134">
        <f>Systematic[[#This Row],[SampleVariableLabel]]+100*Systematic[[#This Row],[State]]</f>
        <v>341010906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341</v>
      </c>
      <c r="B6284" s="1">
        <f>IF(C6284=0,IF(B6283=Protocol!$V$20,1,B6283+1),B6283)</f>
        <v>1</v>
      </c>
      <c r="C6284" s="1">
        <f>IF(C6283+1=Protocol!$V$21,0,C6283+1)</f>
        <v>10</v>
      </c>
      <c r="D6284" s="1">
        <f t="shared" si="213"/>
        <v>1</v>
      </c>
      <c r="E6284" s="1" t="str">
        <f>INDEX(Protocol[Mark],MATCH(C6284,Protocol[Step],0))</f>
        <v>6Gp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341010001</v>
      </c>
      <c r="H6284" s="134">
        <f>Systematic[[#This Row],[SampleVariableLabel]]+100*Systematic[[#This Row],[State]]</f>
        <v>341011001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341</v>
      </c>
      <c r="B6285" s="1">
        <f>IF(C6285=0,IF(B6284=Protocol!$V$20,1,B6284+1),B6284)</f>
        <v>1</v>
      </c>
      <c r="C6285" s="1">
        <f>IF(C6284+1=Protocol!$V$21,0,C6284+1)</f>
        <v>11</v>
      </c>
      <c r="D6285" s="1">
        <f t="shared" si="213"/>
        <v>2</v>
      </c>
      <c r="E6285" s="1" t="str">
        <f>INDEX(Protocol[Mark],MATCH(C6285,Protocol[Step],0))</f>
        <v>7U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341010002</v>
      </c>
      <c r="H6285" s="134">
        <f>Systematic[[#This Row],[SampleVariableLabel]]+100*Systematic[[#This Row],[State]]</f>
        <v>341011102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341</v>
      </c>
      <c r="B6286" s="1">
        <f>IF(C6286=0,IF(B6285=Protocol!$V$20,1,B6285+1),B6285)</f>
        <v>1</v>
      </c>
      <c r="C6286" s="1">
        <f>IF(C6285+1=Protocol!$V$21,0,C6285+1)</f>
        <v>12</v>
      </c>
      <c r="D6286" s="1">
        <f t="shared" si="213"/>
        <v>3</v>
      </c>
      <c r="E6286" s="1" t="str">
        <f>INDEX(Protocol[Mark],MATCH(C6286,Protocol[Step],0))</f>
        <v>8Rot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341010003</v>
      </c>
      <c r="H6286" s="134">
        <f>Systematic[[#This Row],[SampleVariableLabel]]+100*Systematic[[#This Row],[State]]</f>
        <v>341011203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341</v>
      </c>
      <c r="B6287" s="1">
        <f>IF(C6287=0,IF(B6286=Protocol!$V$20,1,B6286+1),B6286)</f>
        <v>1</v>
      </c>
      <c r="C6287" s="1">
        <f>IF(C6286+1=Protocol!$V$21,0,C6286+1)</f>
        <v>13</v>
      </c>
      <c r="D6287" s="1">
        <f t="shared" si="213"/>
        <v>4</v>
      </c>
      <c r="E6287" s="1" t="str">
        <f>INDEX(Protocol[Mark],MATCH(C6287,Protocol[Step],0))</f>
        <v>9Ama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341010004</v>
      </c>
      <c r="H6287" s="134">
        <f>Systematic[[#This Row],[SampleVariableLabel]]+100*Systematic[[#This Row],[State]]</f>
        <v>341011304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341</v>
      </c>
      <c r="B6288" s="1">
        <f>IF(C6288=0,IF(B6287=Protocol!$V$20,1,B6287+1),B6287)</f>
        <v>1</v>
      </c>
      <c r="C6288" s="1">
        <f>IF(C6287+1=Protocol!$V$21,0,C6287+1)</f>
        <v>14</v>
      </c>
      <c r="D6288" s="1">
        <f t="shared" si="213"/>
        <v>5</v>
      </c>
      <c r="E6288" s="1" t="str">
        <f>INDEX(Protocol[Mark],MATCH(C6288,Protocol[Step],0))</f>
        <v>10AsTm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341010005</v>
      </c>
      <c r="H6288" s="134">
        <f>Systematic[[#This Row],[SampleVariableLabel]]+100*Systematic[[#This Row],[State]]</f>
        <v>341011405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341</v>
      </c>
      <c r="B6289" s="1">
        <f>IF(C6289=0,IF(B6288=Protocol!$V$20,1,B6288+1),B6288)</f>
        <v>1</v>
      </c>
      <c r="C6289" s="1">
        <f>IF(C6288+1=Protocol!$V$21,0,C6288+1)</f>
        <v>15</v>
      </c>
      <c r="D6289" s="1">
        <f t="shared" si="213"/>
        <v>6</v>
      </c>
      <c r="E6289" s="1" t="str">
        <f>INDEX(Protocol[Mark],MATCH(C6289,Protocol[Step],0))</f>
        <v>11Azd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341010006</v>
      </c>
      <c r="H6289" s="134">
        <f>Systematic[[#This Row],[SampleVariableLabel]]+100*Systematic[[#This Row],[State]]</f>
        <v>341011506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342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ce1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342010001</v>
      </c>
      <c r="H6290" s="134">
        <f>Systematic[[#This Row],[SampleVariableLabel]]+100*Systematic[[#This Row],[State]]</f>
        <v>342010001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342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1Dig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342010002</v>
      </c>
      <c r="H6291" s="134">
        <f>Systematic[[#This Row],[SampleVariableLabel]]+100*Systematic[[#This Row],[State]]</f>
        <v>342010102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342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1D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342010003</v>
      </c>
      <c r="H6292" s="134">
        <f>Systematic[[#This Row],[SampleVariableLabel]]+100*Systematic[[#This Row],[State]]</f>
        <v>342010203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342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1M.1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342010004</v>
      </c>
      <c r="H6293" s="134">
        <f>Systematic[[#This Row],[SampleVariableLabel]]+100*Systematic[[#This Row],[State]]</f>
        <v>342010304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342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2Oct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342010005</v>
      </c>
      <c r="H6294" s="134">
        <f>Systematic[[#This Row],[SampleVariableLabel]]+100*Systematic[[#This Row],[State]]</f>
        <v>342010405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342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2c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342010006</v>
      </c>
      <c r="H6295" s="134">
        <f>Systematic[[#This Row],[SampleVariableLabel]]+100*Systematic[[#This Row],[State]]</f>
        <v>342010506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342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2M2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342010001</v>
      </c>
      <c r="H6296" s="134">
        <f>Systematic[[#This Row],[SampleVariableLabel]]+100*Systematic[[#This Row],[State]]</f>
        <v>342010601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342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3P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342010002</v>
      </c>
      <c r="H6297" s="134">
        <f>Systematic[[#This Row],[SampleVariableLabel]]+100*Systematic[[#This Row],[State]]</f>
        <v>342010702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342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4G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342010003</v>
      </c>
      <c r="H6298" s="134">
        <f>Systematic[[#This Row],[SampleVariableLabel]]+100*Systematic[[#This Row],[State]]</f>
        <v>342010803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342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5S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342010004</v>
      </c>
      <c r="H6299" s="134">
        <f>Systematic[[#This Row],[SampleVariableLabel]]+100*Systematic[[#This Row],[State]]</f>
        <v>342010904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342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6Gp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342010005</v>
      </c>
      <c r="H6300" s="134">
        <f>Systematic[[#This Row],[SampleVariableLabel]]+100*Systematic[[#This Row],[State]]</f>
        <v>342011005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342</v>
      </c>
      <c r="B6301" s="1">
        <f>IF(C6301=0,IF(B6300=Protocol!$V$20,1,B6300+1),B6300)</f>
        <v>1</v>
      </c>
      <c r="C6301" s="1">
        <f>IF(C6300+1=Protocol!$V$21,0,C6300+1)</f>
        <v>11</v>
      </c>
      <c r="D6301" s="1">
        <f t="shared" si="213"/>
        <v>6</v>
      </c>
      <c r="E6301" s="1" t="str">
        <f>INDEX(Protocol[Mark],MATCH(C6301,Protocol[Step],0))</f>
        <v>7U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342010006</v>
      </c>
      <c r="H6301" s="134">
        <f>Systematic[[#This Row],[SampleVariableLabel]]+100*Systematic[[#This Row],[State]]</f>
        <v>342011106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342</v>
      </c>
      <c r="B6302" s="1">
        <f>IF(C6302=0,IF(B6301=Protocol!$V$20,1,B6301+1),B6301)</f>
        <v>1</v>
      </c>
      <c r="C6302" s="1">
        <f>IF(C6301+1=Protocol!$V$21,0,C6301+1)</f>
        <v>12</v>
      </c>
      <c r="D6302" s="1">
        <f t="shared" si="213"/>
        <v>1</v>
      </c>
      <c r="E6302" s="1" t="str">
        <f>INDEX(Protocol[Mark],MATCH(C6302,Protocol[Step],0))</f>
        <v>8Rot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342010001</v>
      </c>
      <c r="H6302" s="134">
        <f>Systematic[[#This Row],[SampleVariableLabel]]+100*Systematic[[#This Row],[State]]</f>
        <v>342011201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342</v>
      </c>
      <c r="B6303" s="1">
        <f>IF(C6303=0,IF(B6302=Protocol!$V$20,1,B6302+1),B6302)</f>
        <v>1</v>
      </c>
      <c r="C6303" s="1">
        <f>IF(C6302+1=Protocol!$V$21,0,C6302+1)</f>
        <v>13</v>
      </c>
      <c r="D6303" s="1">
        <f t="shared" si="213"/>
        <v>2</v>
      </c>
      <c r="E6303" s="1" t="str">
        <f>INDEX(Protocol[Mark],MATCH(C6303,Protocol[Step],0))</f>
        <v>9Ama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342010002</v>
      </c>
      <c r="H6303" s="134">
        <f>Systematic[[#This Row],[SampleVariableLabel]]+100*Systematic[[#This Row],[State]]</f>
        <v>342011302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342</v>
      </c>
      <c r="B6304" s="1">
        <f>IF(C6304=0,IF(B6303=Protocol!$V$20,1,B6303+1),B6303)</f>
        <v>1</v>
      </c>
      <c r="C6304" s="1">
        <f>IF(C6303+1=Protocol!$V$21,0,C6303+1)</f>
        <v>14</v>
      </c>
      <c r="D6304" s="1">
        <f t="shared" si="213"/>
        <v>3</v>
      </c>
      <c r="E6304" s="1" t="str">
        <f>INDEX(Protocol[Mark],MATCH(C6304,Protocol[Step],0))</f>
        <v>10AsTm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342010003</v>
      </c>
      <c r="H6304" s="134">
        <f>Systematic[[#This Row],[SampleVariableLabel]]+100*Systematic[[#This Row],[State]]</f>
        <v>342011403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342</v>
      </c>
      <c r="B6305" s="1">
        <f>IF(C6305=0,IF(B6304=Protocol!$V$20,1,B6304+1),B6304)</f>
        <v>1</v>
      </c>
      <c r="C6305" s="1">
        <f>IF(C6304+1=Protocol!$V$21,0,C6304+1)</f>
        <v>15</v>
      </c>
      <c r="D6305" s="1">
        <f t="shared" si="213"/>
        <v>4</v>
      </c>
      <c r="E6305" s="1" t="str">
        <f>INDEX(Protocol[Mark],MATCH(C6305,Protocol[Step],0))</f>
        <v>11Azd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342010004</v>
      </c>
      <c r="H6305" s="134">
        <f>Systematic[[#This Row],[SampleVariableLabel]]+100*Systematic[[#This Row],[State]]</f>
        <v>342011504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343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ce1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343010005</v>
      </c>
      <c r="H6306" s="134">
        <f>Systematic[[#This Row],[SampleVariableLabel]]+100*Systematic[[#This Row],[State]]</f>
        <v>343010005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343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1Dig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343010006</v>
      </c>
      <c r="H6307" s="134">
        <f>Systematic[[#This Row],[SampleVariableLabel]]+100*Systematic[[#This Row],[State]]</f>
        <v>343010106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343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1D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343010001</v>
      </c>
      <c r="H6308" s="134">
        <f>Systematic[[#This Row],[SampleVariableLabel]]+100*Systematic[[#This Row],[State]]</f>
        <v>343010201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343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1M.1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343010002</v>
      </c>
      <c r="H6309" s="134">
        <f>Systematic[[#This Row],[SampleVariableLabel]]+100*Systematic[[#This Row],[State]]</f>
        <v>343010302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343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2Oct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343010003</v>
      </c>
      <c r="H6310" s="134">
        <f>Systematic[[#This Row],[SampleVariableLabel]]+100*Systematic[[#This Row],[State]]</f>
        <v>343010403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343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2c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343010004</v>
      </c>
      <c r="H6311" s="134">
        <f>Systematic[[#This Row],[SampleVariableLabel]]+100*Systematic[[#This Row],[State]]</f>
        <v>343010504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343</v>
      </c>
      <c r="B6312" s="1">
        <f>IF(C6312=0,IF(B6311=Protocol!$V$20,1,B6311+1),B6311)</f>
        <v>1</v>
      </c>
      <c r="C6312" s="1">
        <f>IF(C6311+1=Protocol!$V$21,0,C6311+1)</f>
        <v>6</v>
      </c>
      <c r="D6312" s="1">
        <f t="shared" si="213"/>
        <v>5</v>
      </c>
      <c r="E6312" s="1" t="str">
        <f>INDEX(Protocol[Mark],MATCH(C6312,Protocol[Step],0))</f>
        <v>2M2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343010005</v>
      </c>
      <c r="H6312" s="134">
        <f>Systematic[[#This Row],[SampleVariableLabel]]+100*Systematic[[#This Row],[State]]</f>
        <v>343010605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343</v>
      </c>
      <c r="B6313" s="1">
        <f>IF(C6313=0,IF(B6312=Protocol!$V$20,1,B6312+1),B6312)</f>
        <v>1</v>
      </c>
      <c r="C6313" s="1">
        <f>IF(C6312+1=Protocol!$V$21,0,C6312+1)</f>
        <v>7</v>
      </c>
      <c r="D6313" s="1">
        <f t="shared" si="213"/>
        <v>6</v>
      </c>
      <c r="E6313" s="1" t="str">
        <f>INDEX(Protocol[Mark],MATCH(C6313,Protocol[Step],0))</f>
        <v>3P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343010006</v>
      </c>
      <c r="H6313" s="134">
        <f>Systematic[[#This Row],[SampleVariableLabel]]+100*Systematic[[#This Row],[State]]</f>
        <v>343010706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343</v>
      </c>
      <c r="B6314" s="1">
        <f>IF(C6314=0,IF(B6313=Protocol!$V$20,1,B6313+1),B6313)</f>
        <v>1</v>
      </c>
      <c r="C6314" s="1">
        <f>IF(C6313+1=Protocol!$V$21,0,C6313+1)</f>
        <v>8</v>
      </c>
      <c r="D6314" s="1">
        <f t="shared" si="213"/>
        <v>1</v>
      </c>
      <c r="E6314" s="1" t="str">
        <f>INDEX(Protocol[Mark],MATCH(C6314,Protocol[Step],0))</f>
        <v>4G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343010001</v>
      </c>
      <c r="H6314" s="134">
        <f>Systematic[[#This Row],[SampleVariableLabel]]+100*Systematic[[#This Row],[State]]</f>
        <v>343010801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343</v>
      </c>
      <c r="B6315" s="1">
        <f>IF(C6315=0,IF(B6314=Protocol!$V$20,1,B6314+1),B6314)</f>
        <v>1</v>
      </c>
      <c r="C6315" s="1">
        <f>IF(C6314+1=Protocol!$V$21,0,C6314+1)</f>
        <v>9</v>
      </c>
      <c r="D6315" s="1">
        <f t="shared" si="213"/>
        <v>2</v>
      </c>
      <c r="E6315" s="1" t="str">
        <f>INDEX(Protocol[Mark],MATCH(C6315,Protocol[Step],0))</f>
        <v>5S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343010002</v>
      </c>
      <c r="H6315" s="134">
        <f>Systematic[[#This Row],[SampleVariableLabel]]+100*Systematic[[#This Row],[State]]</f>
        <v>343010902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343</v>
      </c>
      <c r="B6316" s="1">
        <f>IF(C6316=0,IF(B6315=Protocol!$V$20,1,B6315+1),B6315)</f>
        <v>1</v>
      </c>
      <c r="C6316" s="1">
        <f>IF(C6315+1=Protocol!$V$21,0,C6315+1)</f>
        <v>10</v>
      </c>
      <c r="D6316" s="1">
        <f t="shared" si="213"/>
        <v>3</v>
      </c>
      <c r="E6316" s="1" t="str">
        <f>INDEX(Protocol[Mark],MATCH(C6316,Protocol[Step],0))</f>
        <v>6Gp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343010003</v>
      </c>
      <c r="H6316" s="134">
        <f>Systematic[[#This Row],[SampleVariableLabel]]+100*Systematic[[#This Row],[State]]</f>
        <v>343011003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343</v>
      </c>
      <c r="B6317" s="1">
        <f>IF(C6317=0,IF(B6316=Protocol!$V$20,1,B6316+1),B6316)</f>
        <v>1</v>
      </c>
      <c r="C6317" s="1">
        <f>IF(C6316+1=Protocol!$V$21,0,C6316+1)</f>
        <v>11</v>
      </c>
      <c r="D6317" s="1">
        <f t="shared" si="213"/>
        <v>4</v>
      </c>
      <c r="E6317" s="1" t="str">
        <f>INDEX(Protocol[Mark],MATCH(C6317,Protocol[Step],0))</f>
        <v>7U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343010004</v>
      </c>
      <c r="H6317" s="134">
        <f>Systematic[[#This Row],[SampleVariableLabel]]+100*Systematic[[#This Row],[State]]</f>
        <v>343011104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343</v>
      </c>
      <c r="B6318" s="1">
        <f>IF(C6318=0,IF(B6317=Protocol!$V$20,1,B6317+1),B6317)</f>
        <v>1</v>
      </c>
      <c r="C6318" s="1">
        <f>IF(C6317+1=Protocol!$V$21,0,C6317+1)</f>
        <v>12</v>
      </c>
      <c r="D6318" s="1">
        <f t="shared" si="213"/>
        <v>5</v>
      </c>
      <c r="E6318" s="1" t="str">
        <f>INDEX(Protocol[Mark],MATCH(C6318,Protocol[Step],0))</f>
        <v>8Rot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343010005</v>
      </c>
      <c r="H6318" s="134">
        <f>Systematic[[#This Row],[SampleVariableLabel]]+100*Systematic[[#This Row],[State]]</f>
        <v>343011205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343</v>
      </c>
      <c r="B6319" s="1">
        <f>IF(C6319=0,IF(B6318=Protocol!$V$20,1,B6318+1),B6318)</f>
        <v>1</v>
      </c>
      <c r="C6319" s="1">
        <f>IF(C6318+1=Protocol!$V$21,0,C6318+1)</f>
        <v>13</v>
      </c>
      <c r="D6319" s="1">
        <f t="shared" si="213"/>
        <v>6</v>
      </c>
      <c r="E6319" s="1" t="str">
        <f>INDEX(Protocol[Mark],MATCH(C6319,Protocol[Step],0))</f>
        <v>9Ama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343010006</v>
      </c>
      <c r="H6319" s="134">
        <f>Systematic[[#This Row],[SampleVariableLabel]]+100*Systematic[[#This Row],[State]]</f>
        <v>343011306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343</v>
      </c>
      <c r="B6320" s="1">
        <f>IF(C6320=0,IF(B6319=Protocol!$V$20,1,B6319+1),B6319)</f>
        <v>1</v>
      </c>
      <c r="C6320" s="1">
        <f>IF(C6319+1=Protocol!$V$21,0,C6319+1)</f>
        <v>14</v>
      </c>
      <c r="D6320" s="1">
        <f t="shared" si="213"/>
        <v>1</v>
      </c>
      <c r="E6320" s="1" t="str">
        <f>INDEX(Protocol[Mark],MATCH(C6320,Protocol[Step],0))</f>
        <v>10AsTm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343010001</v>
      </c>
      <c r="H6320" s="134">
        <f>Systematic[[#This Row],[SampleVariableLabel]]+100*Systematic[[#This Row],[State]]</f>
        <v>343011401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343</v>
      </c>
      <c r="B6321" s="1">
        <f>IF(C6321=0,IF(B6320=Protocol!$V$20,1,B6320+1),B6320)</f>
        <v>1</v>
      </c>
      <c r="C6321" s="1">
        <f>IF(C6320+1=Protocol!$V$21,0,C6320+1)</f>
        <v>15</v>
      </c>
      <c r="D6321" s="1">
        <f t="shared" si="213"/>
        <v>2</v>
      </c>
      <c r="E6321" s="1" t="str">
        <f>INDEX(Protocol[Mark],MATCH(C6321,Protocol[Step],0))</f>
        <v>11Azd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343010002</v>
      </c>
      <c r="H6321" s="134">
        <f>Systematic[[#This Row],[SampleVariableLabel]]+100*Systematic[[#This Row],[State]]</f>
        <v>343011502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344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ce1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344010003</v>
      </c>
      <c r="H6322" s="134">
        <f>Systematic[[#This Row],[SampleVariableLabel]]+100*Systematic[[#This Row],[State]]</f>
        <v>344010003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344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344010004</v>
      </c>
      <c r="H6323" s="134">
        <f>Systematic[[#This Row],[SampleVariableLabel]]+100*Systematic[[#This Row],[State]]</f>
        <v>344010104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344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1D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344010005</v>
      </c>
      <c r="H6324" s="134">
        <f>Systematic[[#This Row],[SampleVariableLabel]]+100*Systematic[[#This Row],[State]]</f>
        <v>344010205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344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1M.1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344010006</v>
      </c>
      <c r="H6325" s="134">
        <f>Systematic[[#This Row],[SampleVariableLabel]]+100*Systematic[[#This Row],[State]]</f>
        <v>344010306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344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2Oct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344010001</v>
      </c>
      <c r="H6326" s="134">
        <f>Systematic[[#This Row],[SampleVariableLabel]]+100*Systematic[[#This Row],[State]]</f>
        <v>344010401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344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2c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344010002</v>
      </c>
      <c r="H6327" s="134">
        <f>Systematic[[#This Row],[SampleVariableLabel]]+100*Systematic[[#This Row],[State]]</f>
        <v>344010502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344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2M2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344010003</v>
      </c>
      <c r="H6328" s="134">
        <f>Systematic[[#This Row],[SampleVariableLabel]]+100*Systematic[[#This Row],[State]]</f>
        <v>344010603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344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3P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344010004</v>
      </c>
      <c r="H6329" s="134">
        <f>Systematic[[#This Row],[SampleVariableLabel]]+100*Systematic[[#This Row],[State]]</f>
        <v>344010704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344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4G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344010005</v>
      </c>
      <c r="H6330" s="134">
        <f>Systematic[[#This Row],[SampleVariableLabel]]+100*Systematic[[#This Row],[State]]</f>
        <v>344010805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344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5S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344010006</v>
      </c>
      <c r="H6331" s="134">
        <f>Systematic[[#This Row],[SampleVariableLabel]]+100*Systematic[[#This Row],[State]]</f>
        <v>344010906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344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6Gp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344010001</v>
      </c>
      <c r="H6332" s="134">
        <f>Systematic[[#This Row],[SampleVariableLabel]]+100*Systematic[[#This Row],[State]]</f>
        <v>344011001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344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7U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344010002</v>
      </c>
      <c r="H6333" s="134">
        <f>Systematic[[#This Row],[SampleVariableLabel]]+100*Systematic[[#This Row],[State]]</f>
        <v>344011102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344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8Rot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344010003</v>
      </c>
      <c r="H6334" s="134">
        <f>Systematic[[#This Row],[SampleVariableLabel]]+100*Systematic[[#This Row],[State]]</f>
        <v>344011203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344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9Ama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344010004</v>
      </c>
      <c r="H6335" s="134">
        <f>Systematic[[#This Row],[SampleVariableLabel]]+100*Systematic[[#This Row],[State]]</f>
        <v>344011304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344</v>
      </c>
      <c r="B6336" s="1">
        <f>IF(C6336=0,IF(B6335=Protocol!$V$20,1,B6335+1),B6335)</f>
        <v>1</v>
      </c>
      <c r="C6336" s="1">
        <f>IF(C6335+1=Protocol!$V$21,0,C6335+1)</f>
        <v>14</v>
      </c>
      <c r="D6336" s="1">
        <f t="shared" si="213"/>
        <v>5</v>
      </c>
      <c r="E6336" s="1" t="str">
        <f>INDEX(Protocol[Mark],MATCH(C6336,Protocol[Step],0))</f>
        <v>10AsTm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344010005</v>
      </c>
      <c r="H6336" s="134">
        <f>Systematic[[#This Row],[SampleVariableLabel]]+100*Systematic[[#This Row],[State]]</f>
        <v>344011405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344</v>
      </c>
      <c r="B6337" s="1">
        <f>IF(C6337=0,IF(B6336=Protocol!$V$20,1,B6336+1),B6336)</f>
        <v>1</v>
      </c>
      <c r="C6337" s="1">
        <f>IF(C6336+1=Protocol!$V$21,0,C6336+1)</f>
        <v>15</v>
      </c>
      <c r="D6337" s="1">
        <f t="shared" si="213"/>
        <v>6</v>
      </c>
      <c r="E6337" s="1" t="str">
        <f>INDEX(Protocol[Mark],MATCH(C6337,Protocol[Step],0))</f>
        <v>11Azd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344010006</v>
      </c>
      <c r="H6337" s="134">
        <f>Systematic[[#This Row],[SampleVariableLabel]]+100*Systematic[[#This Row],[State]]</f>
        <v>344011506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345</v>
      </c>
      <c r="B6338" s="1">
        <f>IF(C6338=0,IF(B6337=Protocol!$V$20,1,B6337+1),B6337)</f>
        <v>1</v>
      </c>
      <c r="C6338" s="1">
        <f>IF(C6337+1=Protocol!$V$21,0,C6337+1)</f>
        <v>0</v>
      </c>
      <c r="D6338" s="1">
        <f t="shared" si="213"/>
        <v>1</v>
      </c>
      <c r="E6338" s="1" t="str">
        <f>INDEX(Protocol[Mark],MATCH(C6338,Protocol[Step],0))</f>
        <v>ce1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345010001</v>
      </c>
      <c r="H6338" s="134">
        <f>Systematic[[#This Row],[SampleVariableLabel]]+100*Systematic[[#This Row],[State]]</f>
        <v>345010001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345</v>
      </c>
      <c r="B6339" s="1">
        <f>IF(C6339=0,IF(B6338=Protocol!$V$20,1,B6338+1),B6338)</f>
        <v>1</v>
      </c>
      <c r="C6339" s="1">
        <f>IF(C6338+1=Protocol!$V$21,0,C6338+1)</f>
        <v>1</v>
      </c>
      <c r="D6339" s="1">
        <f t="shared" ref="D6339:D6402" si="215">IF(D6338=nVariables,1,D6338+1)</f>
        <v>2</v>
      </c>
      <c r="E6339" s="1" t="str">
        <f>INDEX(Protocol[Mark],MATCH(C6339,Protocol[Step],0))</f>
        <v>1Dig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345010002</v>
      </c>
      <c r="H6339" s="134">
        <f>Systematic[[#This Row],[SampleVariableLabel]]+100*Systematic[[#This Row],[State]]</f>
        <v>345010102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345</v>
      </c>
      <c r="B6340" s="1">
        <f>IF(C6340=0,IF(B6339=Protocol!$V$20,1,B6339+1),B6339)</f>
        <v>1</v>
      </c>
      <c r="C6340" s="1">
        <f>IF(C6339+1=Protocol!$V$21,0,C6339+1)</f>
        <v>2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345010003</v>
      </c>
      <c r="H6340" s="134">
        <f>Systematic[[#This Row],[SampleVariableLabel]]+100*Systematic[[#This Row],[State]]</f>
        <v>345010203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345</v>
      </c>
      <c r="B6341" s="1">
        <f>IF(C6341=0,IF(B6340=Protocol!$V$20,1,B6340+1),B6340)</f>
        <v>1</v>
      </c>
      <c r="C6341" s="1">
        <f>IF(C6340+1=Protocol!$V$21,0,C6340+1)</f>
        <v>3</v>
      </c>
      <c r="D6341" s="1">
        <f t="shared" si="215"/>
        <v>4</v>
      </c>
      <c r="E6341" s="1" t="str">
        <f>INDEX(Protocol[Mark],MATCH(C6341,Protocol[Step],0))</f>
        <v>1M.1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345010004</v>
      </c>
      <c r="H6341" s="134">
        <f>Systematic[[#This Row],[SampleVariableLabel]]+100*Systematic[[#This Row],[State]]</f>
        <v>345010304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345</v>
      </c>
      <c r="B6342" s="1">
        <f>IF(C6342=0,IF(B6341=Protocol!$V$20,1,B6341+1),B6341)</f>
        <v>1</v>
      </c>
      <c r="C6342" s="1">
        <f>IF(C6341+1=Protocol!$V$21,0,C6341+1)</f>
        <v>4</v>
      </c>
      <c r="D6342" s="1">
        <f t="shared" si="215"/>
        <v>5</v>
      </c>
      <c r="E6342" s="1" t="str">
        <f>INDEX(Protocol[Mark],MATCH(C6342,Protocol[Step],0))</f>
        <v>2Oct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345010005</v>
      </c>
      <c r="H6342" s="134">
        <f>Systematic[[#This Row],[SampleVariableLabel]]+100*Systematic[[#This Row],[State]]</f>
        <v>345010405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345</v>
      </c>
      <c r="B6343" s="1">
        <f>IF(C6343=0,IF(B6342=Protocol!$V$20,1,B6342+1),B6342)</f>
        <v>1</v>
      </c>
      <c r="C6343" s="1">
        <f>IF(C6342+1=Protocol!$V$21,0,C6342+1)</f>
        <v>5</v>
      </c>
      <c r="D6343" s="1">
        <f t="shared" si="215"/>
        <v>6</v>
      </c>
      <c r="E6343" s="1" t="str">
        <f>INDEX(Protocol[Mark],MATCH(C6343,Protocol[Step],0))</f>
        <v>2c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345010006</v>
      </c>
      <c r="H6343" s="134">
        <f>Systematic[[#This Row],[SampleVariableLabel]]+100*Systematic[[#This Row],[State]]</f>
        <v>345010506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345</v>
      </c>
      <c r="B6344" s="1">
        <f>IF(C6344=0,IF(B6343=Protocol!$V$20,1,B6343+1),B6343)</f>
        <v>1</v>
      </c>
      <c r="C6344" s="1">
        <f>IF(C6343+1=Protocol!$V$21,0,C6343+1)</f>
        <v>6</v>
      </c>
      <c r="D6344" s="1">
        <f t="shared" si="215"/>
        <v>1</v>
      </c>
      <c r="E6344" s="1" t="str">
        <f>INDEX(Protocol[Mark],MATCH(C6344,Protocol[Step],0))</f>
        <v>2M2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345010001</v>
      </c>
      <c r="H6344" s="134">
        <f>Systematic[[#This Row],[SampleVariableLabel]]+100*Systematic[[#This Row],[State]]</f>
        <v>345010601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345</v>
      </c>
      <c r="B6345" s="1">
        <f>IF(C6345=0,IF(B6344=Protocol!$V$20,1,B6344+1),B6344)</f>
        <v>1</v>
      </c>
      <c r="C6345" s="1">
        <f>IF(C6344+1=Protocol!$V$21,0,C6344+1)</f>
        <v>7</v>
      </c>
      <c r="D6345" s="1">
        <f t="shared" si="215"/>
        <v>2</v>
      </c>
      <c r="E6345" s="1" t="str">
        <f>INDEX(Protocol[Mark],MATCH(C6345,Protocol[Step],0))</f>
        <v>3P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345010002</v>
      </c>
      <c r="H6345" s="134">
        <f>Systematic[[#This Row],[SampleVariableLabel]]+100*Systematic[[#This Row],[State]]</f>
        <v>345010702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345</v>
      </c>
      <c r="B6346" s="1">
        <f>IF(C6346=0,IF(B6345=Protocol!$V$20,1,B6345+1),B6345)</f>
        <v>1</v>
      </c>
      <c r="C6346" s="1">
        <f>IF(C6345+1=Protocol!$V$21,0,C6345+1)</f>
        <v>8</v>
      </c>
      <c r="D6346" s="1">
        <f t="shared" si="215"/>
        <v>3</v>
      </c>
      <c r="E6346" s="1" t="str">
        <f>INDEX(Protocol[Mark],MATCH(C6346,Protocol[Step],0))</f>
        <v>4G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345010003</v>
      </c>
      <c r="H6346" s="134">
        <f>Systematic[[#This Row],[SampleVariableLabel]]+100*Systematic[[#This Row],[State]]</f>
        <v>345010803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345</v>
      </c>
      <c r="B6347" s="1">
        <f>IF(C6347=0,IF(B6346=Protocol!$V$20,1,B6346+1),B6346)</f>
        <v>1</v>
      </c>
      <c r="C6347" s="1">
        <f>IF(C6346+1=Protocol!$V$21,0,C6346+1)</f>
        <v>9</v>
      </c>
      <c r="D6347" s="1">
        <f t="shared" si="215"/>
        <v>4</v>
      </c>
      <c r="E6347" s="1" t="str">
        <f>INDEX(Protocol[Mark],MATCH(C6347,Protocol[Step],0))</f>
        <v>5S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345010004</v>
      </c>
      <c r="H6347" s="134">
        <f>Systematic[[#This Row],[SampleVariableLabel]]+100*Systematic[[#This Row],[State]]</f>
        <v>345010904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345</v>
      </c>
      <c r="B6348" s="1">
        <f>IF(C6348=0,IF(B6347=Protocol!$V$20,1,B6347+1),B6347)</f>
        <v>1</v>
      </c>
      <c r="C6348" s="1">
        <f>IF(C6347+1=Protocol!$V$21,0,C6347+1)</f>
        <v>10</v>
      </c>
      <c r="D6348" s="1">
        <f t="shared" si="215"/>
        <v>5</v>
      </c>
      <c r="E6348" s="1" t="str">
        <f>INDEX(Protocol[Mark],MATCH(C6348,Protocol[Step],0))</f>
        <v>6Gp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345010005</v>
      </c>
      <c r="H6348" s="134">
        <f>Systematic[[#This Row],[SampleVariableLabel]]+100*Systematic[[#This Row],[State]]</f>
        <v>345011005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345</v>
      </c>
      <c r="B6349" s="1">
        <f>IF(C6349=0,IF(B6348=Protocol!$V$20,1,B6348+1),B6348)</f>
        <v>1</v>
      </c>
      <c r="C6349" s="1">
        <f>IF(C6348+1=Protocol!$V$21,0,C6348+1)</f>
        <v>11</v>
      </c>
      <c r="D6349" s="1">
        <f t="shared" si="215"/>
        <v>6</v>
      </c>
      <c r="E6349" s="1" t="str">
        <f>INDEX(Protocol[Mark],MATCH(C6349,Protocol[Step],0))</f>
        <v>7U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345010006</v>
      </c>
      <c r="H6349" s="134">
        <f>Systematic[[#This Row],[SampleVariableLabel]]+100*Systematic[[#This Row],[State]]</f>
        <v>345011106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345</v>
      </c>
      <c r="B6350" s="1">
        <f>IF(C6350=0,IF(B6349=Protocol!$V$20,1,B6349+1),B6349)</f>
        <v>1</v>
      </c>
      <c r="C6350" s="1">
        <f>IF(C6349+1=Protocol!$V$21,0,C6349+1)</f>
        <v>12</v>
      </c>
      <c r="D6350" s="1">
        <f t="shared" si="215"/>
        <v>1</v>
      </c>
      <c r="E6350" s="1" t="str">
        <f>INDEX(Protocol[Mark],MATCH(C6350,Protocol[Step],0))</f>
        <v>8Rot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345010001</v>
      </c>
      <c r="H6350" s="134">
        <f>Systematic[[#This Row],[SampleVariableLabel]]+100*Systematic[[#This Row],[State]]</f>
        <v>345011201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345</v>
      </c>
      <c r="B6351" s="1">
        <f>IF(C6351=0,IF(B6350=Protocol!$V$20,1,B6350+1),B6350)</f>
        <v>1</v>
      </c>
      <c r="C6351" s="1">
        <f>IF(C6350+1=Protocol!$V$21,0,C6350+1)</f>
        <v>13</v>
      </c>
      <c r="D6351" s="1">
        <f t="shared" si="215"/>
        <v>2</v>
      </c>
      <c r="E6351" s="1" t="str">
        <f>INDEX(Protocol[Mark],MATCH(C6351,Protocol[Step],0))</f>
        <v>9Ama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345010002</v>
      </c>
      <c r="H6351" s="134">
        <f>Systematic[[#This Row],[SampleVariableLabel]]+100*Systematic[[#This Row],[State]]</f>
        <v>345011302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345</v>
      </c>
      <c r="B6352" s="1">
        <f>IF(C6352=0,IF(B6351=Protocol!$V$20,1,B6351+1),B6351)</f>
        <v>1</v>
      </c>
      <c r="C6352" s="1">
        <f>IF(C6351+1=Protocol!$V$21,0,C6351+1)</f>
        <v>14</v>
      </c>
      <c r="D6352" s="1">
        <f t="shared" si="215"/>
        <v>3</v>
      </c>
      <c r="E6352" s="1" t="str">
        <f>INDEX(Protocol[Mark],MATCH(C6352,Protocol[Step],0))</f>
        <v>10AsTm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345010003</v>
      </c>
      <c r="H6352" s="134">
        <f>Systematic[[#This Row],[SampleVariableLabel]]+100*Systematic[[#This Row],[State]]</f>
        <v>345011403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345</v>
      </c>
      <c r="B6353" s="1">
        <f>IF(C6353=0,IF(B6352=Protocol!$V$20,1,B6352+1),B6352)</f>
        <v>1</v>
      </c>
      <c r="C6353" s="1">
        <f>IF(C6352+1=Protocol!$V$21,0,C6352+1)</f>
        <v>15</v>
      </c>
      <c r="D6353" s="1">
        <f t="shared" si="215"/>
        <v>4</v>
      </c>
      <c r="E6353" s="1" t="str">
        <f>INDEX(Protocol[Mark],MATCH(C6353,Protocol[Step],0))</f>
        <v>11Azd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345010004</v>
      </c>
      <c r="H6353" s="134">
        <f>Systematic[[#This Row],[SampleVariableLabel]]+100*Systematic[[#This Row],[State]]</f>
        <v>345011504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346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ce1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346010005</v>
      </c>
      <c r="H6354" s="134">
        <f>Systematic[[#This Row],[SampleVariableLabel]]+100*Systematic[[#This Row],[State]]</f>
        <v>346010005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346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1Dig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346010006</v>
      </c>
      <c r="H6355" s="134">
        <f>Systematic[[#This Row],[SampleVariableLabel]]+100*Systematic[[#This Row],[State]]</f>
        <v>346010106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346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1D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346010001</v>
      </c>
      <c r="H6356" s="134">
        <f>Systematic[[#This Row],[SampleVariableLabel]]+100*Systematic[[#This Row],[State]]</f>
        <v>346010201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346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1M.1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346010002</v>
      </c>
      <c r="H6357" s="134">
        <f>Systematic[[#This Row],[SampleVariableLabel]]+100*Systematic[[#This Row],[State]]</f>
        <v>346010302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346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2Oct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346010003</v>
      </c>
      <c r="H6358" s="134">
        <f>Systematic[[#This Row],[SampleVariableLabel]]+100*Systematic[[#This Row],[State]]</f>
        <v>346010403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346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2c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346010004</v>
      </c>
      <c r="H6359" s="134">
        <f>Systematic[[#This Row],[SampleVariableLabel]]+100*Systematic[[#This Row],[State]]</f>
        <v>346010504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346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2M2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346010005</v>
      </c>
      <c r="H6360" s="134">
        <f>Systematic[[#This Row],[SampleVariableLabel]]+100*Systematic[[#This Row],[State]]</f>
        <v>346010605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346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3P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346010006</v>
      </c>
      <c r="H6361" s="134">
        <f>Systematic[[#This Row],[SampleVariableLabel]]+100*Systematic[[#This Row],[State]]</f>
        <v>346010706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346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4G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346010001</v>
      </c>
      <c r="H6362" s="134">
        <f>Systematic[[#This Row],[SampleVariableLabel]]+100*Systematic[[#This Row],[State]]</f>
        <v>346010801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346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5S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346010002</v>
      </c>
      <c r="H6363" s="134">
        <f>Systematic[[#This Row],[SampleVariableLabel]]+100*Systematic[[#This Row],[State]]</f>
        <v>346010902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346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6Gp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346010003</v>
      </c>
      <c r="H6364" s="134">
        <f>Systematic[[#This Row],[SampleVariableLabel]]+100*Systematic[[#This Row],[State]]</f>
        <v>346011003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346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7U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346010004</v>
      </c>
      <c r="H6365" s="134">
        <f>Systematic[[#This Row],[SampleVariableLabel]]+100*Systematic[[#This Row],[State]]</f>
        <v>346011104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346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8Rot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346010005</v>
      </c>
      <c r="H6366" s="134">
        <f>Systematic[[#This Row],[SampleVariableLabel]]+100*Systematic[[#This Row],[State]]</f>
        <v>346011205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346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9Ama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346010006</v>
      </c>
      <c r="H6367" s="134">
        <f>Systematic[[#This Row],[SampleVariableLabel]]+100*Systematic[[#This Row],[State]]</f>
        <v>346011306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346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10AsTm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346010001</v>
      </c>
      <c r="H6368" s="134">
        <f>Systematic[[#This Row],[SampleVariableLabel]]+100*Systematic[[#This Row],[State]]</f>
        <v>346011401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346</v>
      </c>
      <c r="B6369" s="1">
        <f>IF(C6369=0,IF(B6368=Protocol!$V$20,1,B6368+1),B6368)</f>
        <v>1</v>
      </c>
      <c r="C6369" s="1">
        <f>IF(C6368+1=Protocol!$V$21,0,C6368+1)</f>
        <v>15</v>
      </c>
      <c r="D6369" s="1">
        <f t="shared" si="215"/>
        <v>2</v>
      </c>
      <c r="E6369" s="1" t="str">
        <f>INDEX(Protocol[Mark],MATCH(C6369,Protocol[Step],0))</f>
        <v>11Azd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346010002</v>
      </c>
      <c r="H6369" s="134">
        <f>Systematic[[#This Row],[SampleVariableLabel]]+100*Systematic[[#This Row],[State]]</f>
        <v>346011502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347</v>
      </c>
      <c r="B6370" s="1">
        <f>IF(C6370=0,IF(B6369=Protocol!$V$20,1,B6369+1),B6369)</f>
        <v>1</v>
      </c>
      <c r="C6370" s="1">
        <f>IF(C6369+1=Protocol!$V$21,0,C6369+1)</f>
        <v>0</v>
      </c>
      <c r="D6370" s="1">
        <f t="shared" si="215"/>
        <v>3</v>
      </c>
      <c r="E6370" s="1" t="str">
        <f>INDEX(Protocol[Mark],MATCH(C6370,Protocol[Step],0))</f>
        <v>ce1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347010003</v>
      </c>
      <c r="H6370" s="134">
        <f>Systematic[[#This Row],[SampleVariableLabel]]+100*Systematic[[#This Row],[State]]</f>
        <v>347010003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347</v>
      </c>
      <c r="B6371" s="1">
        <f>IF(C6371=0,IF(B6370=Protocol!$V$20,1,B6370+1),B6370)</f>
        <v>1</v>
      </c>
      <c r="C6371" s="1">
        <f>IF(C6370+1=Protocol!$V$21,0,C6370+1)</f>
        <v>1</v>
      </c>
      <c r="D6371" s="1">
        <f t="shared" si="215"/>
        <v>4</v>
      </c>
      <c r="E6371" s="1" t="str">
        <f>INDEX(Protocol[Mark],MATCH(C6371,Protocol[Step],0))</f>
        <v>1Dig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347010004</v>
      </c>
      <c r="H6371" s="134">
        <f>Systematic[[#This Row],[SampleVariableLabel]]+100*Systematic[[#This Row],[State]]</f>
        <v>347010104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347</v>
      </c>
      <c r="B6372" s="1">
        <f>IF(C6372=0,IF(B6371=Protocol!$V$20,1,B6371+1),B6371)</f>
        <v>1</v>
      </c>
      <c r="C6372" s="1">
        <f>IF(C6371+1=Protocol!$V$21,0,C6371+1)</f>
        <v>2</v>
      </c>
      <c r="D6372" s="1">
        <f t="shared" si="215"/>
        <v>5</v>
      </c>
      <c r="E6372" s="1" t="str">
        <f>INDEX(Protocol[Mark],MATCH(C6372,Protocol[Step],0))</f>
        <v>1D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347010005</v>
      </c>
      <c r="H6372" s="134">
        <f>Systematic[[#This Row],[SampleVariableLabel]]+100*Systematic[[#This Row],[State]]</f>
        <v>347010205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347</v>
      </c>
      <c r="B6373" s="1">
        <f>IF(C6373=0,IF(B6372=Protocol!$V$20,1,B6372+1),B6372)</f>
        <v>1</v>
      </c>
      <c r="C6373" s="1">
        <f>IF(C6372+1=Protocol!$V$21,0,C6372+1)</f>
        <v>3</v>
      </c>
      <c r="D6373" s="1">
        <f t="shared" si="215"/>
        <v>6</v>
      </c>
      <c r="E6373" s="1" t="str">
        <f>INDEX(Protocol[Mark],MATCH(C6373,Protocol[Step],0))</f>
        <v>1M.1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347010006</v>
      </c>
      <c r="H6373" s="134">
        <f>Systematic[[#This Row],[SampleVariableLabel]]+100*Systematic[[#This Row],[State]]</f>
        <v>347010306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347</v>
      </c>
      <c r="B6374" s="1">
        <f>IF(C6374=0,IF(B6373=Protocol!$V$20,1,B6373+1),B6373)</f>
        <v>1</v>
      </c>
      <c r="C6374" s="1">
        <f>IF(C6373+1=Protocol!$V$21,0,C6373+1)</f>
        <v>4</v>
      </c>
      <c r="D6374" s="1">
        <f t="shared" si="215"/>
        <v>1</v>
      </c>
      <c r="E6374" s="1" t="str">
        <f>INDEX(Protocol[Mark],MATCH(C6374,Protocol[Step],0))</f>
        <v>2Oct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347010001</v>
      </c>
      <c r="H6374" s="134">
        <f>Systematic[[#This Row],[SampleVariableLabel]]+100*Systematic[[#This Row],[State]]</f>
        <v>347010401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347</v>
      </c>
      <c r="B6375" s="1">
        <f>IF(C6375=0,IF(B6374=Protocol!$V$20,1,B6374+1),B6374)</f>
        <v>1</v>
      </c>
      <c r="C6375" s="1">
        <f>IF(C6374+1=Protocol!$V$21,0,C6374+1)</f>
        <v>5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347010002</v>
      </c>
      <c r="H6375" s="134">
        <f>Systematic[[#This Row],[SampleVariableLabel]]+100*Systematic[[#This Row],[State]]</f>
        <v>347010502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347</v>
      </c>
      <c r="B6376" s="1">
        <f>IF(C6376=0,IF(B6375=Protocol!$V$20,1,B6375+1),B6375)</f>
        <v>1</v>
      </c>
      <c r="C6376" s="1">
        <f>IF(C6375+1=Protocol!$V$21,0,C6375+1)</f>
        <v>6</v>
      </c>
      <c r="D6376" s="1">
        <f t="shared" si="215"/>
        <v>3</v>
      </c>
      <c r="E6376" s="1" t="str">
        <f>INDEX(Protocol[Mark],MATCH(C6376,Protocol[Step],0))</f>
        <v>2M2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347010003</v>
      </c>
      <c r="H6376" s="134">
        <f>Systematic[[#This Row],[SampleVariableLabel]]+100*Systematic[[#This Row],[State]]</f>
        <v>347010603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347</v>
      </c>
      <c r="B6377" s="1">
        <f>IF(C6377=0,IF(B6376=Protocol!$V$20,1,B6376+1),B6376)</f>
        <v>1</v>
      </c>
      <c r="C6377" s="1">
        <f>IF(C6376+1=Protocol!$V$21,0,C6376+1)</f>
        <v>7</v>
      </c>
      <c r="D6377" s="1">
        <f t="shared" si="215"/>
        <v>4</v>
      </c>
      <c r="E6377" s="1" t="str">
        <f>INDEX(Protocol[Mark],MATCH(C6377,Protocol[Step],0))</f>
        <v>3P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347010004</v>
      </c>
      <c r="H6377" s="134">
        <f>Systematic[[#This Row],[SampleVariableLabel]]+100*Systematic[[#This Row],[State]]</f>
        <v>347010704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347</v>
      </c>
      <c r="B6378" s="1">
        <f>IF(C6378=0,IF(B6377=Protocol!$V$20,1,B6377+1),B6377)</f>
        <v>1</v>
      </c>
      <c r="C6378" s="1">
        <f>IF(C6377+1=Protocol!$V$21,0,C6377+1)</f>
        <v>8</v>
      </c>
      <c r="D6378" s="1">
        <f t="shared" si="215"/>
        <v>5</v>
      </c>
      <c r="E6378" s="1" t="str">
        <f>INDEX(Protocol[Mark],MATCH(C6378,Protocol[Step],0))</f>
        <v>4G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347010005</v>
      </c>
      <c r="H6378" s="134">
        <f>Systematic[[#This Row],[SampleVariableLabel]]+100*Systematic[[#This Row],[State]]</f>
        <v>347010805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347</v>
      </c>
      <c r="B6379" s="1">
        <f>IF(C6379=0,IF(B6378=Protocol!$V$20,1,B6378+1),B6378)</f>
        <v>1</v>
      </c>
      <c r="C6379" s="1">
        <f>IF(C6378+1=Protocol!$V$21,0,C6378+1)</f>
        <v>9</v>
      </c>
      <c r="D6379" s="1">
        <f t="shared" si="215"/>
        <v>6</v>
      </c>
      <c r="E6379" s="1" t="str">
        <f>INDEX(Protocol[Mark],MATCH(C6379,Protocol[Step],0))</f>
        <v>5S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347010006</v>
      </c>
      <c r="H6379" s="134">
        <f>Systematic[[#This Row],[SampleVariableLabel]]+100*Systematic[[#This Row],[State]]</f>
        <v>347010906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347</v>
      </c>
      <c r="B6380" s="1">
        <f>IF(C6380=0,IF(B6379=Protocol!$V$20,1,B6379+1),B6379)</f>
        <v>1</v>
      </c>
      <c r="C6380" s="1">
        <f>IF(C6379+1=Protocol!$V$21,0,C6379+1)</f>
        <v>10</v>
      </c>
      <c r="D6380" s="1">
        <f t="shared" si="215"/>
        <v>1</v>
      </c>
      <c r="E6380" s="1" t="str">
        <f>INDEX(Protocol[Mark],MATCH(C6380,Protocol[Step],0))</f>
        <v>6Gp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347010001</v>
      </c>
      <c r="H6380" s="134">
        <f>Systematic[[#This Row],[SampleVariableLabel]]+100*Systematic[[#This Row],[State]]</f>
        <v>347011001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347</v>
      </c>
      <c r="B6381" s="1">
        <f>IF(C6381=0,IF(B6380=Protocol!$V$20,1,B6380+1),B6380)</f>
        <v>1</v>
      </c>
      <c r="C6381" s="1">
        <f>IF(C6380+1=Protocol!$V$21,0,C6380+1)</f>
        <v>11</v>
      </c>
      <c r="D6381" s="1">
        <f t="shared" si="215"/>
        <v>2</v>
      </c>
      <c r="E6381" s="1" t="str">
        <f>INDEX(Protocol[Mark],MATCH(C6381,Protocol[Step],0))</f>
        <v>7U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347010002</v>
      </c>
      <c r="H6381" s="134">
        <f>Systematic[[#This Row],[SampleVariableLabel]]+100*Systematic[[#This Row],[State]]</f>
        <v>347011102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347</v>
      </c>
      <c r="B6382" s="1">
        <f>IF(C6382=0,IF(B6381=Protocol!$V$20,1,B6381+1),B6381)</f>
        <v>1</v>
      </c>
      <c r="C6382" s="1">
        <f>IF(C6381+1=Protocol!$V$21,0,C6381+1)</f>
        <v>12</v>
      </c>
      <c r="D6382" s="1">
        <f t="shared" si="215"/>
        <v>3</v>
      </c>
      <c r="E6382" s="1" t="str">
        <f>INDEX(Protocol[Mark],MATCH(C6382,Protocol[Step],0))</f>
        <v>8Rot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347010003</v>
      </c>
      <c r="H6382" s="134">
        <f>Systematic[[#This Row],[SampleVariableLabel]]+100*Systematic[[#This Row],[State]]</f>
        <v>347011203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347</v>
      </c>
      <c r="B6383" s="1">
        <f>IF(C6383=0,IF(B6382=Protocol!$V$20,1,B6382+1),B6382)</f>
        <v>1</v>
      </c>
      <c r="C6383" s="1">
        <f>IF(C6382+1=Protocol!$V$21,0,C6382+1)</f>
        <v>13</v>
      </c>
      <c r="D6383" s="1">
        <f t="shared" si="215"/>
        <v>4</v>
      </c>
      <c r="E6383" s="1" t="str">
        <f>INDEX(Protocol[Mark],MATCH(C6383,Protocol[Step],0))</f>
        <v>9Ama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347010004</v>
      </c>
      <c r="H6383" s="134">
        <f>Systematic[[#This Row],[SampleVariableLabel]]+100*Systematic[[#This Row],[State]]</f>
        <v>347011304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347</v>
      </c>
      <c r="B6384" s="1">
        <f>IF(C6384=0,IF(B6383=Protocol!$V$20,1,B6383+1),B6383)</f>
        <v>1</v>
      </c>
      <c r="C6384" s="1">
        <f>IF(C6383+1=Protocol!$V$21,0,C6383+1)</f>
        <v>14</v>
      </c>
      <c r="D6384" s="1">
        <f t="shared" si="215"/>
        <v>5</v>
      </c>
      <c r="E6384" s="1" t="str">
        <f>INDEX(Protocol[Mark],MATCH(C6384,Protocol[Step],0))</f>
        <v>10AsTm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347010005</v>
      </c>
      <c r="H6384" s="134">
        <f>Systematic[[#This Row],[SampleVariableLabel]]+100*Systematic[[#This Row],[State]]</f>
        <v>347011405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347</v>
      </c>
      <c r="B6385" s="1">
        <f>IF(C6385=0,IF(B6384=Protocol!$V$20,1,B6384+1),B6384)</f>
        <v>1</v>
      </c>
      <c r="C6385" s="1">
        <f>IF(C6384+1=Protocol!$V$21,0,C6384+1)</f>
        <v>15</v>
      </c>
      <c r="D6385" s="1">
        <f t="shared" si="215"/>
        <v>6</v>
      </c>
      <c r="E6385" s="1" t="str">
        <f>INDEX(Protocol[Mark],MATCH(C6385,Protocol[Step],0))</f>
        <v>11Azd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347010006</v>
      </c>
      <c r="H6385" s="134">
        <f>Systematic[[#This Row],[SampleVariableLabel]]+100*Systematic[[#This Row],[State]]</f>
        <v>347011506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348</v>
      </c>
      <c r="B6386" s="1">
        <f>IF(C6386=0,IF(B6385=Protocol!$V$20,1,B6385+1),B6385)</f>
        <v>1</v>
      </c>
      <c r="C6386" s="1">
        <f>IF(C6385+1=Protocol!$V$21,0,C6385+1)</f>
        <v>0</v>
      </c>
      <c r="D6386" s="1">
        <f t="shared" si="215"/>
        <v>1</v>
      </c>
      <c r="E6386" s="1" t="str">
        <f>INDEX(Protocol[Mark],MATCH(C6386,Protocol[Step],0))</f>
        <v>ce1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348010001</v>
      </c>
      <c r="H6386" s="134">
        <f>Systematic[[#This Row],[SampleVariableLabel]]+100*Systematic[[#This Row],[State]]</f>
        <v>348010001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348</v>
      </c>
      <c r="B6387" s="1">
        <f>IF(C6387=0,IF(B6386=Protocol!$V$20,1,B6386+1),B6386)</f>
        <v>1</v>
      </c>
      <c r="C6387" s="1">
        <f>IF(C6386+1=Protocol!$V$21,0,C6386+1)</f>
        <v>1</v>
      </c>
      <c r="D6387" s="1">
        <f t="shared" si="215"/>
        <v>2</v>
      </c>
      <c r="E6387" s="1" t="str">
        <f>INDEX(Protocol[Mark],MATCH(C6387,Protocol[Step],0))</f>
        <v>1Dig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348010002</v>
      </c>
      <c r="H6387" s="134">
        <f>Systematic[[#This Row],[SampleVariableLabel]]+100*Systematic[[#This Row],[State]]</f>
        <v>348010102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348</v>
      </c>
      <c r="B6388" s="1">
        <f>IF(C6388=0,IF(B6387=Protocol!$V$20,1,B6387+1),B6387)</f>
        <v>1</v>
      </c>
      <c r="C6388" s="1">
        <f>IF(C6387+1=Protocol!$V$21,0,C6387+1)</f>
        <v>2</v>
      </c>
      <c r="D6388" s="1">
        <f t="shared" si="215"/>
        <v>3</v>
      </c>
      <c r="E6388" s="1" t="str">
        <f>INDEX(Protocol[Mark],MATCH(C6388,Protocol[Step],0))</f>
        <v>1D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348010003</v>
      </c>
      <c r="H6388" s="134">
        <f>Systematic[[#This Row],[SampleVariableLabel]]+100*Systematic[[#This Row],[State]]</f>
        <v>348010203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348</v>
      </c>
      <c r="B6389" s="1">
        <f>IF(C6389=0,IF(B6388=Protocol!$V$20,1,B6388+1),B6388)</f>
        <v>1</v>
      </c>
      <c r="C6389" s="1">
        <f>IF(C6388+1=Protocol!$V$21,0,C6388+1)</f>
        <v>3</v>
      </c>
      <c r="D6389" s="1">
        <f t="shared" si="215"/>
        <v>4</v>
      </c>
      <c r="E6389" s="1" t="str">
        <f>INDEX(Protocol[Mark],MATCH(C6389,Protocol[Step],0))</f>
        <v>1M.1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348010004</v>
      </c>
      <c r="H6389" s="134">
        <f>Systematic[[#This Row],[SampleVariableLabel]]+100*Systematic[[#This Row],[State]]</f>
        <v>348010304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348</v>
      </c>
      <c r="B6390" s="1">
        <f>IF(C6390=0,IF(B6389=Protocol!$V$20,1,B6389+1),B6389)</f>
        <v>1</v>
      </c>
      <c r="C6390" s="1">
        <f>IF(C6389+1=Protocol!$V$21,0,C6389+1)</f>
        <v>4</v>
      </c>
      <c r="D6390" s="1">
        <f t="shared" si="215"/>
        <v>5</v>
      </c>
      <c r="E6390" s="1" t="str">
        <f>INDEX(Protocol[Mark],MATCH(C6390,Protocol[Step],0))</f>
        <v>2Oct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348010005</v>
      </c>
      <c r="H6390" s="134">
        <f>Systematic[[#This Row],[SampleVariableLabel]]+100*Systematic[[#This Row],[State]]</f>
        <v>348010405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348</v>
      </c>
      <c r="B6391" s="1">
        <f>IF(C6391=0,IF(B6390=Protocol!$V$20,1,B6390+1),B6390)</f>
        <v>1</v>
      </c>
      <c r="C6391" s="1">
        <f>IF(C6390+1=Protocol!$V$21,0,C6390+1)</f>
        <v>5</v>
      </c>
      <c r="D6391" s="1">
        <f t="shared" si="215"/>
        <v>6</v>
      </c>
      <c r="E6391" s="1" t="str">
        <f>INDEX(Protocol[Mark],MATCH(C6391,Protocol[Step],0))</f>
        <v>2c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348010006</v>
      </c>
      <c r="H6391" s="134">
        <f>Systematic[[#This Row],[SampleVariableLabel]]+100*Systematic[[#This Row],[State]]</f>
        <v>348010506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348</v>
      </c>
      <c r="B6392" s="1">
        <f>IF(C6392=0,IF(B6391=Protocol!$V$20,1,B6391+1),B6391)</f>
        <v>1</v>
      </c>
      <c r="C6392" s="1">
        <f>IF(C6391+1=Protocol!$V$21,0,C6391+1)</f>
        <v>6</v>
      </c>
      <c r="D6392" s="1">
        <f t="shared" si="215"/>
        <v>1</v>
      </c>
      <c r="E6392" s="1" t="str">
        <f>INDEX(Protocol[Mark],MATCH(C6392,Protocol[Step],0))</f>
        <v>2M2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348010001</v>
      </c>
      <c r="H6392" s="134">
        <f>Systematic[[#This Row],[SampleVariableLabel]]+100*Systematic[[#This Row],[State]]</f>
        <v>348010601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348</v>
      </c>
      <c r="B6393" s="1">
        <f>IF(C6393=0,IF(B6392=Protocol!$V$20,1,B6392+1),B6392)</f>
        <v>1</v>
      </c>
      <c r="C6393" s="1">
        <f>IF(C6392+1=Protocol!$V$21,0,C6392+1)</f>
        <v>7</v>
      </c>
      <c r="D6393" s="1">
        <f t="shared" si="215"/>
        <v>2</v>
      </c>
      <c r="E6393" s="1" t="str">
        <f>INDEX(Protocol[Mark],MATCH(C6393,Protocol[Step],0))</f>
        <v>3P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348010002</v>
      </c>
      <c r="H6393" s="134">
        <f>Systematic[[#This Row],[SampleVariableLabel]]+100*Systematic[[#This Row],[State]]</f>
        <v>348010702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348</v>
      </c>
      <c r="B6394" s="1">
        <f>IF(C6394=0,IF(B6393=Protocol!$V$20,1,B6393+1),B6393)</f>
        <v>1</v>
      </c>
      <c r="C6394" s="1">
        <f>IF(C6393+1=Protocol!$V$21,0,C6393+1)</f>
        <v>8</v>
      </c>
      <c r="D6394" s="1">
        <f t="shared" si="215"/>
        <v>3</v>
      </c>
      <c r="E6394" s="1" t="str">
        <f>INDEX(Protocol[Mark],MATCH(C6394,Protocol[Step],0))</f>
        <v>4G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348010003</v>
      </c>
      <c r="H6394" s="134">
        <f>Systematic[[#This Row],[SampleVariableLabel]]+100*Systematic[[#This Row],[State]]</f>
        <v>348010803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348</v>
      </c>
      <c r="B6395" s="1">
        <f>IF(C6395=0,IF(B6394=Protocol!$V$20,1,B6394+1),B6394)</f>
        <v>1</v>
      </c>
      <c r="C6395" s="1">
        <f>IF(C6394+1=Protocol!$V$21,0,C6394+1)</f>
        <v>9</v>
      </c>
      <c r="D6395" s="1">
        <f t="shared" si="215"/>
        <v>4</v>
      </c>
      <c r="E6395" s="1" t="str">
        <f>INDEX(Protocol[Mark],MATCH(C6395,Protocol[Step],0))</f>
        <v>5S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348010004</v>
      </c>
      <c r="H6395" s="134">
        <f>Systematic[[#This Row],[SampleVariableLabel]]+100*Systematic[[#This Row],[State]]</f>
        <v>348010904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348</v>
      </c>
      <c r="B6396" s="1">
        <f>IF(C6396=0,IF(B6395=Protocol!$V$20,1,B6395+1),B6395)</f>
        <v>1</v>
      </c>
      <c r="C6396" s="1">
        <f>IF(C6395+1=Protocol!$V$21,0,C6395+1)</f>
        <v>10</v>
      </c>
      <c r="D6396" s="1">
        <f t="shared" si="215"/>
        <v>5</v>
      </c>
      <c r="E6396" s="1" t="str">
        <f>INDEX(Protocol[Mark],MATCH(C6396,Protocol[Step],0))</f>
        <v>6Gp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348010005</v>
      </c>
      <c r="H6396" s="134">
        <f>Systematic[[#This Row],[SampleVariableLabel]]+100*Systematic[[#This Row],[State]]</f>
        <v>348011005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348</v>
      </c>
      <c r="B6397" s="1">
        <f>IF(C6397=0,IF(B6396=Protocol!$V$20,1,B6396+1),B6396)</f>
        <v>1</v>
      </c>
      <c r="C6397" s="1">
        <f>IF(C6396+1=Protocol!$V$21,0,C6396+1)</f>
        <v>11</v>
      </c>
      <c r="D6397" s="1">
        <f t="shared" si="215"/>
        <v>6</v>
      </c>
      <c r="E6397" s="1" t="str">
        <f>INDEX(Protocol[Mark],MATCH(C6397,Protocol[Step],0))</f>
        <v>7U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348010006</v>
      </c>
      <c r="H6397" s="134">
        <f>Systematic[[#This Row],[SampleVariableLabel]]+100*Systematic[[#This Row],[State]]</f>
        <v>348011106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348</v>
      </c>
      <c r="B6398" s="1">
        <f>IF(C6398=0,IF(B6397=Protocol!$V$20,1,B6397+1),B6397)</f>
        <v>1</v>
      </c>
      <c r="C6398" s="1">
        <f>IF(C6397+1=Protocol!$V$21,0,C6397+1)</f>
        <v>12</v>
      </c>
      <c r="D6398" s="1">
        <f t="shared" si="215"/>
        <v>1</v>
      </c>
      <c r="E6398" s="1" t="str">
        <f>INDEX(Protocol[Mark],MATCH(C6398,Protocol[Step],0))</f>
        <v>8Rot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348010001</v>
      </c>
      <c r="H6398" s="134">
        <f>Systematic[[#This Row],[SampleVariableLabel]]+100*Systematic[[#This Row],[State]]</f>
        <v>348011201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348</v>
      </c>
      <c r="B6399" s="1">
        <f>IF(C6399=0,IF(B6398=Protocol!$V$20,1,B6398+1),B6398)</f>
        <v>1</v>
      </c>
      <c r="C6399" s="1">
        <f>IF(C6398+1=Protocol!$V$21,0,C6398+1)</f>
        <v>13</v>
      </c>
      <c r="D6399" s="1">
        <f t="shared" si="215"/>
        <v>2</v>
      </c>
      <c r="E6399" s="1" t="str">
        <f>INDEX(Protocol[Mark],MATCH(C6399,Protocol[Step],0))</f>
        <v>9Ama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348010002</v>
      </c>
      <c r="H6399" s="134">
        <f>Systematic[[#This Row],[SampleVariableLabel]]+100*Systematic[[#This Row],[State]]</f>
        <v>348011302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348</v>
      </c>
      <c r="B6400" s="1">
        <f>IF(C6400=0,IF(B6399=Protocol!$V$20,1,B6399+1),B6399)</f>
        <v>1</v>
      </c>
      <c r="C6400" s="1">
        <f>IF(C6399+1=Protocol!$V$21,0,C6399+1)</f>
        <v>14</v>
      </c>
      <c r="D6400" s="1">
        <f t="shared" si="215"/>
        <v>3</v>
      </c>
      <c r="E6400" s="1" t="str">
        <f>INDEX(Protocol[Mark],MATCH(C6400,Protocol[Step],0))</f>
        <v>10AsTm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348010003</v>
      </c>
      <c r="H6400" s="134">
        <f>Systematic[[#This Row],[SampleVariableLabel]]+100*Systematic[[#This Row],[State]]</f>
        <v>348011403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348</v>
      </c>
      <c r="B6401" s="1">
        <f>IF(C6401=0,IF(B6400=Protocol!$V$20,1,B6400+1),B6400)</f>
        <v>1</v>
      </c>
      <c r="C6401" s="1">
        <f>IF(C6400+1=Protocol!$V$21,0,C6400+1)</f>
        <v>15</v>
      </c>
      <c r="D6401" s="1">
        <f t="shared" si="215"/>
        <v>4</v>
      </c>
      <c r="E6401" s="1" t="str">
        <f>INDEX(Protocol[Mark],MATCH(C6401,Protocol[Step],0))</f>
        <v>11Azd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348010004</v>
      </c>
      <c r="H6401" s="134">
        <f>Systematic[[#This Row],[SampleVariableLabel]]+100*Systematic[[#This Row],[State]]</f>
        <v>348011504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349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ce1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349010005</v>
      </c>
      <c r="H6402" s="134">
        <f>Systematic[[#This Row],[SampleVariableLabel]]+100*Systematic[[#This Row],[State]]</f>
        <v>349010005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349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1Dig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349010006</v>
      </c>
      <c r="H6403" s="134">
        <f>Systematic[[#This Row],[SampleVariableLabel]]+100*Systematic[[#This Row],[State]]</f>
        <v>349010106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349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1D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349010001</v>
      </c>
      <c r="H6404" s="134">
        <f>Systematic[[#This Row],[SampleVariableLabel]]+100*Systematic[[#This Row],[State]]</f>
        <v>349010201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349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1M.1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349010002</v>
      </c>
      <c r="H6405" s="134">
        <f>Systematic[[#This Row],[SampleVariableLabel]]+100*Systematic[[#This Row],[State]]</f>
        <v>349010302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349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2Oct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349010003</v>
      </c>
      <c r="H6406" s="134">
        <f>Systematic[[#This Row],[SampleVariableLabel]]+100*Systematic[[#This Row],[State]]</f>
        <v>349010403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349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2c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349010004</v>
      </c>
      <c r="H6407" s="134">
        <f>Systematic[[#This Row],[SampleVariableLabel]]+100*Systematic[[#This Row],[State]]</f>
        <v>349010504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349</v>
      </c>
      <c r="B6408" s="1">
        <f>IF(C6408=0,IF(B6407=Protocol!$V$20,1,B6407+1),B6407)</f>
        <v>1</v>
      </c>
      <c r="C6408" s="1">
        <f>IF(C6407+1=Protocol!$V$21,0,C6407+1)</f>
        <v>6</v>
      </c>
      <c r="D6408" s="1">
        <f t="shared" si="217"/>
        <v>5</v>
      </c>
      <c r="E6408" s="1" t="str">
        <f>INDEX(Protocol[Mark],MATCH(C6408,Protocol[Step],0))</f>
        <v>2M2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349010005</v>
      </c>
      <c r="H6408" s="134">
        <f>Systematic[[#This Row],[SampleVariableLabel]]+100*Systematic[[#This Row],[State]]</f>
        <v>349010605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349</v>
      </c>
      <c r="B6409" s="1">
        <f>IF(C6409=0,IF(B6408=Protocol!$V$20,1,B6408+1),B6408)</f>
        <v>1</v>
      </c>
      <c r="C6409" s="1">
        <f>IF(C6408+1=Protocol!$V$21,0,C6408+1)</f>
        <v>7</v>
      </c>
      <c r="D6409" s="1">
        <f t="shared" si="217"/>
        <v>6</v>
      </c>
      <c r="E6409" s="1" t="str">
        <f>INDEX(Protocol[Mark],MATCH(C6409,Protocol[Step],0))</f>
        <v>3P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349010006</v>
      </c>
      <c r="H6409" s="134">
        <f>Systematic[[#This Row],[SampleVariableLabel]]+100*Systematic[[#This Row],[State]]</f>
        <v>349010706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349</v>
      </c>
      <c r="B6410" s="1">
        <f>IF(C6410=0,IF(B6409=Protocol!$V$20,1,B6409+1),B6409)</f>
        <v>1</v>
      </c>
      <c r="C6410" s="1">
        <f>IF(C6409+1=Protocol!$V$21,0,C6409+1)</f>
        <v>8</v>
      </c>
      <c r="D6410" s="1">
        <f t="shared" si="217"/>
        <v>1</v>
      </c>
      <c r="E6410" s="1" t="str">
        <f>INDEX(Protocol[Mark],MATCH(C6410,Protocol[Step],0))</f>
        <v>4G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349010001</v>
      </c>
      <c r="H6410" s="134">
        <f>Systematic[[#This Row],[SampleVariableLabel]]+100*Systematic[[#This Row],[State]]</f>
        <v>349010801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349</v>
      </c>
      <c r="B6411" s="1">
        <f>IF(C6411=0,IF(B6410=Protocol!$V$20,1,B6410+1),B6410)</f>
        <v>1</v>
      </c>
      <c r="C6411" s="1">
        <f>IF(C6410+1=Protocol!$V$21,0,C6410+1)</f>
        <v>9</v>
      </c>
      <c r="D6411" s="1">
        <f t="shared" si="217"/>
        <v>2</v>
      </c>
      <c r="E6411" s="1" t="str">
        <f>INDEX(Protocol[Mark],MATCH(C6411,Protocol[Step],0))</f>
        <v>5S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349010002</v>
      </c>
      <c r="H6411" s="134">
        <f>Systematic[[#This Row],[SampleVariableLabel]]+100*Systematic[[#This Row],[State]]</f>
        <v>349010902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349</v>
      </c>
      <c r="B6412" s="1">
        <f>IF(C6412=0,IF(B6411=Protocol!$V$20,1,B6411+1),B6411)</f>
        <v>1</v>
      </c>
      <c r="C6412" s="1">
        <f>IF(C6411+1=Protocol!$V$21,0,C6411+1)</f>
        <v>10</v>
      </c>
      <c r="D6412" s="1">
        <f t="shared" si="217"/>
        <v>3</v>
      </c>
      <c r="E6412" s="1" t="str">
        <f>INDEX(Protocol[Mark],MATCH(C6412,Protocol[Step],0))</f>
        <v>6Gp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349010003</v>
      </c>
      <c r="H6412" s="134">
        <f>Systematic[[#This Row],[SampleVariableLabel]]+100*Systematic[[#This Row],[State]]</f>
        <v>349011003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349</v>
      </c>
      <c r="B6413" s="1">
        <f>IF(C6413=0,IF(B6412=Protocol!$V$20,1,B6412+1),B6412)</f>
        <v>1</v>
      </c>
      <c r="C6413" s="1">
        <f>IF(C6412+1=Protocol!$V$21,0,C6412+1)</f>
        <v>11</v>
      </c>
      <c r="D6413" s="1">
        <f t="shared" si="217"/>
        <v>4</v>
      </c>
      <c r="E6413" s="1" t="str">
        <f>INDEX(Protocol[Mark],MATCH(C6413,Protocol[Step],0))</f>
        <v>7U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349010004</v>
      </c>
      <c r="H6413" s="134">
        <f>Systematic[[#This Row],[SampleVariableLabel]]+100*Systematic[[#This Row],[State]]</f>
        <v>349011104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349</v>
      </c>
      <c r="B6414" s="1">
        <f>IF(C6414=0,IF(B6413=Protocol!$V$20,1,B6413+1),B6413)</f>
        <v>1</v>
      </c>
      <c r="C6414" s="1">
        <f>IF(C6413+1=Protocol!$V$21,0,C6413+1)</f>
        <v>12</v>
      </c>
      <c r="D6414" s="1">
        <f t="shared" si="217"/>
        <v>5</v>
      </c>
      <c r="E6414" s="1" t="str">
        <f>INDEX(Protocol[Mark],MATCH(C6414,Protocol[Step],0))</f>
        <v>8Rot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349010005</v>
      </c>
      <c r="H6414" s="134">
        <f>Systematic[[#This Row],[SampleVariableLabel]]+100*Systematic[[#This Row],[State]]</f>
        <v>349011205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349</v>
      </c>
      <c r="B6415" s="1">
        <f>IF(C6415=0,IF(B6414=Protocol!$V$20,1,B6414+1),B6414)</f>
        <v>1</v>
      </c>
      <c r="C6415" s="1">
        <f>IF(C6414+1=Protocol!$V$21,0,C6414+1)</f>
        <v>13</v>
      </c>
      <c r="D6415" s="1">
        <f t="shared" si="217"/>
        <v>6</v>
      </c>
      <c r="E6415" s="1" t="str">
        <f>INDEX(Protocol[Mark],MATCH(C6415,Protocol[Step],0))</f>
        <v>9Ama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349010006</v>
      </c>
      <c r="H6415" s="134">
        <f>Systematic[[#This Row],[SampleVariableLabel]]+100*Systematic[[#This Row],[State]]</f>
        <v>349011306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349</v>
      </c>
      <c r="B6416" s="1">
        <f>IF(C6416=0,IF(B6415=Protocol!$V$20,1,B6415+1),B6415)</f>
        <v>1</v>
      </c>
      <c r="C6416" s="1">
        <f>IF(C6415+1=Protocol!$V$21,0,C6415+1)</f>
        <v>14</v>
      </c>
      <c r="D6416" s="1">
        <f t="shared" si="217"/>
        <v>1</v>
      </c>
      <c r="E6416" s="1" t="str">
        <f>INDEX(Protocol[Mark],MATCH(C6416,Protocol[Step],0))</f>
        <v>10AsTm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349010001</v>
      </c>
      <c r="H6416" s="134">
        <f>Systematic[[#This Row],[SampleVariableLabel]]+100*Systematic[[#This Row],[State]]</f>
        <v>349011401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349</v>
      </c>
      <c r="B6417" s="1">
        <f>IF(C6417=0,IF(B6416=Protocol!$V$20,1,B6416+1),B6416)</f>
        <v>1</v>
      </c>
      <c r="C6417" s="1">
        <f>IF(C6416+1=Protocol!$V$21,0,C6416+1)</f>
        <v>15</v>
      </c>
      <c r="D6417" s="1">
        <f t="shared" si="217"/>
        <v>2</v>
      </c>
      <c r="E6417" s="1" t="str">
        <f>INDEX(Protocol[Mark],MATCH(C6417,Protocol[Step],0))</f>
        <v>11Azd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349010002</v>
      </c>
      <c r="H6417" s="134">
        <f>Systematic[[#This Row],[SampleVariableLabel]]+100*Systematic[[#This Row],[State]]</f>
        <v>349011502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350</v>
      </c>
      <c r="B6418" s="1">
        <f>IF(C6418=0,IF(B6417=Protocol!$V$20,1,B6417+1),B6417)</f>
        <v>1</v>
      </c>
      <c r="C6418" s="1">
        <f>IF(C6417+1=Protocol!$V$21,0,C6417+1)</f>
        <v>0</v>
      </c>
      <c r="D6418" s="1">
        <f t="shared" si="217"/>
        <v>3</v>
      </c>
      <c r="E6418" s="1" t="str">
        <f>INDEX(Protocol[Mark],MATCH(C6418,Protocol[Step],0))</f>
        <v>ce1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350010003</v>
      </c>
      <c r="H6418" s="134">
        <f>Systematic[[#This Row],[SampleVariableLabel]]+100*Systematic[[#This Row],[State]]</f>
        <v>350010003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350</v>
      </c>
      <c r="B6419" s="1">
        <f>IF(C6419=0,IF(B6418=Protocol!$V$20,1,B6418+1),B6418)</f>
        <v>1</v>
      </c>
      <c r="C6419" s="1">
        <f>IF(C6418+1=Protocol!$V$21,0,C6418+1)</f>
        <v>1</v>
      </c>
      <c r="D6419" s="1">
        <f t="shared" si="217"/>
        <v>4</v>
      </c>
      <c r="E6419" s="1" t="str">
        <f>INDEX(Protocol[Mark],MATCH(C6419,Protocol[Step],0))</f>
        <v>1Dig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350010004</v>
      </c>
      <c r="H6419" s="134">
        <f>Systematic[[#This Row],[SampleVariableLabel]]+100*Systematic[[#This Row],[State]]</f>
        <v>350010104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350</v>
      </c>
      <c r="B6420" s="1">
        <f>IF(C6420=0,IF(B6419=Protocol!$V$20,1,B6419+1),B6419)</f>
        <v>1</v>
      </c>
      <c r="C6420" s="1">
        <f>IF(C6419+1=Protocol!$V$21,0,C6419+1)</f>
        <v>2</v>
      </c>
      <c r="D6420" s="1">
        <f t="shared" si="217"/>
        <v>5</v>
      </c>
      <c r="E6420" s="1" t="str">
        <f>INDEX(Protocol[Mark],MATCH(C6420,Protocol[Step],0))</f>
        <v>1D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350010005</v>
      </c>
      <c r="H6420" s="134">
        <f>Systematic[[#This Row],[SampleVariableLabel]]+100*Systematic[[#This Row],[State]]</f>
        <v>350010205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350</v>
      </c>
      <c r="B6421" s="1">
        <f>IF(C6421=0,IF(B6420=Protocol!$V$20,1,B6420+1),B6420)</f>
        <v>1</v>
      </c>
      <c r="C6421" s="1">
        <f>IF(C6420+1=Protocol!$V$21,0,C6420+1)</f>
        <v>3</v>
      </c>
      <c r="D6421" s="1">
        <f t="shared" si="217"/>
        <v>6</v>
      </c>
      <c r="E6421" s="1" t="str">
        <f>INDEX(Protocol[Mark],MATCH(C6421,Protocol[Step],0))</f>
        <v>1M.1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350010006</v>
      </c>
      <c r="H6421" s="134">
        <f>Systematic[[#This Row],[SampleVariableLabel]]+100*Systematic[[#This Row],[State]]</f>
        <v>350010306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350</v>
      </c>
      <c r="B6422" s="1">
        <f>IF(C6422=0,IF(B6421=Protocol!$V$20,1,B6421+1),B6421)</f>
        <v>1</v>
      </c>
      <c r="C6422" s="1">
        <f>IF(C6421+1=Protocol!$V$21,0,C6421+1)</f>
        <v>4</v>
      </c>
      <c r="D6422" s="1">
        <f t="shared" si="217"/>
        <v>1</v>
      </c>
      <c r="E6422" s="1" t="str">
        <f>INDEX(Protocol[Mark],MATCH(C6422,Protocol[Step],0))</f>
        <v>2Oct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350010001</v>
      </c>
      <c r="H6422" s="134">
        <f>Systematic[[#This Row],[SampleVariableLabel]]+100*Systematic[[#This Row],[State]]</f>
        <v>350010401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350</v>
      </c>
      <c r="B6423" s="1">
        <f>IF(C6423=0,IF(B6422=Protocol!$V$20,1,B6422+1),B6422)</f>
        <v>1</v>
      </c>
      <c r="C6423" s="1">
        <f>IF(C6422+1=Protocol!$V$21,0,C6422+1)</f>
        <v>5</v>
      </c>
      <c r="D6423" s="1">
        <f t="shared" si="217"/>
        <v>2</v>
      </c>
      <c r="E6423" s="1" t="str">
        <f>INDEX(Protocol[Mark],MATCH(C6423,Protocol[Step],0))</f>
        <v>2c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350010002</v>
      </c>
      <c r="H6423" s="134">
        <f>Systematic[[#This Row],[SampleVariableLabel]]+100*Systematic[[#This Row],[State]]</f>
        <v>350010502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350</v>
      </c>
      <c r="B6424" s="1">
        <f>IF(C6424=0,IF(B6423=Protocol!$V$20,1,B6423+1),B6423)</f>
        <v>1</v>
      </c>
      <c r="C6424" s="1">
        <f>IF(C6423+1=Protocol!$V$21,0,C6423+1)</f>
        <v>6</v>
      </c>
      <c r="D6424" s="1">
        <f t="shared" si="217"/>
        <v>3</v>
      </c>
      <c r="E6424" s="1" t="str">
        <f>INDEX(Protocol[Mark],MATCH(C6424,Protocol[Step],0))</f>
        <v>2M2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350010003</v>
      </c>
      <c r="H6424" s="134">
        <f>Systematic[[#This Row],[SampleVariableLabel]]+100*Systematic[[#This Row],[State]]</f>
        <v>350010603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350</v>
      </c>
      <c r="B6425" s="1">
        <f>IF(C6425=0,IF(B6424=Protocol!$V$20,1,B6424+1),B6424)</f>
        <v>1</v>
      </c>
      <c r="C6425" s="1">
        <f>IF(C6424+1=Protocol!$V$21,0,C6424+1)</f>
        <v>7</v>
      </c>
      <c r="D6425" s="1">
        <f t="shared" si="217"/>
        <v>4</v>
      </c>
      <c r="E6425" s="1" t="str">
        <f>INDEX(Protocol[Mark],MATCH(C6425,Protocol[Step],0))</f>
        <v>3P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350010004</v>
      </c>
      <c r="H6425" s="134">
        <f>Systematic[[#This Row],[SampleVariableLabel]]+100*Systematic[[#This Row],[State]]</f>
        <v>350010704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350</v>
      </c>
      <c r="B6426" s="1">
        <f>IF(C6426=0,IF(B6425=Protocol!$V$20,1,B6425+1),B6425)</f>
        <v>1</v>
      </c>
      <c r="C6426" s="1">
        <f>IF(C6425+1=Protocol!$V$21,0,C6425+1)</f>
        <v>8</v>
      </c>
      <c r="D6426" s="1">
        <f t="shared" si="217"/>
        <v>5</v>
      </c>
      <c r="E6426" s="1" t="str">
        <f>INDEX(Protocol[Mark],MATCH(C6426,Protocol[Step],0))</f>
        <v>4G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350010005</v>
      </c>
      <c r="H6426" s="134">
        <f>Systematic[[#This Row],[SampleVariableLabel]]+100*Systematic[[#This Row],[State]]</f>
        <v>350010805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350</v>
      </c>
      <c r="B6427" s="1">
        <f>IF(C6427=0,IF(B6426=Protocol!$V$20,1,B6426+1),B6426)</f>
        <v>1</v>
      </c>
      <c r="C6427" s="1">
        <f>IF(C6426+1=Protocol!$V$21,0,C6426+1)</f>
        <v>9</v>
      </c>
      <c r="D6427" s="1">
        <f t="shared" si="217"/>
        <v>6</v>
      </c>
      <c r="E6427" s="1" t="str">
        <f>INDEX(Protocol[Mark],MATCH(C6427,Protocol[Step],0))</f>
        <v>5S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350010006</v>
      </c>
      <c r="H6427" s="134">
        <f>Systematic[[#This Row],[SampleVariableLabel]]+100*Systematic[[#This Row],[State]]</f>
        <v>350010906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350</v>
      </c>
      <c r="B6428" s="1">
        <f>IF(C6428=0,IF(B6427=Protocol!$V$20,1,B6427+1),B6427)</f>
        <v>1</v>
      </c>
      <c r="C6428" s="1">
        <f>IF(C6427+1=Protocol!$V$21,0,C6427+1)</f>
        <v>10</v>
      </c>
      <c r="D6428" s="1">
        <f t="shared" si="217"/>
        <v>1</v>
      </c>
      <c r="E6428" s="1" t="str">
        <f>INDEX(Protocol[Mark],MATCH(C6428,Protocol[Step],0))</f>
        <v>6Gp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350010001</v>
      </c>
      <c r="H6428" s="134">
        <f>Systematic[[#This Row],[SampleVariableLabel]]+100*Systematic[[#This Row],[State]]</f>
        <v>350011001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350</v>
      </c>
      <c r="B6429" s="1">
        <f>IF(C6429=0,IF(B6428=Protocol!$V$20,1,B6428+1),B6428)</f>
        <v>1</v>
      </c>
      <c r="C6429" s="1">
        <f>IF(C6428+1=Protocol!$V$21,0,C6428+1)</f>
        <v>11</v>
      </c>
      <c r="D6429" s="1">
        <f t="shared" si="217"/>
        <v>2</v>
      </c>
      <c r="E6429" s="1" t="str">
        <f>INDEX(Protocol[Mark],MATCH(C6429,Protocol[Step],0))</f>
        <v>7U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350010002</v>
      </c>
      <c r="H6429" s="134">
        <f>Systematic[[#This Row],[SampleVariableLabel]]+100*Systematic[[#This Row],[State]]</f>
        <v>350011102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350</v>
      </c>
      <c r="B6430" s="1">
        <f>IF(C6430=0,IF(B6429=Protocol!$V$20,1,B6429+1),B6429)</f>
        <v>1</v>
      </c>
      <c r="C6430" s="1">
        <f>IF(C6429+1=Protocol!$V$21,0,C6429+1)</f>
        <v>12</v>
      </c>
      <c r="D6430" s="1">
        <f t="shared" si="217"/>
        <v>3</v>
      </c>
      <c r="E6430" s="1" t="str">
        <f>INDEX(Protocol[Mark],MATCH(C6430,Protocol[Step],0))</f>
        <v>8Rot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350010003</v>
      </c>
      <c r="H6430" s="134">
        <f>Systematic[[#This Row],[SampleVariableLabel]]+100*Systematic[[#This Row],[State]]</f>
        <v>350011203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350</v>
      </c>
      <c r="B6431" s="1">
        <f>IF(C6431=0,IF(B6430=Protocol!$V$20,1,B6430+1),B6430)</f>
        <v>1</v>
      </c>
      <c r="C6431" s="1">
        <f>IF(C6430+1=Protocol!$V$21,0,C6430+1)</f>
        <v>13</v>
      </c>
      <c r="D6431" s="1">
        <f t="shared" si="217"/>
        <v>4</v>
      </c>
      <c r="E6431" s="1" t="str">
        <f>INDEX(Protocol[Mark],MATCH(C6431,Protocol[Step],0))</f>
        <v>9Ama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350010004</v>
      </c>
      <c r="H6431" s="134">
        <f>Systematic[[#This Row],[SampleVariableLabel]]+100*Systematic[[#This Row],[State]]</f>
        <v>350011304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350</v>
      </c>
      <c r="B6432" s="1">
        <f>IF(C6432=0,IF(B6431=Protocol!$V$20,1,B6431+1),B6431)</f>
        <v>1</v>
      </c>
      <c r="C6432" s="1">
        <f>IF(C6431+1=Protocol!$V$21,0,C6431+1)</f>
        <v>14</v>
      </c>
      <c r="D6432" s="1">
        <f t="shared" si="217"/>
        <v>5</v>
      </c>
      <c r="E6432" s="1" t="str">
        <f>INDEX(Protocol[Mark],MATCH(C6432,Protocol[Step],0))</f>
        <v>10AsTm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350010005</v>
      </c>
      <c r="H6432" s="134">
        <f>Systematic[[#This Row],[SampleVariableLabel]]+100*Systematic[[#This Row],[State]]</f>
        <v>350011405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350</v>
      </c>
      <c r="B6433" s="1">
        <f>IF(C6433=0,IF(B6432=Protocol!$V$20,1,B6432+1),B6432)</f>
        <v>1</v>
      </c>
      <c r="C6433" s="1">
        <f>IF(C6432+1=Protocol!$V$21,0,C6432+1)</f>
        <v>15</v>
      </c>
      <c r="D6433" s="1">
        <f t="shared" si="217"/>
        <v>6</v>
      </c>
      <c r="E6433" s="1" t="str">
        <f>INDEX(Protocol[Mark],MATCH(C6433,Protocol[Step],0))</f>
        <v>11Azd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350010006</v>
      </c>
      <c r="H6433" s="134">
        <f>Systematic[[#This Row],[SampleVariableLabel]]+100*Systematic[[#This Row],[State]]</f>
        <v>350011506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351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ce1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351010001</v>
      </c>
      <c r="H6434" s="134">
        <f>Systematic[[#This Row],[SampleVariableLabel]]+100*Systematic[[#This Row],[State]]</f>
        <v>351010001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351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351010002</v>
      </c>
      <c r="H6435" s="134">
        <f>Systematic[[#This Row],[SampleVariableLabel]]+100*Systematic[[#This Row],[State]]</f>
        <v>351010102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351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351010003</v>
      </c>
      <c r="H6436" s="134">
        <f>Systematic[[#This Row],[SampleVariableLabel]]+100*Systematic[[#This Row],[State]]</f>
        <v>351010203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351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1M.1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351010004</v>
      </c>
      <c r="H6437" s="134">
        <f>Systematic[[#This Row],[SampleVariableLabel]]+100*Systematic[[#This Row],[State]]</f>
        <v>351010304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351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2Oct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351010005</v>
      </c>
      <c r="H6438" s="134">
        <f>Systematic[[#This Row],[SampleVariableLabel]]+100*Systematic[[#This Row],[State]]</f>
        <v>351010405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351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2c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351010006</v>
      </c>
      <c r="H6439" s="134">
        <f>Systematic[[#This Row],[SampleVariableLabel]]+100*Systematic[[#This Row],[State]]</f>
        <v>351010506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351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2M2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351010001</v>
      </c>
      <c r="H6440" s="134">
        <f>Systematic[[#This Row],[SampleVariableLabel]]+100*Systematic[[#This Row],[State]]</f>
        <v>351010601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351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3P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351010002</v>
      </c>
      <c r="H6441" s="134">
        <f>Systematic[[#This Row],[SampleVariableLabel]]+100*Systematic[[#This Row],[State]]</f>
        <v>351010702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351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351010003</v>
      </c>
      <c r="H6442" s="134">
        <f>Systematic[[#This Row],[SampleVariableLabel]]+100*Systematic[[#This Row],[State]]</f>
        <v>351010803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351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351010004</v>
      </c>
      <c r="H6443" s="134">
        <f>Systematic[[#This Row],[SampleVariableLabel]]+100*Systematic[[#This Row],[State]]</f>
        <v>351010904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351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6Gp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351010005</v>
      </c>
      <c r="H6444" s="134">
        <f>Systematic[[#This Row],[SampleVariableLabel]]+100*Systematic[[#This Row],[State]]</f>
        <v>351011005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351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7U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351010006</v>
      </c>
      <c r="H6445" s="134">
        <f>Systematic[[#This Row],[SampleVariableLabel]]+100*Systematic[[#This Row],[State]]</f>
        <v>351011106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351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8Rot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351010001</v>
      </c>
      <c r="H6446" s="134">
        <f>Systematic[[#This Row],[SampleVariableLabel]]+100*Systematic[[#This Row],[State]]</f>
        <v>351011201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351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351010002</v>
      </c>
      <c r="H6447" s="134">
        <f>Systematic[[#This Row],[SampleVariableLabel]]+100*Systematic[[#This Row],[State]]</f>
        <v>351011302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351</v>
      </c>
      <c r="B6448" s="1">
        <f>IF(C6448=0,IF(B6447=Protocol!$V$20,1,B6447+1),B6447)</f>
        <v>1</v>
      </c>
      <c r="C6448" s="1">
        <f>IF(C6447+1=Protocol!$V$21,0,C6447+1)</f>
        <v>14</v>
      </c>
      <c r="D6448" s="1">
        <f t="shared" si="217"/>
        <v>3</v>
      </c>
      <c r="E6448" s="1" t="str">
        <f>INDEX(Protocol[Mark],MATCH(C6448,Protocol[Step],0))</f>
        <v>10AsTm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351010003</v>
      </c>
      <c r="H6448" s="134">
        <f>Systematic[[#This Row],[SampleVariableLabel]]+100*Systematic[[#This Row],[State]]</f>
        <v>351011403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351</v>
      </c>
      <c r="B6449" s="1">
        <f>IF(C6449=0,IF(B6448=Protocol!$V$20,1,B6448+1),B6448)</f>
        <v>1</v>
      </c>
      <c r="C6449" s="1">
        <f>IF(C6448+1=Protocol!$V$21,0,C6448+1)</f>
        <v>15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351010004</v>
      </c>
      <c r="H6449" s="134">
        <f>Systematic[[#This Row],[SampleVariableLabel]]+100*Systematic[[#This Row],[State]]</f>
        <v>351011504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352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ce1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352010005</v>
      </c>
      <c r="H6450" s="134">
        <f>Systematic[[#This Row],[SampleVariableLabel]]+100*Systematic[[#This Row],[State]]</f>
        <v>352010005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352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1Dig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352010006</v>
      </c>
      <c r="H6451" s="134">
        <f>Systematic[[#This Row],[SampleVariableLabel]]+100*Systematic[[#This Row],[State]]</f>
        <v>352010106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352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1D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352010001</v>
      </c>
      <c r="H6452" s="134">
        <f>Systematic[[#This Row],[SampleVariableLabel]]+100*Systematic[[#This Row],[State]]</f>
        <v>352010201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352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1M.1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352010002</v>
      </c>
      <c r="H6453" s="134">
        <f>Systematic[[#This Row],[SampleVariableLabel]]+100*Systematic[[#This Row],[State]]</f>
        <v>352010302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352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2Oct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352010003</v>
      </c>
      <c r="H6454" s="134">
        <f>Systematic[[#This Row],[SampleVariableLabel]]+100*Systematic[[#This Row],[State]]</f>
        <v>352010403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352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2c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352010004</v>
      </c>
      <c r="H6455" s="134">
        <f>Systematic[[#This Row],[SampleVariableLabel]]+100*Systematic[[#This Row],[State]]</f>
        <v>352010504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352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2M2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352010005</v>
      </c>
      <c r="H6456" s="134">
        <f>Systematic[[#This Row],[SampleVariableLabel]]+100*Systematic[[#This Row],[State]]</f>
        <v>352010605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352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3P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352010006</v>
      </c>
      <c r="H6457" s="134">
        <f>Systematic[[#This Row],[SampleVariableLabel]]+100*Systematic[[#This Row],[State]]</f>
        <v>352010706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352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4G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352010001</v>
      </c>
      <c r="H6458" s="134">
        <f>Systematic[[#This Row],[SampleVariableLabel]]+100*Systematic[[#This Row],[State]]</f>
        <v>352010801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352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5S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352010002</v>
      </c>
      <c r="H6459" s="134">
        <f>Systematic[[#This Row],[SampleVariableLabel]]+100*Systematic[[#This Row],[State]]</f>
        <v>352010902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352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6Gp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352010003</v>
      </c>
      <c r="H6460" s="134">
        <f>Systematic[[#This Row],[SampleVariableLabel]]+100*Systematic[[#This Row],[State]]</f>
        <v>352011003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352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7U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352010004</v>
      </c>
      <c r="H6461" s="134">
        <f>Systematic[[#This Row],[SampleVariableLabel]]+100*Systematic[[#This Row],[State]]</f>
        <v>352011104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352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8Rot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352010005</v>
      </c>
      <c r="H6462" s="134">
        <f>Systematic[[#This Row],[SampleVariableLabel]]+100*Systematic[[#This Row],[State]]</f>
        <v>352011205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352</v>
      </c>
      <c r="B6463" s="1">
        <f>IF(C6463=0,IF(B6462=Protocol!$V$20,1,B6462+1),B6462)</f>
        <v>1</v>
      </c>
      <c r="C6463" s="1">
        <f>IF(C6462+1=Protocol!$V$21,0,C6462+1)</f>
        <v>13</v>
      </c>
      <c r="D6463" s="1">
        <f t="shared" si="217"/>
        <v>6</v>
      </c>
      <c r="E6463" s="1" t="str">
        <f>INDEX(Protocol[Mark],MATCH(C6463,Protocol[Step],0))</f>
        <v>9Ama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352010006</v>
      </c>
      <c r="H6463" s="134">
        <f>Systematic[[#This Row],[SampleVariableLabel]]+100*Systematic[[#This Row],[State]]</f>
        <v>352011306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352</v>
      </c>
      <c r="B6464" s="1">
        <f>IF(C6464=0,IF(B6463=Protocol!$V$20,1,B6463+1),B6463)</f>
        <v>1</v>
      </c>
      <c r="C6464" s="1">
        <f>IF(C6463+1=Protocol!$V$21,0,C6463+1)</f>
        <v>14</v>
      </c>
      <c r="D6464" s="1">
        <f t="shared" si="217"/>
        <v>1</v>
      </c>
      <c r="E6464" s="1" t="str">
        <f>INDEX(Protocol[Mark],MATCH(C6464,Protocol[Step],0))</f>
        <v>10AsTm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352010001</v>
      </c>
      <c r="H6464" s="134">
        <f>Systematic[[#This Row],[SampleVariableLabel]]+100*Systematic[[#This Row],[State]]</f>
        <v>352011401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352</v>
      </c>
      <c r="B6465" s="1">
        <f>IF(C6465=0,IF(B6464=Protocol!$V$20,1,B6464+1),B6464)</f>
        <v>1</v>
      </c>
      <c r="C6465" s="1">
        <f>IF(C6464+1=Protocol!$V$21,0,C6464+1)</f>
        <v>15</v>
      </c>
      <c r="D6465" s="1">
        <f t="shared" si="217"/>
        <v>2</v>
      </c>
      <c r="E6465" s="1" t="str">
        <f>INDEX(Protocol[Mark],MATCH(C6465,Protocol[Step],0))</f>
        <v>11Azd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352010002</v>
      </c>
      <c r="H6465" s="134">
        <f>Systematic[[#This Row],[SampleVariableLabel]]+100*Systematic[[#This Row],[State]]</f>
        <v>352011502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353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ce1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353010003</v>
      </c>
      <c r="H6466" s="134">
        <f>Systematic[[#This Row],[SampleVariableLabel]]+100*Systematic[[#This Row],[State]]</f>
        <v>353010003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353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1Dig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353010004</v>
      </c>
      <c r="H6467" s="134">
        <f>Systematic[[#This Row],[SampleVariableLabel]]+100*Systematic[[#This Row],[State]]</f>
        <v>353010104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353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1D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353010005</v>
      </c>
      <c r="H6468" s="134">
        <f>Systematic[[#This Row],[SampleVariableLabel]]+100*Systematic[[#This Row],[State]]</f>
        <v>353010205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353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1M.1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353010006</v>
      </c>
      <c r="H6469" s="134">
        <f>Systematic[[#This Row],[SampleVariableLabel]]+100*Systematic[[#This Row],[State]]</f>
        <v>353010306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353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2Oct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353010001</v>
      </c>
      <c r="H6470" s="134">
        <f>Systematic[[#This Row],[SampleVariableLabel]]+100*Systematic[[#This Row],[State]]</f>
        <v>353010401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353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2c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353010002</v>
      </c>
      <c r="H6471" s="134">
        <f>Systematic[[#This Row],[SampleVariableLabel]]+100*Systematic[[#This Row],[State]]</f>
        <v>353010502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353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2M2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353010003</v>
      </c>
      <c r="H6472" s="134">
        <f>Systematic[[#This Row],[SampleVariableLabel]]+100*Systematic[[#This Row],[State]]</f>
        <v>353010603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353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3P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353010004</v>
      </c>
      <c r="H6473" s="134">
        <f>Systematic[[#This Row],[SampleVariableLabel]]+100*Systematic[[#This Row],[State]]</f>
        <v>353010704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353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4G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353010005</v>
      </c>
      <c r="H6474" s="134">
        <f>Systematic[[#This Row],[SampleVariableLabel]]+100*Systematic[[#This Row],[State]]</f>
        <v>353010805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353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5S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353010006</v>
      </c>
      <c r="H6475" s="134">
        <f>Systematic[[#This Row],[SampleVariableLabel]]+100*Systematic[[#This Row],[State]]</f>
        <v>353010906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353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6Gp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353010001</v>
      </c>
      <c r="H6476" s="134">
        <f>Systematic[[#This Row],[SampleVariableLabel]]+100*Systematic[[#This Row],[State]]</f>
        <v>353011001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353</v>
      </c>
      <c r="B6477" s="1">
        <f>IF(C6477=0,IF(B6476=Protocol!$V$20,1,B6476+1),B6476)</f>
        <v>1</v>
      </c>
      <c r="C6477" s="1">
        <f>IF(C6476+1=Protocol!$V$21,0,C6476+1)</f>
        <v>11</v>
      </c>
      <c r="D6477" s="1">
        <f t="shared" si="219"/>
        <v>2</v>
      </c>
      <c r="E6477" s="1" t="str">
        <f>INDEX(Protocol[Mark],MATCH(C6477,Protocol[Step],0))</f>
        <v>7U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353010002</v>
      </c>
      <c r="H6477" s="134">
        <f>Systematic[[#This Row],[SampleVariableLabel]]+100*Systematic[[#This Row],[State]]</f>
        <v>353011102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353</v>
      </c>
      <c r="B6478" s="1">
        <f>IF(C6478=0,IF(B6477=Protocol!$V$20,1,B6477+1),B6477)</f>
        <v>1</v>
      </c>
      <c r="C6478" s="1">
        <f>IF(C6477+1=Protocol!$V$21,0,C6477+1)</f>
        <v>12</v>
      </c>
      <c r="D6478" s="1">
        <f t="shared" si="219"/>
        <v>3</v>
      </c>
      <c r="E6478" s="1" t="str">
        <f>INDEX(Protocol[Mark],MATCH(C6478,Protocol[Step],0))</f>
        <v>8Rot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353010003</v>
      </c>
      <c r="H6478" s="134">
        <f>Systematic[[#This Row],[SampleVariableLabel]]+100*Systematic[[#This Row],[State]]</f>
        <v>353011203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353</v>
      </c>
      <c r="B6479" s="1">
        <f>IF(C6479=0,IF(B6478=Protocol!$V$20,1,B6478+1),B6478)</f>
        <v>1</v>
      </c>
      <c r="C6479" s="1">
        <f>IF(C6478+1=Protocol!$V$21,0,C6478+1)</f>
        <v>13</v>
      </c>
      <c r="D6479" s="1">
        <f t="shared" si="219"/>
        <v>4</v>
      </c>
      <c r="E6479" s="1" t="str">
        <f>INDEX(Protocol[Mark],MATCH(C6479,Protocol[Step],0))</f>
        <v>9Ama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353010004</v>
      </c>
      <c r="H6479" s="134">
        <f>Systematic[[#This Row],[SampleVariableLabel]]+100*Systematic[[#This Row],[State]]</f>
        <v>353011304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353</v>
      </c>
      <c r="B6480" s="1">
        <f>IF(C6480=0,IF(B6479=Protocol!$V$20,1,B6479+1),B6479)</f>
        <v>1</v>
      </c>
      <c r="C6480" s="1">
        <f>IF(C6479+1=Protocol!$V$21,0,C6479+1)</f>
        <v>14</v>
      </c>
      <c r="D6480" s="1">
        <f t="shared" si="219"/>
        <v>5</v>
      </c>
      <c r="E6480" s="1" t="str">
        <f>INDEX(Protocol[Mark],MATCH(C6480,Protocol[Step],0))</f>
        <v>10AsTm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353010005</v>
      </c>
      <c r="H6480" s="134">
        <f>Systematic[[#This Row],[SampleVariableLabel]]+100*Systematic[[#This Row],[State]]</f>
        <v>353011405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353</v>
      </c>
      <c r="B6481" s="1">
        <f>IF(C6481=0,IF(B6480=Protocol!$V$20,1,B6480+1),B6480)</f>
        <v>1</v>
      </c>
      <c r="C6481" s="1">
        <f>IF(C6480+1=Protocol!$V$21,0,C6480+1)</f>
        <v>15</v>
      </c>
      <c r="D6481" s="1">
        <f t="shared" si="219"/>
        <v>6</v>
      </c>
      <c r="E6481" s="1" t="str">
        <f>INDEX(Protocol[Mark],MATCH(C6481,Protocol[Step],0))</f>
        <v>11Azd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353010006</v>
      </c>
      <c r="H6481" s="134">
        <f>Systematic[[#This Row],[SampleVariableLabel]]+100*Systematic[[#This Row],[State]]</f>
        <v>353011506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354</v>
      </c>
      <c r="B6482" s="1">
        <f>IF(C6482=0,IF(B6481=Protocol!$V$20,1,B6481+1),B6481)</f>
        <v>1</v>
      </c>
      <c r="C6482" s="1">
        <f>IF(C6481+1=Protocol!$V$21,0,C6481+1)</f>
        <v>0</v>
      </c>
      <c r="D6482" s="1">
        <f t="shared" si="219"/>
        <v>1</v>
      </c>
      <c r="E6482" s="1" t="str">
        <f>INDEX(Protocol[Mark],MATCH(C6482,Protocol[Step],0))</f>
        <v>ce1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354010001</v>
      </c>
      <c r="H6482" s="134">
        <f>Systematic[[#This Row],[SampleVariableLabel]]+100*Systematic[[#This Row],[State]]</f>
        <v>354010001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354</v>
      </c>
      <c r="B6483" s="1">
        <f>IF(C6483=0,IF(B6482=Protocol!$V$20,1,B6482+1),B6482)</f>
        <v>1</v>
      </c>
      <c r="C6483" s="1">
        <f>IF(C6482+1=Protocol!$V$21,0,C6482+1)</f>
        <v>1</v>
      </c>
      <c r="D6483" s="1">
        <f t="shared" si="219"/>
        <v>2</v>
      </c>
      <c r="E6483" s="1" t="str">
        <f>INDEX(Protocol[Mark],MATCH(C6483,Protocol[Step],0))</f>
        <v>1Dig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354010002</v>
      </c>
      <c r="H6483" s="134">
        <f>Systematic[[#This Row],[SampleVariableLabel]]+100*Systematic[[#This Row],[State]]</f>
        <v>354010102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354</v>
      </c>
      <c r="B6484" s="1">
        <f>IF(C6484=0,IF(B6483=Protocol!$V$20,1,B6483+1),B6483)</f>
        <v>1</v>
      </c>
      <c r="C6484" s="1">
        <f>IF(C6483+1=Protocol!$V$21,0,C6483+1)</f>
        <v>2</v>
      </c>
      <c r="D6484" s="1">
        <f t="shared" si="219"/>
        <v>3</v>
      </c>
      <c r="E6484" s="1" t="str">
        <f>INDEX(Protocol[Mark],MATCH(C6484,Protocol[Step],0))</f>
        <v>1D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354010003</v>
      </c>
      <c r="H6484" s="134">
        <f>Systematic[[#This Row],[SampleVariableLabel]]+100*Systematic[[#This Row],[State]]</f>
        <v>354010203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354</v>
      </c>
      <c r="B6485" s="1">
        <f>IF(C6485=0,IF(B6484=Protocol!$V$20,1,B6484+1),B6484)</f>
        <v>1</v>
      </c>
      <c r="C6485" s="1">
        <f>IF(C6484+1=Protocol!$V$21,0,C6484+1)</f>
        <v>3</v>
      </c>
      <c r="D6485" s="1">
        <f t="shared" si="219"/>
        <v>4</v>
      </c>
      <c r="E6485" s="1" t="str">
        <f>INDEX(Protocol[Mark],MATCH(C6485,Protocol[Step],0))</f>
        <v>1M.1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354010004</v>
      </c>
      <c r="H6485" s="134">
        <f>Systematic[[#This Row],[SampleVariableLabel]]+100*Systematic[[#This Row],[State]]</f>
        <v>354010304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354</v>
      </c>
      <c r="B6486" s="1">
        <f>IF(C6486=0,IF(B6485=Protocol!$V$20,1,B6485+1),B6485)</f>
        <v>1</v>
      </c>
      <c r="C6486" s="1">
        <f>IF(C6485+1=Protocol!$V$21,0,C6485+1)</f>
        <v>4</v>
      </c>
      <c r="D6486" s="1">
        <f t="shared" si="219"/>
        <v>5</v>
      </c>
      <c r="E6486" s="1" t="str">
        <f>INDEX(Protocol[Mark],MATCH(C6486,Protocol[Step],0))</f>
        <v>2Oct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354010005</v>
      </c>
      <c r="H6486" s="134">
        <f>Systematic[[#This Row],[SampleVariableLabel]]+100*Systematic[[#This Row],[State]]</f>
        <v>354010405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354</v>
      </c>
      <c r="B6487" s="1">
        <f>IF(C6487=0,IF(B6486=Protocol!$V$20,1,B6486+1),B6486)</f>
        <v>1</v>
      </c>
      <c r="C6487" s="1">
        <f>IF(C6486+1=Protocol!$V$21,0,C6486+1)</f>
        <v>5</v>
      </c>
      <c r="D6487" s="1">
        <f t="shared" si="219"/>
        <v>6</v>
      </c>
      <c r="E6487" s="1" t="str">
        <f>INDEX(Protocol[Mark],MATCH(C6487,Protocol[Step],0))</f>
        <v>2c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354010006</v>
      </c>
      <c r="H6487" s="134">
        <f>Systematic[[#This Row],[SampleVariableLabel]]+100*Systematic[[#This Row],[State]]</f>
        <v>354010506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354</v>
      </c>
      <c r="B6488" s="1">
        <f>IF(C6488=0,IF(B6487=Protocol!$V$20,1,B6487+1),B6487)</f>
        <v>1</v>
      </c>
      <c r="C6488" s="1">
        <f>IF(C6487+1=Protocol!$V$21,0,C6487+1)</f>
        <v>6</v>
      </c>
      <c r="D6488" s="1">
        <f t="shared" si="219"/>
        <v>1</v>
      </c>
      <c r="E6488" s="1" t="str">
        <f>INDEX(Protocol[Mark],MATCH(C6488,Protocol[Step],0))</f>
        <v>2M2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354010001</v>
      </c>
      <c r="H6488" s="134">
        <f>Systematic[[#This Row],[SampleVariableLabel]]+100*Systematic[[#This Row],[State]]</f>
        <v>354010601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354</v>
      </c>
      <c r="B6489" s="1">
        <f>IF(C6489=0,IF(B6488=Protocol!$V$20,1,B6488+1),B6488)</f>
        <v>1</v>
      </c>
      <c r="C6489" s="1">
        <f>IF(C6488+1=Protocol!$V$21,0,C6488+1)</f>
        <v>7</v>
      </c>
      <c r="D6489" s="1">
        <f t="shared" si="219"/>
        <v>2</v>
      </c>
      <c r="E6489" s="1" t="str">
        <f>INDEX(Protocol[Mark],MATCH(C6489,Protocol[Step],0))</f>
        <v>3P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354010002</v>
      </c>
      <c r="H6489" s="134">
        <f>Systematic[[#This Row],[SampleVariableLabel]]+100*Systematic[[#This Row],[State]]</f>
        <v>354010702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354</v>
      </c>
      <c r="B6490" s="1">
        <f>IF(C6490=0,IF(B6489=Protocol!$V$20,1,B6489+1),B6489)</f>
        <v>1</v>
      </c>
      <c r="C6490" s="1">
        <f>IF(C6489+1=Protocol!$V$21,0,C6489+1)</f>
        <v>8</v>
      </c>
      <c r="D6490" s="1">
        <f t="shared" si="219"/>
        <v>3</v>
      </c>
      <c r="E6490" s="1" t="str">
        <f>INDEX(Protocol[Mark],MATCH(C6490,Protocol[Step],0))</f>
        <v>4G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354010003</v>
      </c>
      <c r="H6490" s="134">
        <f>Systematic[[#This Row],[SampleVariableLabel]]+100*Systematic[[#This Row],[State]]</f>
        <v>354010803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354</v>
      </c>
      <c r="B6491" s="1">
        <f>IF(C6491=0,IF(B6490=Protocol!$V$20,1,B6490+1),B6490)</f>
        <v>1</v>
      </c>
      <c r="C6491" s="1">
        <f>IF(C6490+1=Protocol!$V$21,0,C6490+1)</f>
        <v>9</v>
      </c>
      <c r="D6491" s="1">
        <f t="shared" si="219"/>
        <v>4</v>
      </c>
      <c r="E6491" s="1" t="str">
        <f>INDEX(Protocol[Mark],MATCH(C6491,Protocol[Step],0))</f>
        <v>5S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354010004</v>
      </c>
      <c r="H6491" s="134">
        <f>Systematic[[#This Row],[SampleVariableLabel]]+100*Systematic[[#This Row],[State]]</f>
        <v>354010904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354</v>
      </c>
      <c r="B6492" s="1">
        <f>IF(C6492=0,IF(B6491=Protocol!$V$20,1,B6491+1),B6491)</f>
        <v>1</v>
      </c>
      <c r="C6492" s="1">
        <f>IF(C6491+1=Protocol!$V$21,0,C6491+1)</f>
        <v>10</v>
      </c>
      <c r="D6492" s="1">
        <f t="shared" si="219"/>
        <v>5</v>
      </c>
      <c r="E6492" s="1" t="str">
        <f>INDEX(Protocol[Mark],MATCH(C6492,Protocol[Step],0))</f>
        <v>6Gp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354010005</v>
      </c>
      <c r="H6492" s="134">
        <f>Systematic[[#This Row],[SampleVariableLabel]]+100*Systematic[[#This Row],[State]]</f>
        <v>354011005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354</v>
      </c>
      <c r="B6493" s="1">
        <f>IF(C6493=0,IF(B6492=Protocol!$V$20,1,B6492+1),B6492)</f>
        <v>1</v>
      </c>
      <c r="C6493" s="1">
        <f>IF(C6492+1=Protocol!$V$21,0,C6492+1)</f>
        <v>11</v>
      </c>
      <c r="D6493" s="1">
        <f t="shared" si="219"/>
        <v>6</v>
      </c>
      <c r="E6493" s="1" t="str">
        <f>INDEX(Protocol[Mark],MATCH(C6493,Protocol[Step],0))</f>
        <v>7U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354010006</v>
      </c>
      <c r="H6493" s="134">
        <f>Systematic[[#This Row],[SampleVariableLabel]]+100*Systematic[[#This Row],[State]]</f>
        <v>354011106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354</v>
      </c>
      <c r="B6494" s="1">
        <f>IF(C6494=0,IF(B6493=Protocol!$V$20,1,B6493+1),B6493)</f>
        <v>1</v>
      </c>
      <c r="C6494" s="1">
        <f>IF(C6493+1=Protocol!$V$21,0,C6493+1)</f>
        <v>12</v>
      </c>
      <c r="D6494" s="1">
        <f t="shared" si="219"/>
        <v>1</v>
      </c>
      <c r="E6494" s="1" t="str">
        <f>INDEX(Protocol[Mark],MATCH(C6494,Protocol[Step],0))</f>
        <v>8Rot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354010001</v>
      </c>
      <c r="H6494" s="134">
        <f>Systematic[[#This Row],[SampleVariableLabel]]+100*Systematic[[#This Row],[State]]</f>
        <v>354011201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354</v>
      </c>
      <c r="B6495" s="1">
        <f>IF(C6495=0,IF(B6494=Protocol!$V$20,1,B6494+1),B6494)</f>
        <v>1</v>
      </c>
      <c r="C6495" s="1">
        <f>IF(C6494+1=Protocol!$V$21,0,C6494+1)</f>
        <v>13</v>
      </c>
      <c r="D6495" s="1">
        <f t="shared" si="219"/>
        <v>2</v>
      </c>
      <c r="E6495" s="1" t="str">
        <f>INDEX(Protocol[Mark],MATCH(C6495,Protocol[Step],0))</f>
        <v>9Ama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354010002</v>
      </c>
      <c r="H6495" s="134">
        <f>Systematic[[#This Row],[SampleVariableLabel]]+100*Systematic[[#This Row],[State]]</f>
        <v>354011302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354</v>
      </c>
      <c r="B6496" s="1">
        <f>IF(C6496=0,IF(B6495=Protocol!$V$20,1,B6495+1),B6495)</f>
        <v>1</v>
      </c>
      <c r="C6496" s="1">
        <f>IF(C6495+1=Protocol!$V$21,0,C6495+1)</f>
        <v>14</v>
      </c>
      <c r="D6496" s="1">
        <f t="shared" si="219"/>
        <v>3</v>
      </c>
      <c r="E6496" s="1" t="str">
        <f>INDEX(Protocol[Mark],MATCH(C6496,Protocol[Step],0))</f>
        <v>10AsTm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354010003</v>
      </c>
      <c r="H6496" s="134">
        <f>Systematic[[#This Row],[SampleVariableLabel]]+100*Systematic[[#This Row],[State]]</f>
        <v>354011403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354</v>
      </c>
      <c r="B6497" s="1">
        <f>IF(C6497=0,IF(B6496=Protocol!$V$20,1,B6496+1),B6496)</f>
        <v>1</v>
      </c>
      <c r="C6497" s="1">
        <f>IF(C6496+1=Protocol!$V$21,0,C6496+1)</f>
        <v>15</v>
      </c>
      <c r="D6497" s="1">
        <f t="shared" si="219"/>
        <v>4</v>
      </c>
      <c r="E6497" s="1" t="str">
        <f>INDEX(Protocol[Mark],MATCH(C6497,Protocol[Step],0))</f>
        <v>11Azd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354010004</v>
      </c>
      <c r="H6497" s="134">
        <f>Systematic[[#This Row],[SampleVariableLabel]]+100*Systematic[[#This Row],[State]]</f>
        <v>354011504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355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ce1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355010005</v>
      </c>
      <c r="H6498" s="134">
        <f>Systematic[[#This Row],[SampleVariableLabel]]+100*Systematic[[#This Row],[State]]</f>
        <v>355010005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355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1Dig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355010006</v>
      </c>
      <c r="H6499" s="134">
        <f>Systematic[[#This Row],[SampleVariableLabel]]+100*Systematic[[#This Row],[State]]</f>
        <v>355010106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355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1D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355010001</v>
      </c>
      <c r="H6500" s="134">
        <f>Systematic[[#This Row],[SampleVariableLabel]]+100*Systematic[[#This Row],[State]]</f>
        <v>355010201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355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1M.1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355010002</v>
      </c>
      <c r="H6501" s="134">
        <f>Systematic[[#This Row],[SampleVariableLabel]]+100*Systematic[[#This Row],[State]]</f>
        <v>355010302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355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2Oct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355010003</v>
      </c>
      <c r="H6502" s="134">
        <f>Systematic[[#This Row],[SampleVariableLabel]]+100*Systematic[[#This Row],[State]]</f>
        <v>355010403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355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2c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355010004</v>
      </c>
      <c r="H6503" s="134">
        <f>Systematic[[#This Row],[SampleVariableLabel]]+100*Systematic[[#This Row],[State]]</f>
        <v>355010504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355</v>
      </c>
      <c r="B6504" s="1">
        <f>IF(C6504=0,IF(B6503=Protocol!$V$20,1,B6503+1),B6503)</f>
        <v>1</v>
      </c>
      <c r="C6504" s="1">
        <f>IF(C6503+1=Protocol!$V$21,0,C6503+1)</f>
        <v>6</v>
      </c>
      <c r="D6504" s="1">
        <f t="shared" si="219"/>
        <v>5</v>
      </c>
      <c r="E6504" s="1" t="str">
        <f>INDEX(Protocol[Mark],MATCH(C6504,Protocol[Step],0))</f>
        <v>2M2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355010005</v>
      </c>
      <c r="H6504" s="134">
        <f>Systematic[[#This Row],[SampleVariableLabel]]+100*Systematic[[#This Row],[State]]</f>
        <v>355010605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355</v>
      </c>
      <c r="B6505" s="1">
        <f>IF(C6505=0,IF(B6504=Protocol!$V$20,1,B6504+1),B6504)</f>
        <v>1</v>
      </c>
      <c r="C6505" s="1">
        <f>IF(C6504+1=Protocol!$V$21,0,C6504+1)</f>
        <v>7</v>
      </c>
      <c r="D6505" s="1">
        <f t="shared" si="219"/>
        <v>6</v>
      </c>
      <c r="E6505" s="1" t="str">
        <f>INDEX(Protocol[Mark],MATCH(C6505,Protocol[Step],0))</f>
        <v>3P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355010006</v>
      </c>
      <c r="H6505" s="134">
        <f>Systematic[[#This Row],[SampleVariableLabel]]+100*Systematic[[#This Row],[State]]</f>
        <v>355010706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355</v>
      </c>
      <c r="B6506" s="1">
        <f>IF(C6506=0,IF(B6505=Protocol!$V$20,1,B6505+1),B6505)</f>
        <v>1</v>
      </c>
      <c r="C6506" s="1">
        <f>IF(C6505+1=Protocol!$V$21,0,C6505+1)</f>
        <v>8</v>
      </c>
      <c r="D6506" s="1">
        <f t="shared" si="219"/>
        <v>1</v>
      </c>
      <c r="E6506" s="1" t="str">
        <f>INDEX(Protocol[Mark],MATCH(C6506,Protocol[Step],0))</f>
        <v>4G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355010001</v>
      </c>
      <c r="H6506" s="134">
        <f>Systematic[[#This Row],[SampleVariableLabel]]+100*Systematic[[#This Row],[State]]</f>
        <v>355010801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355</v>
      </c>
      <c r="B6507" s="1">
        <f>IF(C6507=0,IF(B6506=Protocol!$V$20,1,B6506+1),B6506)</f>
        <v>1</v>
      </c>
      <c r="C6507" s="1">
        <f>IF(C6506+1=Protocol!$V$21,0,C6506+1)</f>
        <v>9</v>
      </c>
      <c r="D6507" s="1">
        <f t="shared" si="219"/>
        <v>2</v>
      </c>
      <c r="E6507" s="1" t="str">
        <f>INDEX(Protocol[Mark],MATCH(C6507,Protocol[Step],0))</f>
        <v>5S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355010002</v>
      </c>
      <c r="H6507" s="134">
        <f>Systematic[[#This Row],[SampleVariableLabel]]+100*Systematic[[#This Row],[State]]</f>
        <v>355010902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355</v>
      </c>
      <c r="B6508" s="1">
        <f>IF(C6508=0,IF(B6507=Protocol!$V$20,1,B6507+1),B6507)</f>
        <v>1</v>
      </c>
      <c r="C6508" s="1">
        <f>IF(C6507+1=Protocol!$V$21,0,C6507+1)</f>
        <v>10</v>
      </c>
      <c r="D6508" s="1">
        <f t="shared" si="219"/>
        <v>3</v>
      </c>
      <c r="E6508" s="1" t="str">
        <f>INDEX(Protocol[Mark],MATCH(C6508,Protocol[Step],0))</f>
        <v>6Gp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355010003</v>
      </c>
      <c r="H6508" s="134">
        <f>Systematic[[#This Row],[SampleVariableLabel]]+100*Systematic[[#This Row],[State]]</f>
        <v>355011003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355</v>
      </c>
      <c r="B6509" s="1">
        <f>IF(C6509=0,IF(B6508=Protocol!$V$20,1,B6508+1),B6508)</f>
        <v>1</v>
      </c>
      <c r="C6509" s="1">
        <f>IF(C6508+1=Protocol!$V$21,0,C6508+1)</f>
        <v>11</v>
      </c>
      <c r="D6509" s="1">
        <f t="shared" si="219"/>
        <v>4</v>
      </c>
      <c r="E6509" s="1" t="str">
        <f>INDEX(Protocol[Mark],MATCH(C6509,Protocol[Step],0))</f>
        <v>7U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355010004</v>
      </c>
      <c r="H6509" s="134">
        <f>Systematic[[#This Row],[SampleVariableLabel]]+100*Systematic[[#This Row],[State]]</f>
        <v>355011104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355</v>
      </c>
      <c r="B6510" s="1">
        <f>IF(C6510=0,IF(B6509=Protocol!$V$20,1,B6509+1),B6509)</f>
        <v>1</v>
      </c>
      <c r="C6510" s="1">
        <f>IF(C6509+1=Protocol!$V$21,0,C6509+1)</f>
        <v>12</v>
      </c>
      <c r="D6510" s="1">
        <f t="shared" si="219"/>
        <v>5</v>
      </c>
      <c r="E6510" s="1" t="str">
        <f>INDEX(Protocol[Mark],MATCH(C6510,Protocol[Step],0))</f>
        <v>8Rot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355010005</v>
      </c>
      <c r="H6510" s="134">
        <f>Systematic[[#This Row],[SampleVariableLabel]]+100*Systematic[[#This Row],[State]]</f>
        <v>355011205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355</v>
      </c>
      <c r="B6511" s="1">
        <f>IF(C6511=0,IF(B6510=Protocol!$V$20,1,B6510+1),B6510)</f>
        <v>1</v>
      </c>
      <c r="C6511" s="1">
        <f>IF(C6510+1=Protocol!$V$21,0,C6510+1)</f>
        <v>13</v>
      </c>
      <c r="D6511" s="1">
        <f t="shared" si="219"/>
        <v>6</v>
      </c>
      <c r="E6511" s="1" t="str">
        <f>INDEX(Protocol[Mark],MATCH(C6511,Protocol[Step],0))</f>
        <v>9Ama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355010006</v>
      </c>
      <c r="H6511" s="134">
        <f>Systematic[[#This Row],[SampleVariableLabel]]+100*Systematic[[#This Row],[State]]</f>
        <v>355011306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355</v>
      </c>
      <c r="B6512" s="1">
        <f>IF(C6512=0,IF(B6511=Protocol!$V$20,1,B6511+1),B6511)</f>
        <v>1</v>
      </c>
      <c r="C6512" s="1">
        <f>IF(C6511+1=Protocol!$V$21,0,C6511+1)</f>
        <v>14</v>
      </c>
      <c r="D6512" s="1">
        <f t="shared" si="219"/>
        <v>1</v>
      </c>
      <c r="E6512" s="1" t="str">
        <f>INDEX(Protocol[Mark],MATCH(C6512,Protocol[Step],0))</f>
        <v>10AsTm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355010001</v>
      </c>
      <c r="H6512" s="134">
        <f>Systematic[[#This Row],[SampleVariableLabel]]+100*Systematic[[#This Row],[State]]</f>
        <v>355011401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355</v>
      </c>
      <c r="B6513" s="1">
        <f>IF(C6513=0,IF(B6512=Protocol!$V$20,1,B6512+1),B6512)</f>
        <v>1</v>
      </c>
      <c r="C6513" s="1">
        <f>IF(C6512+1=Protocol!$V$21,0,C6512+1)</f>
        <v>15</v>
      </c>
      <c r="D6513" s="1">
        <f t="shared" si="219"/>
        <v>2</v>
      </c>
      <c r="E6513" s="1" t="str">
        <f>INDEX(Protocol[Mark],MATCH(C6513,Protocol[Step],0))</f>
        <v>11Azd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355010002</v>
      </c>
      <c r="H6513" s="134">
        <f>Systematic[[#This Row],[SampleVariableLabel]]+100*Systematic[[#This Row],[State]]</f>
        <v>355011502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356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ce1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356010003</v>
      </c>
      <c r="H6514" s="134">
        <f>Systematic[[#This Row],[SampleVariableLabel]]+100*Systematic[[#This Row],[State]]</f>
        <v>356010003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356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1Dig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356010004</v>
      </c>
      <c r="H6515" s="134">
        <f>Systematic[[#This Row],[SampleVariableLabel]]+100*Systematic[[#This Row],[State]]</f>
        <v>356010104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356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1D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356010005</v>
      </c>
      <c r="H6516" s="134">
        <f>Systematic[[#This Row],[SampleVariableLabel]]+100*Systematic[[#This Row],[State]]</f>
        <v>356010205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356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1M.1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356010006</v>
      </c>
      <c r="H6517" s="134">
        <f>Systematic[[#This Row],[SampleVariableLabel]]+100*Systematic[[#This Row],[State]]</f>
        <v>356010306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356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2Oct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356010001</v>
      </c>
      <c r="H6518" s="134">
        <f>Systematic[[#This Row],[SampleVariableLabel]]+100*Systematic[[#This Row],[State]]</f>
        <v>356010401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356</v>
      </c>
      <c r="B6519" s="1">
        <f>IF(C6519=0,IF(B6518=Protocol!$V$20,1,B6518+1),B6518)</f>
        <v>1</v>
      </c>
      <c r="C6519" s="1">
        <f>IF(C6518+1=Protocol!$V$21,0,C6518+1)</f>
        <v>5</v>
      </c>
      <c r="D6519" s="1">
        <f t="shared" si="219"/>
        <v>2</v>
      </c>
      <c r="E6519" s="1" t="str">
        <f>INDEX(Protocol[Mark],MATCH(C6519,Protocol[Step],0))</f>
        <v>2c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356010002</v>
      </c>
      <c r="H6519" s="134">
        <f>Systematic[[#This Row],[SampleVariableLabel]]+100*Systematic[[#This Row],[State]]</f>
        <v>356010502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356</v>
      </c>
      <c r="B6520" s="1">
        <f>IF(C6520=0,IF(B6519=Protocol!$V$20,1,B6519+1),B6519)</f>
        <v>1</v>
      </c>
      <c r="C6520" s="1">
        <f>IF(C6519+1=Protocol!$V$21,0,C6519+1)</f>
        <v>6</v>
      </c>
      <c r="D6520" s="1">
        <f t="shared" si="219"/>
        <v>3</v>
      </c>
      <c r="E6520" s="1" t="str">
        <f>INDEX(Protocol[Mark],MATCH(C6520,Protocol[Step],0))</f>
        <v>2M2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356010003</v>
      </c>
      <c r="H6520" s="134">
        <f>Systematic[[#This Row],[SampleVariableLabel]]+100*Systematic[[#This Row],[State]]</f>
        <v>356010603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356</v>
      </c>
      <c r="B6521" s="1">
        <f>IF(C6521=0,IF(B6520=Protocol!$V$20,1,B6520+1),B6520)</f>
        <v>1</v>
      </c>
      <c r="C6521" s="1">
        <f>IF(C6520+1=Protocol!$V$21,0,C6520+1)</f>
        <v>7</v>
      </c>
      <c r="D6521" s="1">
        <f t="shared" si="219"/>
        <v>4</v>
      </c>
      <c r="E6521" s="1" t="str">
        <f>INDEX(Protocol[Mark],MATCH(C6521,Protocol[Step],0))</f>
        <v>3P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356010004</v>
      </c>
      <c r="H6521" s="134">
        <f>Systematic[[#This Row],[SampleVariableLabel]]+100*Systematic[[#This Row],[State]]</f>
        <v>356010704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356</v>
      </c>
      <c r="B6522" s="1">
        <f>IF(C6522=0,IF(B6521=Protocol!$V$20,1,B6521+1),B6521)</f>
        <v>1</v>
      </c>
      <c r="C6522" s="1">
        <f>IF(C6521+1=Protocol!$V$21,0,C6521+1)</f>
        <v>8</v>
      </c>
      <c r="D6522" s="1">
        <f t="shared" si="219"/>
        <v>5</v>
      </c>
      <c r="E6522" s="1" t="str">
        <f>INDEX(Protocol[Mark],MATCH(C6522,Protocol[Step],0))</f>
        <v>4G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356010005</v>
      </c>
      <c r="H6522" s="134">
        <f>Systematic[[#This Row],[SampleVariableLabel]]+100*Systematic[[#This Row],[State]]</f>
        <v>356010805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356</v>
      </c>
      <c r="B6523" s="1">
        <f>IF(C6523=0,IF(B6522=Protocol!$V$20,1,B6522+1),B6522)</f>
        <v>1</v>
      </c>
      <c r="C6523" s="1">
        <f>IF(C6522+1=Protocol!$V$21,0,C6522+1)</f>
        <v>9</v>
      </c>
      <c r="D6523" s="1">
        <f t="shared" si="219"/>
        <v>6</v>
      </c>
      <c r="E6523" s="1" t="str">
        <f>INDEX(Protocol[Mark],MATCH(C6523,Protocol[Step],0))</f>
        <v>5S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356010006</v>
      </c>
      <c r="H6523" s="134">
        <f>Systematic[[#This Row],[SampleVariableLabel]]+100*Systematic[[#This Row],[State]]</f>
        <v>356010906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356</v>
      </c>
      <c r="B6524" s="1">
        <f>IF(C6524=0,IF(B6523=Protocol!$V$20,1,B6523+1),B6523)</f>
        <v>1</v>
      </c>
      <c r="C6524" s="1">
        <f>IF(C6523+1=Protocol!$V$21,0,C6523+1)</f>
        <v>10</v>
      </c>
      <c r="D6524" s="1">
        <f t="shared" si="219"/>
        <v>1</v>
      </c>
      <c r="E6524" s="1" t="str">
        <f>INDEX(Protocol[Mark],MATCH(C6524,Protocol[Step],0))</f>
        <v>6Gp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356010001</v>
      </c>
      <c r="H6524" s="134">
        <f>Systematic[[#This Row],[SampleVariableLabel]]+100*Systematic[[#This Row],[State]]</f>
        <v>356011001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356</v>
      </c>
      <c r="B6525" s="1">
        <f>IF(C6525=0,IF(B6524=Protocol!$V$20,1,B6524+1),B6524)</f>
        <v>1</v>
      </c>
      <c r="C6525" s="1">
        <f>IF(C6524+1=Protocol!$V$21,0,C6524+1)</f>
        <v>11</v>
      </c>
      <c r="D6525" s="1">
        <f t="shared" si="219"/>
        <v>2</v>
      </c>
      <c r="E6525" s="1" t="str">
        <f>INDEX(Protocol[Mark],MATCH(C6525,Protocol[Step],0))</f>
        <v>7U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356010002</v>
      </c>
      <c r="H6525" s="134">
        <f>Systematic[[#This Row],[SampleVariableLabel]]+100*Systematic[[#This Row],[State]]</f>
        <v>356011102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356</v>
      </c>
      <c r="B6526" s="1">
        <f>IF(C6526=0,IF(B6525=Protocol!$V$20,1,B6525+1),B6525)</f>
        <v>1</v>
      </c>
      <c r="C6526" s="1">
        <f>IF(C6525+1=Protocol!$V$21,0,C6525+1)</f>
        <v>12</v>
      </c>
      <c r="D6526" s="1">
        <f t="shared" si="219"/>
        <v>3</v>
      </c>
      <c r="E6526" s="1" t="str">
        <f>INDEX(Protocol[Mark],MATCH(C6526,Protocol[Step],0))</f>
        <v>8Rot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356010003</v>
      </c>
      <c r="H6526" s="134">
        <f>Systematic[[#This Row],[SampleVariableLabel]]+100*Systematic[[#This Row],[State]]</f>
        <v>356011203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356</v>
      </c>
      <c r="B6527" s="1">
        <f>IF(C6527=0,IF(B6526=Protocol!$V$20,1,B6526+1),B6526)</f>
        <v>1</v>
      </c>
      <c r="C6527" s="1">
        <f>IF(C6526+1=Protocol!$V$21,0,C6526+1)</f>
        <v>13</v>
      </c>
      <c r="D6527" s="1">
        <f t="shared" si="219"/>
        <v>4</v>
      </c>
      <c r="E6527" s="1" t="str">
        <f>INDEX(Protocol[Mark],MATCH(C6527,Protocol[Step],0))</f>
        <v>9Ama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356010004</v>
      </c>
      <c r="H6527" s="134">
        <f>Systematic[[#This Row],[SampleVariableLabel]]+100*Systematic[[#This Row],[State]]</f>
        <v>356011304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356</v>
      </c>
      <c r="B6528" s="1">
        <f>IF(C6528=0,IF(B6527=Protocol!$V$20,1,B6527+1),B6527)</f>
        <v>1</v>
      </c>
      <c r="C6528" s="1">
        <f>IF(C6527+1=Protocol!$V$21,0,C6527+1)</f>
        <v>14</v>
      </c>
      <c r="D6528" s="1">
        <f t="shared" si="219"/>
        <v>5</v>
      </c>
      <c r="E6528" s="1" t="str">
        <f>INDEX(Protocol[Mark],MATCH(C6528,Protocol[Step],0))</f>
        <v>10AsTm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356010005</v>
      </c>
      <c r="H6528" s="134">
        <f>Systematic[[#This Row],[SampleVariableLabel]]+100*Systematic[[#This Row],[State]]</f>
        <v>356011405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356</v>
      </c>
      <c r="B6529" s="1">
        <f>IF(C6529=0,IF(B6528=Protocol!$V$20,1,B6528+1),B6528)</f>
        <v>1</v>
      </c>
      <c r="C6529" s="1">
        <f>IF(C6528+1=Protocol!$V$21,0,C6528+1)</f>
        <v>15</v>
      </c>
      <c r="D6529" s="1">
        <f t="shared" si="219"/>
        <v>6</v>
      </c>
      <c r="E6529" s="1" t="str">
        <f>INDEX(Protocol[Mark],MATCH(C6529,Protocol[Step],0))</f>
        <v>11Azd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356010006</v>
      </c>
      <c r="H6529" s="134">
        <f>Systematic[[#This Row],[SampleVariableLabel]]+100*Systematic[[#This Row],[State]]</f>
        <v>356011506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357</v>
      </c>
      <c r="B6530" s="1">
        <f>IF(C6530=0,IF(B6529=Protocol!$V$20,1,B6529+1),B6529)</f>
        <v>1</v>
      </c>
      <c r="C6530" s="1">
        <f>IF(C6529+1=Protocol!$V$21,0,C6529+1)</f>
        <v>0</v>
      </c>
      <c r="D6530" s="1">
        <f t="shared" si="219"/>
        <v>1</v>
      </c>
      <c r="E6530" s="1" t="str">
        <f>INDEX(Protocol[Mark],MATCH(C6530,Protocol[Step],0))</f>
        <v>ce1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357010001</v>
      </c>
      <c r="H6530" s="134">
        <f>Systematic[[#This Row],[SampleVariableLabel]]+100*Systematic[[#This Row],[State]]</f>
        <v>357010001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357</v>
      </c>
      <c r="B6531" s="1">
        <f>IF(C6531=0,IF(B6530=Protocol!$V$20,1,B6530+1),B6530)</f>
        <v>1</v>
      </c>
      <c r="C6531" s="1">
        <f>IF(C6530+1=Protocol!$V$21,0,C6530+1)</f>
        <v>1</v>
      </c>
      <c r="D6531" s="1">
        <f t="shared" ref="D6531:D6594" si="221">IF(D6530=nVariables,1,D6530+1)</f>
        <v>2</v>
      </c>
      <c r="E6531" s="1" t="str">
        <f>INDEX(Protocol[Mark],MATCH(C6531,Protocol[Step],0))</f>
        <v>1Dig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357010002</v>
      </c>
      <c r="H6531" s="134">
        <f>Systematic[[#This Row],[SampleVariableLabel]]+100*Systematic[[#This Row],[State]]</f>
        <v>357010102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357</v>
      </c>
      <c r="B6532" s="1">
        <f>IF(C6532=0,IF(B6531=Protocol!$V$20,1,B6531+1),B6531)</f>
        <v>1</v>
      </c>
      <c r="C6532" s="1">
        <f>IF(C6531+1=Protocol!$V$21,0,C6531+1)</f>
        <v>2</v>
      </c>
      <c r="D6532" s="1">
        <f t="shared" si="221"/>
        <v>3</v>
      </c>
      <c r="E6532" s="1" t="str">
        <f>INDEX(Protocol[Mark],MATCH(C6532,Protocol[Step],0))</f>
        <v>1D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357010003</v>
      </c>
      <c r="H6532" s="134">
        <f>Systematic[[#This Row],[SampleVariableLabel]]+100*Systematic[[#This Row],[State]]</f>
        <v>357010203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357</v>
      </c>
      <c r="B6533" s="1">
        <f>IF(C6533=0,IF(B6532=Protocol!$V$20,1,B6532+1),B6532)</f>
        <v>1</v>
      </c>
      <c r="C6533" s="1">
        <f>IF(C6532+1=Protocol!$V$21,0,C6532+1)</f>
        <v>3</v>
      </c>
      <c r="D6533" s="1">
        <f t="shared" si="221"/>
        <v>4</v>
      </c>
      <c r="E6533" s="1" t="str">
        <f>INDEX(Protocol[Mark],MATCH(C6533,Protocol[Step],0))</f>
        <v>1M.1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357010004</v>
      </c>
      <c r="H6533" s="134">
        <f>Systematic[[#This Row],[SampleVariableLabel]]+100*Systematic[[#This Row],[State]]</f>
        <v>357010304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357</v>
      </c>
      <c r="B6534" s="1">
        <f>IF(C6534=0,IF(B6533=Protocol!$V$20,1,B6533+1),B6533)</f>
        <v>1</v>
      </c>
      <c r="C6534" s="1">
        <f>IF(C6533+1=Protocol!$V$21,0,C6533+1)</f>
        <v>4</v>
      </c>
      <c r="D6534" s="1">
        <f t="shared" si="221"/>
        <v>5</v>
      </c>
      <c r="E6534" s="1" t="str">
        <f>INDEX(Protocol[Mark],MATCH(C6534,Protocol[Step],0))</f>
        <v>2Oct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357010005</v>
      </c>
      <c r="H6534" s="134">
        <f>Systematic[[#This Row],[SampleVariableLabel]]+100*Systematic[[#This Row],[State]]</f>
        <v>357010405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357</v>
      </c>
      <c r="B6535" s="1">
        <f>IF(C6535=0,IF(B6534=Protocol!$V$20,1,B6534+1),B6534)</f>
        <v>1</v>
      </c>
      <c r="C6535" s="1">
        <f>IF(C6534+1=Protocol!$V$21,0,C6534+1)</f>
        <v>5</v>
      </c>
      <c r="D6535" s="1">
        <f t="shared" si="221"/>
        <v>6</v>
      </c>
      <c r="E6535" s="1" t="str">
        <f>INDEX(Protocol[Mark],MATCH(C6535,Protocol[Step],0))</f>
        <v>2c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357010006</v>
      </c>
      <c r="H6535" s="134">
        <f>Systematic[[#This Row],[SampleVariableLabel]]+100*Systematic[[#This Row],[State]]</f>
        <v>357010506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357</v>
      </c>
      <c r="B6536" s="1">
        <f>IF(C6536=0,IF(B6535=Protocol!$V$20,1,B6535+1),B6535)</f>
        <v>1</v>
      </c>
      <c r="C6536" s="1">
        <f>IF(C6535+1=Protocol!$V$21,0,C6535+1)</f>
        <v>6</v>
      </c>
      <c r="D6536" s="1">
        <f t="shared" si="221"/>
        <v>1</v>
      </c>
      <c r="E6536" s="1" t="str">
        <f>INDEX(Protocol[Mark],MATCH(C6536,Protocol[Step],0))</f>
        <v>2M2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357010001</v>
      </c>
      <c r="H6536" s="134">
        <f>Systematic[[#This Row],[SampleVariableLabel]]+100*Systematic[[#This Row],[State]]</f>
        <v>357010601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357</v>
      </c>
      <c r="B6537" s="1">
        <f>IF(C6537=0,IF(B6536=Protocol!$V$20,1,B6536+1),B6536)</f>
        <v>1</v>
      </c>
      <c r="C6537" s="1">
        <f>IF(C6536+1=Protocol!$V$21,0,C6536+1)</f>
        <v>7</v>
      </c>
      <c r="D6537" s="1">
        <f t="shared" si="221"/>
        <v>2</v>
      </c>
      <c r="E6537" s="1" t="str">
        <f>INDEX(Protocol[Mark],MATCH(C6537,Protocol[Step],0))</f>
        <v>3P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357010002</v>
      </c>
      <c r="H6537" s="134">
        <f>Systematic[[#This Row],[SampleVariableLabel]]+100*Systematic[[#This Row],[State]]</f>
        <v>357010702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357</v>
      </c>
      <c r="B6538" s="1">
        <f>IF(C6538=0,IF(B6537=Protocol!$V$20,1,B6537+1),B6537)</f>
        <v>1</v>
      </c>
      <c r="C6538" s="1">
        <f>IF(C6537+1=Protocol!$V$21,0,C6537+1)</f>
        <v>8</v>
      </c>
      <c r="D6538" s="1">
        <f t="shared" si="221"/>
        <v>3</v>
      </c>
      <c r="E6538" s="1" t="str">
        <f>INDEX(Protocol[Mark],MATCH(C6538,Protocol[Step],0))</f>
        <v>4G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357010003</v>
      </c>
      <c r="H6538" s="134">
        <f>Systematic[[#This Row],[SampleVariableLabel]]+100*Systematic[[#This Row],[State]]</f>
        <v>357010803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357</v>
      </c>
      <c r="B6539" s="1">
        <f>IF(C6539=0,IF(B6538=Protocol!$V$20,1,B6538+1),B6538)</f>
        <v>1</v>
      </c>
      <c r="C6539" s="1">
        <f>IF(C6538+1=Protocol!$V$21,0,C6538+1)</f>
        <v>9</v>
      </c>
      <c r="D6539" s="1">
        <f t="shared" si="221"/>
        <v>4</v>
      </c>
      <c r="E6539" s="1" t="str">
        <f>INDEX(Protocol[Mark],MATCH(C6539,Protocol[Step],0))</f>
        <v>5S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357010004</v>
      </c>
      <c r="H6539" s="134">
        <f>Systematic[[#This Row],[SampleVariableLabel]]+100*Systematic[[#This Row],[State]]</f>
        <v>357010904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357</v>
      </c>
      <c r="B6540" s="1">
        <f>IF(C6540=0,IF(B6539=Protocol!$V$20,1,B6539+1),B6539)</f>
        <v>1</v>
      </c>
      <c r="C6540" s="1">
        <f>IF(C6539+1=Protocol!$V$21,0,C6539+1)</f>
        <v>10</v>
      </c>
      <c r="D6540" s="1">
        <f t="shared" si="221"/>
        <v>5</v>
      </c>
      <c r="E6540" s="1" t="str">
        <f>INDEX(Protocol[Mark],MATCH(C6540,Protocol[Step],0))</f>
        <v>6Gp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357010005</v>
      </c>
      <c r="H6540" s="134">
        <f>Systematic[[#This Row],[SampleVariableLabel]]+100*Systematic[[#This Row],[State]]</f>
        <v>357011005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357</v>
      </c>
      <c r="B6541" s="1">
        <f>IF(C6541=0,IF(B6540=Protocol!$V$20,1,B6540+1),B6540)</f>
        <v>1</v>
      </c>
      <c r="C6541" s="1">
        <f>IF(C6540+1=Protocol!$V$21,0,C6540+1)</f>
        <v>11</v>
      </c>
      <c r="D6541" s="1">
        <f t="shared" si="221"/>
        <v>6</v>
      </c>
      <c r="E6541" s="1" t="str">
        <f>INDEX(Protocol[Mark],MATCH(C6541,Protocol[Step],0))</f>
        <v>7U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357010006</v>
      </c>
      <c r="H6541" s="134">
        <f>Systematic[[#This Row],[SampleVariableLabel]]+100*Systematic[[#This Row],[State]]</f>
        <v>357011106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357</v>
      </c>
      <c r="B6542" s="1">
        <f>IF(C6542=0,IF(B6541=Protocol!$V$20,1,B6541+1),B6541)</f>
        <v>1</v>
      </c>
      <c r="C6542" s="1">
        <f>IF(C6541+1=Protocol!$V$21,0,C6541+1)</f>
        <v>12</v>
      </c>
      <c r="D6542" s="1">
        <f t="shared" si="221"/>
        <v>1</v>
      </c>
      <c r="E6542" s="1" t="str">
        <f>INDEX(Protocol[Mark],MATCH(C6542,Protocol[Step],0))</f>
        <v>8Rot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357010001</v>
      </c>
      <c r="H6542" s="134">
        <f>Systematic[[#This Row],[SampleVariableLabel]]+100*Systematic[[#This Row],[State]]</f>
        <v>357011201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357</v>
      </c>
      <c r="B6543" s="1">
        <f>IF(C6543=0,IF(B6542=Protocol!$V$20,1,B6542+1),B6542)</f>
        <v>1</v>
      </c>
      <c r="C6543" s="1">
        <f>IF(C6542+1=Protocol!$V$21,0,C6542+1)</f>
        <v>13</v>
      </c>
      <c r="D6543" s="1">
        <f t="shared" si="221"/>
        <v>2</v>
      </c>
      <c r="E6543" s="1" t="str">
        <f>INDEX(Protocol[Mark],MATCH(C6543,Protocol[Step],0))</f>
        <v>9Ama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357010002</v>
      </c>
      <c r="H6543" s="134">
        <f>Systematic[[#This Row],[SampleVariableLabel]]+100*Systematic[[#This Row],[State]]</f>
        <v>357011302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357</v>
      </c>
      <c r="B6544" s="1">
        <f>IF(C6544=0,IF(B6543=Protocol!$V$20,1,B6543+1),B6543)</f>
        <v>1</v>
      </c>
      <c r="C6544" s="1">
        <f>IF(C6543+1=Protocol!$V$21,0,C6543+1)</f>
        <v>14</v>
      </c>
      <c r="D6544" s="1">
        <f t="shared" si="221"/>
        <v>3</v>
      </c>
      <c r="E6544" s="1" t="str">
        <f>INDEX(Protocol[Mark],MATCH(C6544,Protocol[Step],0))</f>
        <v>10AsTm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357010003</v>
      </c>
      <c r="H6544" s="134">
        <f>Systematic[[#This Row],[SampleVariableLabel]]+100*Systematic[[#This Row],[State]]</f>
        <v>357011403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357</v>
      </c>
      <c r="B6545" s="1">
        <f>IF(C6545=0,IF(B6544=Protocol!$V$20,1,B6544+1),B6544)</f>
        <v>1</v>
      </c>
      <c r="C6545" s="1">
        <f>IF(C6544+1=Protocol!$V$21,0,C6544+1)</f>
        <v>15</v>
      </c>
      <c r="D6545" s="1">
        <f t="shared" si="221"/>
        <v>4</v>
      </c>
      <c r="E6545" s="1" t="str">
        <f>INDEX(Protocol[Mark],MATCH(C6545,Protocol[Step],0))</f>
        <v>11Azd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357010004</v>
      </c>
      <c r="H6545" s="134">
        <f>Systematic[[#This Row],[SampleVariableLabel]]+100*Systematic[[#This Row],[State]]</f>
        <v>357011504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358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ce1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358010005</v>
      </c>
      <c r="H6546" s="134">
        <f>Systematic[[#This Row],[SampleVariableLabel]]+100*Systematic[[#This Row],[State]]</f>
        <v>358010005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358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358010006</v>
      </c>
      <c r="H6547" s="134">
        <f>Systematic[[#This Row],[SampleVariableLabel]]+100*Systematic[[#This Row],[State]]</f>
        <v>358010106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358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358010001</v>
      </c>
      <c r="H6548" s="134">
        <f>Systematic[[#This Row],[SampleVariableLabel]]+100*Systematic[[#This Row],[State]]</f>
        <v>358010201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358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1M.1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358010002</v>
      </c>
      <c r="H6549" s="134">
        <f>Systematic[[#This Row],[SampleVariableLabel]]+100*Systematic[[#This Row],[State]]</f>
        <v>358010302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358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358010003</v>
      </c>
      <c r="H6550" s="134">
        <f>Systematic[[#This Row],[SampleVariableLabel]]+100*Systematic[[#This Row],[State]]</f>
        <v>358010403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358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2c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358010004</v>
      </c>
      <c r="H6551" s="134">
        <f>Systematic[[#This Row],[SampleVariableLabel]]+100*Systematic[[#This Row],[State]]</f>
        <v>358010504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358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2M2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358010005</v>
      </c>
      <c r="H6552" s="134">
        <f>Systematic[[#This Row],[SampleVariableLabel]]+100*Systematic[[#This Row],[State]]</f>
        <v>358010605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358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3P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358010006</v>
      </c>
      <c r="H6553" s="134">
        <f>Systematic[[#This Row],[SampleVariableLabel]]+100*Systematic[[#This Row],[State]]</f>
        <v>358010706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358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4G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358010001</v>
      </c>
      <c r="H6554" s="134">
        <f>Systematic[[#This Row],[SampleVariableLabel]]+100*Systematic[[#This Row],[State]]</f>
        <v>358010801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358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5S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358010002</v>
      </c>
      <c r="H6555" s="134">
        <f>Systematic[[#This Row],[SampleVariableLabel]]+100*Systematic[[#This Row],[State]]</f>
        <v>358010902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358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6Gp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358010003</v>
      </c>
      <c r="H6556" s="134">
        <f>Systematic[[#This Row],[SampleVariableLabel]]+100*Systematic[[#This Row],[State]]</f>
        <v>358011003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358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7U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358010004</v>
      </c>
      <c r="H6557" s="134">
        <f>Systematic[[#This Row],[SampleVariableLabel]]+100*Systematic[[#This Row],[State]]</f>
        <v>358011104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358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8Rot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358010005</v>
      </c>
      <c r="H6558" s="134">
        <f>Systematic[[#This Row],[SampleVariableLabel]]+100*Systematic[[#This Row],[State]]</f>
        <v>358011205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358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9Ama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358010006</v>
      </c>
      <c r="H6559" s="134">
        <f>Systematic[[#This Row],[SampleVariableLabel]]+100*Systematic[[#This Row],[State]]</f>
        <v>358011306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358</v>
      </c>
      <c r="B6560" s="1">
        <f>IF(C6560=0,IF(B6559=Protocol!$V$20,1,B6559+1),B6559)</f>
        <v>1</v>
      </c>
      <c r="C6560" s="1">
        <f>IF(C6559+1=Protocol!$V$21,0,C6559+1)</f>
        <v>14</v>
      </c>
      <c r="D6560" s="1">
        <f t="shared" si="221"/>
        <v>1</v>
      </c>
      <c r="E6560" s="1" t="str">
        <f>INDEX(Protocol[Mark],MATCH(C6560,Protocol[Step],0))</f>
        <v>10AsTm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358010001</v>
      </c>
      <c r="H6560" s="134">
        <f>Systematic[[#This Row],[SampleVariableLabel]]+100*Systematic[[#This Row],[State]]</f>
        <v>358011401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358</v>
      </c>
      <c r="B6561" s="1">
        <f>IF(C6561=0,IF(B6560=Protocol!$V$20,1,B6560+1),B6560)</f>
        <v>1</v>
      </c>
      <c r="C6561" s="1">
        <f>IF(C6560+1=Protocol!$V$21,0,C6560+1)</f>
        <v>15</v>
      </c>
      <c r="D6561" s="1">
        <f t="shared" si="221"/>
        <v>2</v>
      </c>
      <c r="E6561" s="1" t="str">
        <f>INDEX(Protocol[Mark],MATCH(C6561,Protocol[Step],0))</f>
        <v>11Azd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358010002</v>
      </c>
      <c r="H6561" s="134">
        <f>Systematic[[#This Row],[SampleVariableLabel]]+100*Systematic[[#This Row],[State]]</f>
        <v>358011502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359</v>
      </c>
      <c r="B6562" s="1">
        <f>IF(C6562=0,IF(B6561=Protocol!$V$20,1,B6561+1),B6561)</f>
        <v>1</v>
      </c>
      <c r="C6562" s="1">
        <f>IF(C6561+1=Protocol!$V$21,0,C6561+1)</f>
        <v>0</v>
      </c>
      <c r="D6562" s="1">
        <f t="shared" si="221"/>
        <v>3</v>
      </c>
      <c r="E6562" s="1" t="str">
        <f>INDEX(Protocol[Mark],MATCH(C6562,Protocol[Step],0))</f>
        <v>ce1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359010003</v>
      </c>
      <c r="H6562" s="134">
        <f>Systematic[[#This Row],[SampleVariableLabel]]+100*Systematic[[#This Row],[State]]</f>
        <v>359010003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359</v>
      </c>
      <c r="B6563" s="1">
        <f>IF(C6563=0,IF(B6562=Protocol!$V$20,1,B6562+1),B6562)</f>
        <v>1</v>
      </c>
      <c r="C6563" s="1">
        <f>IF(C6562+1=Protocol!$V$21,0,C6562+1)</f>
        <v>1</v>
      </c>
      <c r="D6563" s="1">
        <f t="shared" si="221"/>
        <v>4</v>
      </c>
      <c r="E6563" s="1" t="str">
        <f>INDEX(Protocol[Mark],MATCH(C6563,Protocol[Step],0))</f>
        <v>1Dig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359010004</v>
      </c>
      <c r="H6563" s="134">
        <f>Systematic[[#This Row],[SampleVariableLabel]]+100*Systematic[[#This Row],[State]]</f>
        <v>359010104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359</v>
      </c>
      <c r="B6564" s="1">
        <f>IF(C6564=0,IF(B6563=Protocol!$V$20,1,B6563+1),B6563)</f>
        <v>1</v>
      </c>
      <c r="C6564" s="1">
        <f>IF(C6563+1=Protocol!$V$21,0,C6563+1)</f>
        <v>2</v>
      </c>
      <c r="D6564" s="1">
        <f t="shared" si="221"/>
        <v>5</v>
      </c>
      <c r="E6564" s="1" t="str">
        <f>INDEX(Protocol[Mark],MATCH(C6564,Protocol[Step],0))</f>
        <v>1D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359010005</v>
      </c>
      <c r="H6564" s="134">
        <f>Systematic[[#This Row],[SampleVariableLabel]]+100*Systematic[[#This Row],[State]]</f>
        <v>359010205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359</v>
      </c>
      <c r="B6565" s="1">
        <f>IF(C6565=0,IF(B6564=Protocol!$V$20,1,B6564+1),B6564)</f>
        <v>1</v>
      </c>
      <c r="C6565" s="1">
        <f>IF(C6564+1=Protocol!$V$21,0,C6564+1)</f>
        <v>3</v>
      </c>
      <c r="D6565" s="1">
        <f t="shared" si="221"/>
        <v>6</v>
      </c>
      <c r="E6565" s="1" t="str">
        <f>INDEX(Protocol[Mark],MATCH(C6565,Protocol[Step],0))</f>
        <v>1M.1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359010006</v>
      </c>
      <c r="H6565" s="134">
        <f>Systematic[[#This Row],[SampleVariableLabel]]+100*Systematic[[#This Row],[State]]</f>
        <v>359010306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359</v>
      </c>
      <c r="B6566" s="1">
        <f>IF(C6566=0,IF(B6565=Protocol!$V$20,1,B6565+1),B6565)</f>
        <v>1</v>
      </c>
      <c r="C6566" s="1">
        <f>IF(C6565+1=Protocol!$V$21,0,C6565+1)</f>
        <v>4</v>
      </c>
      <c r="D6566" s="1">
        <f t="shared" si="221"/>
        <v>1</v>
      </c>
      <c r="E6566" s="1" t="str">
        <f>INDEX(Protocol[Mark],MATCH(C6566,Protocol[Step],0))</f>
        <v>2Oct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359010001</v>
      </c>
      <c r="H6566" s="134">
        <f>Systematic[[#This Row],[SampleVariableLabel]]+100*Systematic[[#This Row],[State]]</f>
        <v>359010401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359</v>
      </c>
      <c r="B6567" s="1">
        <f>IF(C6567=0,IF(B6566=Protocol!$V$20,1,B6566+1),B6566)</f>
        <v>1</v>
      </c>
      <c r="C6567" s="1">
        <f>IF(C6566+1=Protocol!$V$21,0,C6566+1)</f>
        <v>5</v>
      </c>
      <c r="D6567" s="1">
        <f t="shared" si="221"/>
        <v>2</v>
      </c>
      <c r="E6567" s="1" t="str">
        <f>INDEX(Protocol[Mark],MATCH(C6567,Protocol[Step],0))</f>
        <v>2c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359010002</v>
      </c>
      <c r="H6567" s="134">
        <f>Systematic[[#This Row],[SampleVariableLabel]]+100*Systematic[[#This Row],[State]]</f>
        <v>359010502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359</v>
      </c>
      <c r="B6568" s="1">
        <f>IF(C6568=0,IF(B6567=Protocol!$V$20,1,B6567+1),B6567)</f>
        <v>1</v>
      </c>
      <c r="C6568" s="1">
        <f>IF(C6567+1=Protocol!$V$21,0,C6567+1)</f>
        <v>6</v>
      </c>
      <c r="D6568" s="1">
        <f t="shared" si="221"/>
        <v>3</v>
      </c>
      <c r="E6568" s="1" t="str">
        <f>INDEX(Protocol[Mark],MATCH(C6568,Protocol[Step],0))</f>
        <v>2M2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359010003</v>
      </c>
      <c r="H6568" s="134">
        <f>Systematic[[#This Row],[SampleVariableLabel]]+100*Systematic[[#This Row],[State]]</f>
        <v>359010603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359</v>
      </c>
      <c r="B6569" s="1">
        <f>IF(C6569=0,IF(B6568=Protocol!$V$20,1,B6568+1),B6568)</f>
        <v>1</v>
      </c>
      <c r="C6569" s="1">
        <f>IF(C6568+1=Protocol!$V$21,0,C6568+1)</f>
        <v>7</v>
      </c>
      <c r="D6569" s="1">
        <f t="shared" si="221"/>
        <v>4</v>
      </c>
      <c r="E6569" s="1" t="str">
        <f>INDEX(Protocol[Mark],MATCH(C6569,Protocol[Step],0))</f>
        <v>3P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359010004</v>
      </c>
      <c r="H6569" s="134">
        <f>Systematic[[#This Row],[SampleVariableLabel]]+100*Systematic[[#This Row],[State]]</f>
        <v>359010704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359</v>
      </c>
      <c r="B6570" s="1">
        <f>IF(C6570=0,IF(B6569=Protocol!$V$20,1,B6569+1),B6569)</f>
        <v>1</v>
      </c>
      <c r="C6570" s="1">
        <f>IF(C6569+1=Protocol!$V$21,0,C6569+1)</f>
        <v>8</v>
      </c>
      <c r="D6570" s="1">
        <f t="shared" si="221"/>
        <v>5</v>
      </c>
      <c r="E6570" s="1" t="str">
        <f>INDEX(Protocol[Mark],MATCH(C6570,Protocol[Step],0))</f>
        <v>4G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359010005</v>
      </c>
      <c r="H6570" s="134">
        <f>Systematic[[#This Row],[SampleVariableLabel]]+100*Systematic[[#This Row],[State]]</f>
        <v>359010805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359</v>
      </c>
      <c r="B6571" s="1">
        <f>IF(C6571=0,IF(B6570=Protocol!$V$20,1,B6570+1),B6570)</f>
        <v>1</v>
      </c>
      <c r="C6571" s="1">
        <f>IF(C6570+1=Protocol!$V$21,0,C6570+1)</f>
        <v>9</v>
      </c>
      <c r="D6571" s="1">
        <f t="shared" si="221"/>
        <v>6</v>
      </c>
      <c r="E6571" s="1" t="str">
        <f>INDEX(Protocol[Mark],MATCH(C6571,Protocol[Step],0))</f>
        <v>5S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359010006</v>
      </c>
      <c r="H6571" s="134">
        <f>Systematic[[#This Row],[SampleVariableLabel]]+100*Systematic[[#This Row],[State]]</f>
        <v>359010906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359</v>
      </c>
      <c r="B6572" s="1">
        <f>IF(C6572=0,IF(B6571=Protocol!$V$20,1,B6571+1),B6571)</f>
        <v>1</v>
      </c>
      <c r="C6572" s="1">
        <f>IF(C6571+1=Protocol!$V$21,0,C6571+1)</f>
        <v>10</v>
      </c>
      <c r="D6572" s="1">
        <f t="shared" si="221"/>
        <v>1</v>
      </c>
      <c r="E6572" s="1" t="str">
        <f>INDEX(Protocol[Mark],MATCH(C6572,Protocol[Step],0))</f>
        <v>6Gp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359010001</v>
      </c>
      <c r="H6572" s="134">
        <f>Systematic[[#This Row],[SampleVariableLabel]]+100*Systematic[[#This Row],[State]]</f>
        <v>359011001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359</v>
      </c>
      <c r="B6573" s="1">
        <f>IF(C6573=0,IF(B6572=Protocol!$V$20,1,B6572+1),B6572)</f>
        <v>1</v>
      </c>
      <c r="C6573" s="1">
        <f>IF(C6572+1=Protocol!$V$21,0,C6572+1)</f>
        <v>11</v>
      </c>
      <c r="D6573" s="1">
        <f t="shared" si="221"/>
        <v>2</v>
      </c>
      <c r="E6573" s="1" t="str">
        <f>INDEX(Protocol[Mark],MATCH(C6573,Protocol[Step],0))</f>
        <v>7U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359010002</v>
      </c>
      <c r="H6573" s="134">
        <f>Systematic[[#This Row],[SampleVariableLabel]]+100*Systematic[[#This Row],[State]]</f>
        <v>359011102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359</v>
      </c>
      <c r="B6574" s="1">
        <f>IF(C6574=0,IF(B6573=Protocol!$V$20,1,B6573+1),B6573)</f>
        <v>1</v>
      </c>
      <c r="C6574" s="1">
        <f>IF(C6573+1=Protocol!$V$21,0,C6573+1)</f>
        <v>12</v>
      </c>
      <c r="D6574" s="1">
        <f t="shared" si="221"/>
        <v>3</v>
      </c>
      <c r="E6574" s="1" t="str">
        <f>INDEX(Protocol[Mark],MATCH(C6574,Protocol[Step],0))</f>
        <v>8Rot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359010003</v>
      </c>
      <c r="H6574" s="134">
        <f>Systematic[[#This Row],[SampleVariableLabel]]+100*Systematic[[#This Row],[State]]</f>
        <v>359011203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359</v>
      </c>
      <c r="B6575" s="1">
        <f>IF(C6575=0,IF(B6574=Protocol!$V$20,1,B6574+1),B6574)</f>
        <v>1</v>
      </c>
      <c r="C6575" s="1">
        <f>IF(C6574+1=Protocol!$V$21,0,C6574+1)</f>
        <v>13</v>
      </c>
      <c r="D6575" s="1">
        <f t="shared" si="221"/>
        <v>4</v>
      </c>
      <c r="E6575" s="1" t="str">
        <f>INDEX(Protocol[Mark],MATCH(C6575,Protocol[Step],0))</f>
        <v>9Ama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359010004</v>
      </c>
      <c r="H6575" s="134">
        <f>Systematic[[#This Row],[SampleVariableLabel]]+100*Systematic[[#This Row],[State]]</f>
        <v>359011304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359</v>
      </c>
      <c r="B6576" s="1">
        <f>IF(C6576=0,IF(B6575=Protocol!$V$20,1,B6575+1),B6575)</f>
        <v>1</v>
      </c>
      <c r="C6576" s="1">
        <f>IF(C6575+1=Protocol!$V$21,0,C6575+1)</f>
        <v>14</v>
      </c>
      <c r="D6576" s="1">
        <f t="shared" si="221"/>
        <v>5</v>
      </c>
      <c r="E6576" s="1" t="str">
        <f>INDEX(Protocol[Mark],MATCH(C6576,Protocol[Step],0))</f>
        <v>10AsTm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359010005</v>
      </c>
      <c r="H6576" s="134">
        <f>Systematic[[#This Row],[SampleVariableLabel]]+100*Systematic[[#This Row],[State]]</f>
        <v>359011405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359</v>
      </c>
      <c r="B6577" s="1">
        <f>IF(C6577=0,IF(B6576=Protocol!$V$20,1,B6576+1),B6576)</f>
        <v>1</v>
      </c>
      <c r="C6577" s="1">
        <f>IF(C6576+1=Protocol!$V$21,0,C6576+1)</f>
        <v>15</v>
      </c>
      <c r="D6577" s="1">
        <f t="shared" si="221"/>
        <v>6</v>
      </c>
      <c r="E6577" s="1" t="str">
        <f>INDEX(Protocol[Mark],MATCH(C6577,Protocol[Step],0))</f>
        <v>11Azd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359010006</v>
      </c>
      <c r="H6577" s="134">
        <f>Systematic[[#This Row],[SampleVariableLabel]]+100*Systematic[[#This Row],[State]]</f>
        <v>359011506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360</v>
      </c>
      <c r="B6578" s="1">
        <f>IF(C6578=0,IF(B6577=Protocol!$V$20,1,B6577+1),B6577)</f>
        <v>1</v>
      </c>
      <c r="C6578" s="1">
        <f>IF(C6577+1=Protocol!$V$21,0,C6577+1)</f>
        <v>0</v>
      </c>
      <c r="D6578" s="1">
        <f t="shared" si="221"/>
        <v>1</v>
      </c>
      <c r="E6578" s="1" t="str">
        <f>INDEX(Protocol[Mark],MATCH(C6578,Protocol[Step],0))</f>
        <v>ce1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360010001</v>
      </c>
      <c r="H6578" s="134">
        <f>Systematic[[#This Row],[SampleVariableLabel]]+100*Systematic[[#This Row],[State]]</f>
        <v>360010001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360</v>
      </c>
      <c r="B6579" s="1">
        <f>IF(C6579=0,IF(B6578=Protocol!$V$20,1,B6578+1),B6578)</f>
        <v>1</v>
      </c>
      <c r="C6579" s="1">
        <f>IF(C6578+1=Protocol!$V$21,0,C6578+1)</f>
        <v>1</v>
      </c>
      <c r="D6579" s="1">
        <f t="shared" si="221"/>
        <v>2</v>
      </c>
      <c r="E6579" s="1" t="str">
        <f>INDEX(Protocol[Mark],MATCH(C6579,Protocol[Step],0))</f>
        <v>1Dig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360010002</v>
      </c>
      <c r="H6579" s="134">
        <f>Systematic[[#This Row],[SampleVariableLabel]]+100*Systematic[[#This Row],[State]]</f>
        <v>360010102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360</v>
      </c>
      <c r="B6580" s="1">
        <f>IF(C6580=0,IF(B6579=Protocol!$V$20,1,B6579+1),B6579)</f>
        <v>1</v>
      </c>
      <c r="C6580" s="1">
        <f>IF(C6579+1=Protocol!$V$21,0,C6579+1)</f>
        <v>2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360010003</v>
      </c>
      <c r="H6580" s="134">
        <f>Systematic[[#This Row],[SampleVariableLabel]]+100*Systematic[[#This Row],[State]]</f>
        <v>360010203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360</v>
      </c>
      <c r="B6581" s="1">
        <f>IF(C6581=0,IF(B6580=Protocol!$V$20,1,B6580+1),B6580)</f>
        <v>1</v>
      </c>
      <c r="C6581" s="1">
        <f>IF(C6580+1=Protocol!$V$21,0,C6580+1)</f>
        <v>3</v>
      </c>
      <c r="D6581" s="1">
        <f t="shared" si="221"/>
        <v>4</v>
      </c>
      <c r="E6581" s="1" t="str">
        <f>INDEX(Protocol[Mark],MATCH(C6581,Protocol[Step],0))</f>
        <v>1M.1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360010004</v>
      </c>
      <c r="H6581" s="134">
        <f>Systematic[[#This Row],[SampleVariableLabel]]+100*Systematic[[#This Row],[State]]</f>
        <v>360010304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360</v>
      </c>
      <c r="B6582" s="1">
        <f>IF(C6582=0,IF(B6581=Protocol!$V$20,1,B6581+1),B6581)</f>
        <v>1</v>
      </c>
      <c r="C6582" s="1">
        <f>IF(C6581+1=Protocol!$V$21,0,C6581+1)</f>
        <v>4</v>
      </c>
      <c r="D6582" s="1">
        <f t="shared" si="221"/>
        <v>5</v>
      </c>
      <c r="E6582" s="1" t="str">
        <f>INDEX(Protocol[Mark],MATCH(C6582,Protocol[Step],0))</f>
        <v>2Oct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360010005</v>
      </c>
      <c r="H6582" s="134">
        <f>Systematic[[#This Row],[SampleVariableLabel]]+100*Systematic[[#This Row],[State]]</f>
        <v>360010405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360</v>
      </c>
      <c r="B6583" s="1">
        <f>IF(C6583=0,IF(B6582=Protocol!$V$20,1,B6582+1),B6582)</f>
        <v>1</v>
      </c>
      <c r="C6583" s="1">
        <f>IF(C6582+1=Protocol!$V$21,0,C6582+1)</f>
        <v>5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360010006</v>
      </c>
      <c r="H6583" s="134">
        <f>Systematic[[#This Row],[SampleVariableLabel]]+100*Systematic[[#This Row],[State]]</f>
        <v>360010506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360</v>
      </c>
      <c r="B6584" s="1">
        <f>IF(C6584=0,IF(B6583=Protocol!$V$20,1,B6583+1),B6583)</f>
        <v>1</v>
      </c>
      <c r="C6584" s="1">
        <f>IF(C6583+1=Protocol!$V$21,0,C6583+1)</f>
        <v>6</v>
      </c>
      <c r="D6584" s="1">
        <f t="shared" si="221"/>
        <v>1</v>
      </c>
      <c r="E6584" s="1" t="str">
        <f>INDEX(Protocol[Mark],MATCH(C6584,Protocol[Step],0))</f>
        <v>2M2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360010001</v>
      </c>
      <c r="H6584" s="134">
        <f>Systematic[[#This Row],[SampleVariableLabel]]+100*Systematic[[#This Row],[State]]</f>
        <v>360010601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360</v>
      </c>
      <c r="B6585" s="1">
        <f>IF(C6585=0,IF(B6584=Protocol!$V$20,1,B6584+1),B6584)</f>
        <v>1</v>
      </c>
      <c r="C6585" s="1">
        <f>IF(C6584+1=Protocol!$V$21,0,C6584+1)</f>
        <v>7</v>
      </c>
      <c r="D6585" s="1">
        <f t="shared" si="221"/>
        <v>2</v>
      </c>
      <c r="E6585" s="1" t="str">
        <f>INDEX(Protocol[Mark],MATCH(C6585,Protocol[Step],0))</f>
        <v>3P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360010002</v>
      </c>
      <c r="H6585" s="134">
        <f>Systematic[[#This Row],[SampleVariableLabel]]+100*Systematic[[#This Row],[State]]</f>
        <v>360010702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360</v>
      </c>
      <c r="B6586" s="1">
        <f>IF(C6586=0,IF(B6585=Protocol!$V$20,1,B6585+1),B6585)</f>
        <v>1</v>
      </c>
      <c r="C6586" s="1">
        <f>IF(C6585+1=Protocol!$V$21,0,C6585+1)</f>
        <v>8</v>
      </c>
      <c r="D6586" s="1">
        <f t="shared" si="221"/>
        <v>3</v>
      </c>
      <c r="E6586" s="1" t="str">
        <f>INDEX(Protocol[Mark],MATCH(C6586,Protocol[Step],0))</f>
        <v>4G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360010003</v>
      </c>
      <c r="H6586" s="134">
        <f>Systematic[[#This Row],[SampleVariableLabel]]+100*Systematic[[#This Row],[State]]</f>
        <v>360010803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360</v>
      </c>
      <c r="B6587" s="1">
        <f>IF(C6587=0,IF(B6586=Protocol!$V$20,1,B6586+1),B6586)</f>
        <v>1</v>
      </c>
      <c r="C6587" s="1">
        <f>IF(C6586+1=Protocol!$V$21,0,C6586+1)</f>
        <v>9</v>
      </c>
      <c r="D6587" s="1">
        <f t="shared" si="221"/>
        <v>4</v>
      </c>
      <c r="E6587" s="1" t="str">
        <f>INDEX(Protocol[Mark],MATCH(C6587,Protocol[Step],0))</f>
        <v>5S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360010004</v>
      </c>
      <c r="H6587" s="134">
        <f>Systematic[[#This Row],[SampleVariableLabel]]+100*Systematic[[#This Row],[State]]</f>
        <v>360010904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360</v>
      </c>
      <c r="B6588" s="1">
        <f>IF(C6588=0,IF(B6587=Protocol!$V$20,1,B6587+1),B6587)</f>
        <v>1</v>
      </c>
      <c r="C6588" s="1">
        <f>IF(C6587+1=Protocol!$V$21,0,C6587+1)</f>
        <v>10</v>
      </c>
      <c r="D6588" s="1">
        <f t="shared" si="221"/>
        <v>5</v>
      </c>
      <c r="E6588" s="1" t="str">
        <f>INDEX(Protocol[Mark],MATCH(C6588,Protocol[Step],0))</f>
        <v>6Gp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360010005</v>
      </c>
      <c r="H6588" s="134">
        <f>Systematic[[#This Row],[SampleVariableLabel]]+100*Systematic[[#This Row],[State]]</f>
        <v>360011005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360</v>
      </c>
      <c r="B6589" s="1">
        <f>IF(C6589=0,IF(B6588=Protocol!$V$20,1,B6588+1),B6588)</f>
        <v>1</v>
      </c>
      <c r="C6589" s="1">
        <f>IF(C6588+1=Protocol!$V$21,0,C6588+1)</f>
        <v>11</v>
      </c>
      <c r="D6589" s="1">
        <f t="shared" si="221"/>
        <v>6</v>
      </c>
      <c r="E6589" s="1" t="str">
        <f>INDEX(Protocol[Mark],MATCH(C6589,Protocol[Step],0))</f>
        <v>7U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360010006</v>
      </c>
      <c r="H6589" s="134">
        <f>Systematic[[#This Row],[SampleVariableLabel]]+100*Systematic[[#This Row],[State]]</f>
        <v>360011106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360</v>
      </c>
      <c r="B6590" s="1">
        <f>IF(C6590=0,IF(B6589=Protocol!$V$20,1,B6589+1),B6589)</f>
        <v>1</v>
      </c>
      <c r="C6590" s="1">
        <f>IF(C6589+1=Protocol!$V$21,0,C6589+1)</f>
        <v>12</v>
      </c>
      <c r="D6590" s="1">
        <f t="shared" si="221"/>
        <v>1</v>
      </c>
      <c r="E6590" s="1" t="str">
        <f>INDEX(Protocol[Mark],MATCH(C6590,Protocol[Step],0))</f>
        <v>8Rot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360010001</v>
      </c>
      <c r="H6590" s="134">
        <f>Systematic[[#This Row],[SampleVariableLabel]]+100*Systematic[[#This Row],[State]]</f>
        <v>360011201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360</v>
      </c>
      <c r="B6591" s="1">
        <f>IF(C6591=0,IF(B6590=Protocol!$V$20,1,B6590+1),B6590)</f>
        <v>1</v>
      </c>
      <c r="C6591" s="1">
        <f>IF(C6590+1=Protocol!$V$21,0,C6590+1)</f>
        <v>13</v>
      </c>
      <c r="D6591" s="1">
        <f t="shared" si="221"/>
        <v>2</v>
      </c>
      <c r="E6591" s="1" t="str">
        <f>INDEX(Protocol[Mark],MATCH(C6591,Protocol[Step],0))</f>
        <v>9Ama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360010002</v>
      </c>
      <c r="H6591" s="134">
        <f>Systematic[[#This Row],[SampleVariableLabel]]+100*Systematic[[#This Row],[State]]</f>
        <v>360011302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360</v>
      </c>
      <c r="B6592" s="1">
        <f>IF(C6592=0,IF(B6591=Protocol!$V$20,1,B6591+1),B6591)</f>
        <v>1</v>
      </c>
      <c r="C6592" s="1">
        <f>IF(C6591+1=Protocol!$V$21,0,C6591+1)</f>
        <v>14</v>
      </c>
      <c r="D6592" s="1">
        <f t="shared" si="221"/>
        <v>3</v>
      </c>
      <c r="E6592" s="1" t="str">
        <f>INDEX(Protocol[Mark],MATCH(C6592,Protocol[Step],0))</f>
        <v>10AsTm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360010003</v>
      </c>
      <c r="H6592" s="134">
        <f>Systematic[[#This Row],[SampleVariableLabel]]+100*Systematic[[#This Row],[State]]</f>
        <v>360011403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360</v>
      </c>
      <c r="B6593" s="1">
        <f>IF(C6593=0,IF(B6592=Protocol!$V$20,1,B6592+1),B6592)</f>
        <v>1</v>
      </c>
      <c r="C6593" s="1">
        <f>IF(C6592+1=Protocol!$V$21,0,C6592+1)</f>
        <v>15</v>
      </c>
      <c r="D6593" s="1">
        <f t="shared" si="221"/>
        <v>4</v>
      </c>
      <c r="E6593" s="1" t="str">
        <f>INDEX(Protocol[Mark],MATCH(C6593,Protocol[Step],0))</f>
        <v>11Azd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360010004</v>
      </c>
      <c r="H6593" s="134">
        <f>Systematic[[#This Row],[SampleVariableLabel]]+100*Systematic[[#This Row],[State]]</f>
        <v>360011504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361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ce1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361010005</v>
      </c>
      <c r="H6594" s="134">
        <f>Systematic[[#This Row],[SampleVariableLabel]]+100*Systematic[[#This Row],[State]]</f>
        <v>361010005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361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1Dig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361010006</v>
      </c>
      <c r="H6595" s="134">
        <f>Systematic[[#This Row],[SampleVariableLabel]]+100*Systematic[[#This Row],[State]]</f>
        <v>361010106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361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1D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361010001</v>
      </c>
      <c r="H6596" s="134">
        <f>Systematic[[#This Row],[SampleVariableLabel]]+100*Systematic[[#This Row],[State]]</f>
        <v>361010201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361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1M.1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361010002</v>
      </c>
      <c r="H6597" s="134">
        <f>Systematic[[#This Row],[SampleVariableLabel]]+100*Systematic[[#This Row],[State]]</f>
        <v>361010302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361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2Oct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361010003</v>
      </c>
      <c r="H6598" s="134">
        <f>Systematic[[#This Row],[SampleVariableLabel]]+100*Systematic[[#This Row],[State]]</f>
        <v>361010403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361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2c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361010004</v>
      </c>
      <c r="H6599" s="134">
        <f>Systematic[[#This Row],[SampleVariableLabel]]+100*Systematic[[#This Row],[State]]</f>
        <v>361010504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361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2M2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361010005</v>
      </c>
      <c r="H6600" s="134">
        <f>Systematic[[#This Row],[SampleVariableLabel]]+100*Systematic[[#This Row],[State]]</f>
        <v>361010605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361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3P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361010006</v>
      </c>
      <c r="H6601" s="134">
        <f>Systematic[[#This Row],[SampleVariableLabel]]+100*Systematic[[#This Row],[State]]</f>
        <v>361010706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361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4G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361010001</v>
      </c>
      <c r="H6602" s="134">
        <f>Systematic[[#This Row],[SampleVariableLabel]]+100*Systematic[[#This Row],[State]]</f>
        <v>361010801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361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5S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361010002</v>
      </c>
      <c r="H6603" s="134">
        <f>Systematic[[#This Row],[SampleVariableLabel]]+100*Systematic[[#This Row],[State]]</f>
        <v>361010902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361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6Gp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361010003</v>
      </c>
      <c r="H6604" s="134">
        <f>Systematic[[#This Row],[SampleVariableLabel]]+100*Systematic[[#This Row],[State]]</f>
        <v>361011003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361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7U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361010004</v>
      </c>
      <c r="H6605" s="134">
        <f>Systematic[[#This Row],[SampleVariableLabel]]+100*Systematic[[#This Row],[State]]</f>
        <v>361011104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361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8Rot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361010005</v>
      </c>
      <c r="H6606" s="134">
        <f>Systematic[[#This Row],[SampleVariableLabel]]+100*Systematic[[#This Row],[State]]</f>
        <v>361011205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361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9Ama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361010006</v>
      </c>
      <c r="H6607" s="134">
        <f>Systematic[[#This Row],[SampleVariableLabel]]+100*Systematic[[#This Row],[State]]</f>
        <v>361011306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361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10AsTm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361010001</v>
      </c>
      <c r="H6608" s="134">
        <f>Systematic[[#This Row],[SampleVariableLabel]]+100*Systematic[[#This Row],[State]]</f>
        <v>361011401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361</v>
      </c>
      <c r="B6609" s="1">
        <f>IF(C6609=0,IF(B6608=Protocol!$V$20,1,B6608+1),B6608)</f>
        <v>1</v>
      </c>
      <c r="C6609" s="1">
        <f>IF(C6608+1=Protocol!$V$21,0,C6608+1)</f>
        <v>15</v>
      </c>
      <c r="D6609" s="1">
        <f t="shared" si="223"/>
        <v>2</v>
      </c>
      <c r="E6609" s="1" t="str">
        <f>INDEX(Protocol[Mark],MATCH(C6609,Protocol[Step],0))</f>
        <v>11Azd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361010002</v>
      </c>
      <c r="H6609" s="134">
        <f>Systematic[[#This Row],[SampleVariableLabel]]+100*Systematic[[#This Row],[State]]</f>
        <v>361011502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362</v>
      </c>
      <c r="B6610" s="1">
        <f>IF(C6610=0,IF(B6609=Protocol!$V$20,1,B6609+1),B6609)</f>
        <v>1</v>
      </c>
      <c r="C6610" s="1">
        <f>IF(C6609+1=Protocol!$V$21,0,C6609+1)</f>
        <v>0</v>
      </c>
      <c r="D6610" s="1">
        <f t="shared" si="223"/>
        <v>3</v>
      </c>
      <c r="E6610" s="1" t="str">
        <f>INDEX(Protocol[Mark],MATCH(C6610,Protocol[Step],0))</f>
        <v>ce1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362010003</v>
      </c>
      <c r="H6610" s="134">
        <f>Systematic[[#This Row],[SampleVariableLabel]]+100*Systematic[[#This Row],[State]]</f>
        <v>362010003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362</v>
      </c>
      <c r="B6611" s="1">
        <f>IF(C6611=0,IF(B6610=Protocol!$V$20,1,B6610+1),B6610)</f>
        <v>1</v>
      </c>
      <c r="C6611" s="1">
        <f>IF(C6610+1=Protocol!$V$21,0,C6610+1)</f>
        <v>1</v>
      </c>
      <c r="D6611" s="1">
        <f t="shared" si="223"/>
        <v>4</v>
      </c>
      <c r="E6611" s="1" t="str">
        <f>INDEX(Protocol[Mark],MATCH(C6611,Protocol[Step],0))</f>
        <v>1Dig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362010004</v>
      </c>
      <c r="H6611" s="134">
        <f>Systematic[[#This Row],[SampleVariableLabel]]+100*Systematic[[#This Row],[State]]</f>
        <v>362010104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362</v>
      </c>
      <c r="B6612" s="1">
        <f>IF(C6612=0,IF(B6611=Protocol!$V$20,1,B6611+1),B6611)</f>
        <v>1</v>
      </c>
      <c r="C6612" s="1">
        <f>IF(C6611+1=Protocol!$V$21,0,C6611+1)</f>
        <v>2</v>
      </c>
      <c r="D6612" s="1">
        <f t="shared" si="223"/>
        <v>5</v>
      </c>
      <c r="E6612" s="1" t="str">
        <f>INDEX(Protocol[Mark],MATCH(C6612,Protocol[Step],0))</f>
        <v>1D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362010005</v>
      </c>
      <c r="H6612" s="134">
        <f>Systematic[[#This Row],[SampleVariableLabel]]+100*Systematic[[#This Row],[State]]</f>
        <v>362010205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362</v>
      </c>
      <c r="B6613" s="1">
        <f>IF(C6613=0,IF(B6612=Protocol!$V$20,1,B6612+1),B6612)</f>
        <v>1</v>
      </c>
      <c r="C6613" s="1">
        <f>IF(C6612+1=Protocol!$V$21,0,C6612+1)</f>
        <v>3</v>
      </c>
      <c r="D6613" s="1">
        <f t="shared" si="223"/>
        <v>6</v>
      </c>
      <c r="E6613" s="1" t="str">
        <f>INDEX(Protocol[Mark],MATCH(C6613,Protocol[Step],0))</f>
        <v>1M.1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362010006</v>
      </c>
      <c r="H6613" s="134">
        <f>Systematic[[#This Row],[SampleVariableLabel]]+100*Systematic[[#This Row],[State]]</f>
        <v>362010306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362</v>
      </c>
      <c r="B6614" s="1">
        <f>IF(C6614=0,IF(B6613=Protocol!$V$20,1,B6613+1),B6613)</f>
        <v>1</v>
      </c>
      <c r="C6614" s="1">
        <f>IF(C6613+1=Protocol!$V$21,0,C6613+1)</f>
        <v>4</v>
      </c>
      <c r="D6614" s="1">
        <f t="shared" si="223"/>
        <v>1</v>
      </c>
      <c r="E6614" s="1" t="str">
        <f>INDEX(Protocol[Mark],MATCH(C6614,Protocol[Step],0))</f>
        <v>2Oct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362010001</v>
      </c>
      <c r="H6614" s="134">
        <f>Systematic[[#This Row],[SampleVariableLabel]]+100*Systematic[[#This Row],[State]]</f>
        <v>362010401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362</v>
      </c>
      <c r="B6615" s="1">
        <f>IF(C6615=0,IF(B6614=Protocol!$V$20,1,B6614+1),B6614)</f>
        <v>1</v>
      </c>
      <c r="C6615" s="1">
        <f>IF(C6614+1=Protocol!$V$21,0,C6614+1)</f>
        <v>5</v>
      </c>
      <c r="D6615" s="1">
        <f t="shared" si="223"/>
        <v>2</v>
      </c>
      <c r="E6615" s="1" t="str">
        <f>INDEX(Protocol[Mark],MATCH(C6615,Protocol[Step],0))</f>
        <v>2c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362010002</v>
      </c>
      <c r="H6615" s="134">
        <f>Systematic[[#This Row],[SampleVariableLabel]]+100*Systematic[[#This Row],[State]]</f>
        <v>362010502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362</v>
      </c>
      <c r="B6616" s="1">
        <f>IF(C6616=0,IF(B6615=Protocol!$V$20,1,B6615+1),B6615)</f>
        <v>1</v>
      </c>
      <c r="C6616" s="1">
        <f>IF(C6615+1=Protocol!$V$21,0,C6615+1)</f>
        <v>6</v>
      </c>
      <c r="D6616" s="1">
        <f t="shared" si="223"/>
        <v>3</v>
      </c>
      <c r="E6616" s="1" t="str">
        <f>INDEX(Protocol[Mark],MATCH(C6616,Protocol[Step],0))</f>
        <v>2M2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362010003</v>
      </c>
      <c r="H6616" s="134">
        <f>Systematic[[#This Row],[SampleVariableLabel]]+100*Systematic[[#This Row],[State]]</f>
        <v>362010603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362</v>
      </c>
      <c r="B6617" s="1">
        <f>IF(C6617=0,IF(B6616=Protocol!$V$20,1,B6616+1),B6616)</f>
        <v>1</v>
      </c>
      <c r="C6617" s="1">
        <f>IF(C6616+1=Protocol!$V$21,0,C6616+1)</f>
        <v>7</v>
      </c>
      <c r="D6617" s="1">
        <f t="shared" si="223"/>
        <v>4</v>
      </c>
      <c r="E6617" s="1" t="str">
        <f>INDEX(Protocol[Mark],MATCH(C6617,Protocol[Step],0))</f>
        <v>3P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362010004</v>
      </c>
      <c r="H6617" s="134">
        <f>Systematic[[#This Row],[SampleVariableLabel]]+100*Systematic[[#This Row],[State]]</f>
        <v>362010704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362</v>
      </c>
      <c r="B6618" s="1">
        <f>IF(C6618=0,IF(B6617=Protocol!$V$20,1,B6617+1),B6617)</f>
        <v>1</v>
      </c>
      <c r="C6618" s="1">
        <f>IF(C6617+1=Protocol!$V$21,0,C6617+1)</f>
        <v>8</v>
      </c>
      <c r="D6618" s="1">
        <f t="shared" si="223"/>
        <v>5</v>
      </c>
      <c r="E6618" s="1" t="str">
        <f>INDEX(Protocol[Mark],MATCH(C6618,Protocol[Step],0))</f>
        <v>4G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362010005</v>
      </c>
      <c r="H6618" s="134">
        <f>Systematic[[#This Row],[SampleVariableLabel]]+100*Systematic[[#This Row],[State]]</f>
        <v>362010805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362</v>
      </c>
      <c r="B6619" s="1">
        <f>IF(C6619=0,IF(B6618=Protocol!$V$20,1,B6618+1),B6618)</f>
        <v>1</v>
      </c>
      <c r="C6619" s="1">
        <f>IF(C6618+1=Protocol!$V$21,0,C6618+1)</f>
        <v>9</v>
      </c>
      <c r="D6619" s="1">
        <f t="shared" si="223"/>
        <v>6</v>
      </c>
      <c r="E6619" s="1" t="str">
        <f>INDEX(Protocol[Mark],MATCH(C6619,Protocol[Step],0))</f>
        <v>5S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362010006</v>
      </c>
      <c r="H6619" s="134">
        <f>Systematic[[#This Row],[SampleVariableLabel]]+100*Systematic[[#This Row],[State]]</f>
        <v>362010906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362</v>
      </c>
      <c r="B6620" s="1">
        <f>IF(C6620=0,IF(B6619=Protocol!$V$20,1,B6619+1),B6619)</f>
        <v>1</v>
      </c>
      <c r="C6620" s="1">
        <f>IF(C6619+1=Protocol!$V$21,0,C6619+1)</f>
        <v>10</v>
      </c>
      <c r="D6620" s="1">
        <f t="shared" si="223"/>
        <v>1</v>
      </c>
      <c r="E6620" s="1" t="str">
        <f>INDEX(Protocol[Mark],MATCH(C6620,Protocol[Step],0))</f>
        <v>6Gp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362010001</v>
      </c>
      <c r="H6620" s="134">
        <f>Systematic[[#This Row],[SampleVariableLabel]]+100*Systematic[[#This Row],[State]]</f>
        <v>362011001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362</v>
      </c>
      <c r="B6621" s="1">
        <f>IF(C6621=0,IF(B6620=Protocol!$V$20,1,B6620+1),B6620)</f>
        <v>1</v>
      </c>
      <c r="C6621" s="1">
        <f>IF(C6620+1=Protocol!$V$21,0,C6620+1)</f>
        <v>11</v>
      </c>
      <c r="D6621" s="1">
        <f t="shared" si="223"/>
        <v>2</v>
      </c>
      <c r="E6621" s="1" t="str">
        <f>INDEX(Protocol[Mark],MATCH(C6621,Protocol[Step],0))</f>
        <v>7U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362010002</v>
      </c>
      <c r="H6621" s="134">
        <f>Systematic[[#This Row],[SampleVariableLabel]]+100*Systematic[[#This Row],[State]]</f>
        <v>362011102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362</v>
      </c>
      <c r="B6622" s="1">
        <f>IF(C6622=0,IF(B6621=Protocol!$V$20,1,B6621+1),B6621)</f>
        <v>1</v>
      </c>
      <c r="C6622" s="1">
        <f>IF(C6621+1=Protocol!$V$21,0,C6621+1)</f>
        <v>12</v>
      </c>
      <c r="D6622" s="1">
        <f t="shared" si="223"/>
        <v>3</v>
      </c>
      <c r="E6622" s="1" t="str">
        <f>INDEX(Protocol[Mark],MATCH(C6622,Protocol[Step],0))</f>
        <v>8Rot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362010003</v>
      </c>
      <c r="H6622" s="134">
        <f>Systematic[[#This Row],[SampleVariableLabel]]+100*Systematic[[#This Row],[State]]</f>
        <v>362011203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362</v>
      </c>
      <c r="B6623" s="1">
        <f>IF(C6623=0,IF(B6622=Protocol!$V$20,1,B6622+1),B6622)</f>
        <v>1</v>
      </c>
      <c r="C6623" s="1">
        <f>IF(C6622+1=Protocol!$V$21,0,C6622+1)</f>
        <v>13</v>
      </c>
      <c r="D6623" s="1">
        <f t="shared" si="223"/>
        <v>4</v>
      </c>
      <c r="E6623" s="1" t="str">
        <f>INDEX(Protocol[Mark],MATCH(C6623,Protocol[Step],0))</f>
        <v>9Ama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362010004</v>
      </c>
      <c r="H6623" s="134">
        <f>Systematic[[#This Row],[SampleVariableLabel]]+100*Systematic[[#This Row],[State]]</f>
        <v>362011304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362</v>
      </c>
      <c r="B6624" s="1">
        <f>IF(C6624=0,IF(B6623=Protocol!$V$20,1,B6623+1),B6623)</f>
        <v>1</v>
      </c>
      <c r="C6624" s="1">
        <f>IF(C6623+1=Protocol!$V$21,0,C6623+1)</f>
        <v>14</v>
      </c>
      <c r="D6624" s="1">
        <f t="shared" si="223"/>
        <v>5</v>
      </c>
      <c r="E6624" s="1" t="str">
        <f>INDEX(Protocol[Mark],MATCH(C6624,Protocol[Step],0))</f>
        <v>10AsTm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362010005</v>
      </c>
      <c r="H6624" s="134">
        <f>Systematic[[#This Row],[SampleVariableLabel]]+100*Systematic[[#This Row],[State]]</f>
        <v>362011405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362</v>
      </c>
      <c r="B6625" s="1">
        <f>IF(C6625=0,IF(B6624=Protocol!$V$20,1,B6624+1),B6624)</f>
        <v>1</v>
      </c>
      <c r="C6625" s="1">
        <f>IF(C6624+1=Protocol!$V$21,0,C6624+1)</f>
        <v>15</v>
      </c>
      <c r="D6625" s="1">
        <f t="shared" si="223"/>
        <v>6</v>
      </c>
      <c r="E6625" s="1" t="str">
        <f>INDEX(Protocol[Mark],MATCH(C6625,Protocol[Step],0))</f>
        <v>11Azd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362010006</v>
      </c>
      <c r="H6625" s="134">
        <f>Systematic[[#This Row],[SampleVariableLabel]]+100*Systematic[[#This Row],[State]]</f>
        <v>362011506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363</v>
      </c>
      <c r="B6626" s="1">
        <f>IF(C6626=0,IF(B6625=Protocol!$V$20,1,B6625+1),B6625)</f>
        <v>1</v>
      </c>
      <c r="C6626" s="1">
        <f>IF(C6625+1=Protocol!$V$21,0,C6625+1)</f>
        <v>0</v>
      </c>
      <c r="D6626" s="1">
        <f t="shared" si="223"/>
        <v>1</v>
      </c>
      <c r="E6626" s="1" t="str">
        <f>INDEX(Protocol[Mark],MATCH(C6626,Protocol[Step],0))</f>
        <v>ce1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363010001</v>
      </c>
      <c r="H6626" s="134">
        <f>Systematic[[#This Row],[SampleVariableLabel]]+100*Systematic[[#This Row],[State]]</f>
        <v>363010001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363</v>
      </c>
      <c r="B6627" s="1">
        <f>IF(C6627=0,IF(B6626=Protocol!$V$20,1,B6626+1),B6626)</f>
        <v>1</v>
      </c>
      <c r="C6627" s="1">
        <f>IF(C6626+1=Protocol!$V$21,0,C6626+1)</f>
        <v>1</v>
      </c>
      <c r="D6627" s="1">
        <f t="shared" si="223"/>
        <v>2</v>
      </c>
      <c r="E6627" s="1" t="str">
        <f>INDEX(Protocol[Mark],MATCH(C6627,Protocol[Step],0))</f>
        <v>1Dig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363010002</v>
      </c>
      <c r="H6627" s="134">
        <f>Systematic[[#This Row],[SampleVariableLabel]]+100*Systematic[[#This Row],[State]]</f>
        <v>363010102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363</v>
      </c>
      <c r="B6628" s="1">
        <f>IF(C6628=0,IF(B6627=Protocol!$V$20,1,B6627+1),B6627)</f>
        <v>1</v>
      </c>
      <c r="C6628" s="1">
        <f>IF(C6627+1=Protocol!$V$21,0,C6627+1)</f>
        <v>2</v>
      </c>
      <c r="D6628" s="1">
        <f t="shared" si="223"/>
        <v>3</v>
      </c>
      <c r="E6628" s="1" t="str">
        <f>INDEX(Protocol[Mark],MATCH(C6628,Protocol[Step],0))</f>
        <v>1D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363010003</v>
      </c>
      <c r="H6628" s="134">
        <f>Systematic[[#This Row],[SampleVariableLabel]]+100*Systematic[[#This Row],[State]]</f>
        <v>363010203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363</v>
      </c>
      <c r="B6629" s="1">
        <f>IF(C6629=0,IF(B6628=Protocol!$V$20,1,B6628+1),B6628)</f>
        <v>1</v>
      </c>
      <c r="C6629" s="1">
        <f>IF(C6628+1=Protocol!$V$21,0,C6628+1)</f>
        <v>3</v>
      </c>
      <c r="D6629" s="1">
        <f t="shared" si="223"/>
        <v>4</v>
      </c>
      <c r="E6629" s="1" t="str">
        <f>INDEX(Protocol[Mark],MATCH(C6629,Protocol[Step],0))</f>
        <v>1M.1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363010004</v>
      </c>
      <c r="H6629" s="134">
        <f>Systematic[[#This Row],[SampleVariableLabel]]+100*Systematic[[#This Row],[State]]</f>
        <v>363010304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363</v>
      </c>
      <c r="B6630" s="1">
        <f>IF(C6630=0,IF(B6629=Protocol!$V$20,1,B6629+1),B6629)</f>
        <v>1</v>
      </c>
      <c r="C6630" s="1">
        <f>IF(C6629+1=Protocol!$V$21,0,C6629+1)</f>
        <v>4</v>
      </c>
      <c r="D6630" s="1">
        <f t="shared" si="223"/>
        <v>5</v>
      </c>
      <c r="E6630" s="1" t="str">
        <f>INDEX(Protocol[Mark],MATCH(C6630,Protocol[Step],0))</f>
        <v>2Oct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363010005</v>
      </c>
      <c r="H6630" s="134">
        <f>Systematic[[#This Row],[SampleVariableLabel]]+100*Systematic[[#This Row],[State]]</f>
        <v>363010405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363</v>
      </c>
      <c r="B6631" s="1">
        <f>IF(C6631=0,IF(B6630=Protocol!$V$20,1,B6630+1),B6630)</f>
        <v>1</v>
      </c>
      <c r="C6631" s="1">
        <f>IF(C6630+1=Protocol!$V$21,0,C6630+1)</f>
        <v>5</v>
      </c>
      <c r="D6631" s="1">
        <f t="shared" si="223"/>
        <v>6</v>
      </c>
      <c r="E6631" s="1" t="str">
        <f>INDEX(Protocol[Mark],MATCH(C6631,Protocol[Step],0))</f>
        <v>2c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363010006</v>
      </c>
      <c r="H6631" s="134">
        <f>Systematic[[#This Row],[SampleVariableLabel]]+100*Systematic[[#This Row],[State]]</f>
        <v>363010506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363</v>
      </c>
      <c r="B6632" s="1">
        <f>IF(C6632=0,IF(B6631=Protocol!$V$20,1,B6631+1),B6631)</f>
        <v>1</v>
      </c>
      <c r="C6632" s="1">
        <f>IF(C6631+1=Protocol!$V$21,0,C6631+1)</f>
        <v>6</v>
      </c>
      <c r="D6632" s="1">
        <f t="shared" si="223"/>
        <v>1</v>
      </c>
      <c r="E6632" s="1" t="str">
        <f>INDEX(Protocol[Mark],MATCH(C6632,Protocol[Step],0))</f>
        <v>2M2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363010001</v>
      </c>
      <c r="H6632" s="134">
        <f>Systematic[[#This Row],[SampleVariableLabel]]+100*Systematic[[#This Row],[State]]</f>
        <v>363010601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363</v>
      </c>
      <c r="B6633" s="1">
        <f>IF(C6633=0,IF(B6632=Protocol!$V$20,1,B6632+1),B6632)</f>
        <v>1</v>
      </c>
      <c r="C6633" s="1">
        <f>IF(C6632+1=Protocol!$V$21,0,C6632+1)</f>
        <v>7</v>
      </c>
      <c r="D6633" s="1">
        <f t="shared" si="223"/>
        <v>2</v>
      </c>
      <c r="E6633" s="1" t="str">
        <f>INDEX(Protocol[Mark],MATCH(C6633,Protocol[Step],0))</f>
        <v>3P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363010002</v>
      </c>
      <c r="H6633" s="134">
        <f>Systematic[[#This Row],[SampleVariableLabel]]+100*Systematic[[#This Row],[State]]</f>
        <v>363010702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363</v>
      </c>
      <c r="B6634" s="1">
        <f>IF(C6634=0,IF(B6633=Protocol!$V$20,1,B6633+1),B6633)</f>
        <v>1</v>
      </c>
      <c r="C6634" s="1">
        <f>IF(C6633+1=Protocol!$V$21,0,C6633+1)</f>
        <v>8</v>
      </c>
      <c r="D6634" s="1">
        <f t="shared" si="223"/>
        <v>3</v>
      </c>
      <c r="E6634" s="1" t="str">
        <f>INDEX(Protocol[Mark],MATCH(C6634,Protocol[Step],0))</f>
        <v>4G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363010003</v>
      </c>
      <c r="H6634" s="134">
        <f>Systematic[[#This Row],[SampleVariableLabel]]+100*Systematic[[#This Row],[State]]</f>
        <v>363010803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363</v>
      </c>
      <c r="B6635" s="1">
        <f>IF(C6635=0,IF(B6634=Protocol!$V$20,1,B6634+1),B6634)</f>
        <v>1</v>
      </c>
      <c r="C6635" s="1">
        <f>IF(C6634+1=Protocol!$V$21,0,C6634+1)</f>
        <v>9</v>
      </c>
      <c r="D6635" s="1">
        <f t="shared" si="223"/>
        <v>4</v>
      </c>
      <c r="E6635" s="1" t="str">
        <f>INDEX(Protocol[Mark],MATCH(C6635,Protocol[Step],0))</f>
        <v>5S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363010004</v>
      </c>
      <c r="H6635" s="134">
        <f>Systematic[[#This Row],[SampleVariableLabel]]+100*Systematic[[#This Row],[State]]</f>
        <v>363010904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363</v>
      </c>
      <c r="B6636" s="1">
        <f>IF(C6636=0,IF(B6635=Protocol!$V$20,1,B6635+1),B6635)</f>
        <v>1</v>
      </c>
      <c r="C6636" s="1">
        <f>IF(C6635+1=Protocol!$V$21,0,C6635+1)</f>
        <v>10</v>
      </c>
      <c r="D6636" s="1">
        <f t="shared" si="223"/>
        <v>5</v>
      </c>
      <c r="E6636" s="1" t="str">
        <f>INDEX(Protocol[Mark],MATCH(C6636,Protocol[Step],0))</f>
        <v>6Gp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363010005</v>
      </c>
      <c r="H6636" s="134">
        <f>Systematic[[#This Row],[SampleVariableLabel]]+100*Systematic[[#This Row],[State]]</f>
        <v>363011005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363</v>
      </c>
      <c r="B6637" s="1">
        <f>IF(C6637=0,IF(B6636=Protocol!$V$20,1,B6636+1),B6636)</f>
        <v>1</v>
      </c>
      <c r="C6637" s="1">
        <f>IF(C6636+1=Protocol!$V$21,0,C6636+1)</f>
        <v>11</v>
      </c>
      <c r="D6637" s="1">
        <f t="shared" si="223"/>
        <v>6</v>
      </c>
      <c r="E6637" s="1" t="str">
        <f>INDEX(Protocol[Mark],MATCH(C6637,Protocol[Step],0))</f>
        <v>7U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363010006</v>
      </c>
      <c r="H6637" s="134">
        <f>Systematic[[#This Row],[SampleVariableLabel]]+100*Systematic[[#This Row],[State]]</f>
        <v>363011106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363</v>
      </c>
      <c r="B6638" s="1">
        <f>IF(C6638=0,IF(B6637=Protocol!$V$20,1,B6637+1),B6637)</f>
        <v>1</v>
      </c>
      <c r="C6638" s="1">
        <f>IF(C6637+1=Protocol!$V$21,0,C6637+1)</f>
        <v>12</v>
      </c>
      <c r="D6638" s="1">
        <f t="shared" si="223"/>
        <v>1</v>
      </c>
      <c r="E6638" s="1" t="str">
        <f>INDEX(Protocol[Mark],MATCH(C6638,Protocol[Step],0))</f>
        <v>8Rot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363010001</v>
      </c>
      <c r="H6638" s="134">
        <f>Systematic[[#This Row],[SampleVariableLabel]]+100*Systematic[[#This Row],[State]]</f>
        <v>363011201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363</v>
      </c>
      <c r="B6639" s="1">
        <f>IF(C6639=0,IF(B6638=Protocol!$V$20,1,B6638+1),B6638)</f>
        <v>1</v>
      </c>
      <c r="C6639" s="1">
        <f>IF(C6638+1=Protocol!$V$21,0,C6638+1)</f>
        <v>13</v>
      </c>
      <c r="D6639" s="1">
        <f t="shared" si="223"/>
        <v>2</v>
      </c>
      <c r="E6639" s="1" t="str">
        <f>INDEX(Protocol[Mark],MATCH(C6639,Protocol[Step],0))</f>
        <v>9Ama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363010002</v>
      </c>
      <c r="H6639" s="134">
        <f>Systematic[[#This Row],[SampleVariableLabel]]+100*Systematic[[#This Row],[State]]</f>
        <v>363011302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363</v>
      </c>
      <c r="B6640" s="1">
        <f>IF(C6640=0,IF(B6639=Protocol!$V$20,1,B6639+1),B6639)</f>
        <v>1</v>
      </c>
      <c r="C6640" s="1">
        <f>IF(C6639+1=Protocol!$V$21,0,C6639+1)</f>
        <v>14</v>
      </c>
      <c r="D6640" s="1">
        <f t="shared" si="223"/>
        <v>3</v>
      </c>
      <c r="E6640" s="1" t="str">
        <f>INDEX(Protocol[Mark],MATCH(C6640,Protocol[Step],0))</f>
        <v>10AsTm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363010003</v>
      </c>
      <c r="H6640" s="134">
        <f>Systematic[[#This Row],[SampleVariableLabel]]+100*Systematic[[#This Row],[State]]</f>
        <v>363011403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363</v>
      </c>
      <c r="B6641" s="1">
        <f>IF(C6641=0,IF(B6640=Protocol!$V$20,1,B6640+1),B6640)</f>
        <v>1</v>
      </c>
      <c r="C6641" s="1">
        <f>IF(C6640+1=Protocol!$V$21,0,C6640+1)</f>
        <v>15</v>
      </c>
      <c r="D6641" s="1">
        <f t="shared" si="223"/>
        <v>4</v>
      </c>
      <c r="E6641" s="1" t="str">
        <f>INDEX(Protocol[Mark],MATCH(C6641,Protocol[Step],0))</f>
        <v>11Azd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363010004</v>
      </c>
      <c r="H6641" s="134">
        <f>Systematic[[#This Row],[SampleVariableLabel]]+100*Systematic[[#This Row],[State]]</f>
        <v>363011504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364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ce1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364010005</v>
      </c>
      <c r="H6642" s="134">
        <f>Systematic[[#This Row],[SampleVariableLabel]]+100*Systematic[[#This Row],[State]]</f>
        <v>364010005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364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1Dig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364010006</v>
      </c>
      <c r="H6643" s="134">
        <f>Systematic[[#This Row],[SampleVariableLabel]]+100*Systematic[[#This Row],[State]]</f>
        <v>364010106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364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1D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364010001</v>
      </c>
      <c r="H6644" s="134">
        <f>Systematic[[#This Row],[SampleVariableLabel]]+100*Systematic[[#This Row],[State]]</f>
        <v>364010201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364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1M.1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364010002</v>
      </c>
      <c r="H6645" s="134">
        <f>Systematic[[#This Row],[SampleVariableLabel]]+100*Systematic[[#This Row],[State]]</f>
        <v>364010302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364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2Oct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364010003</v>
      </c>
      <c r="H6646" s="134">
        <f>Systematic[[#This Row],[SampleVariableLabel]]+100*Systematic[[#This Row],[State]]</f>
        <v>364010403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364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2c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364010004</v>
      </c>
      <c r="H6647" s="134">
        <f>Systematic[[#This Row],[SampleVariableLabel]]+100*Systematic[[#This Row],[State]]</f>
        <v>364010504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364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2M2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364010005</v>
      </c>
      <c r="H6648" s="134">
        <f>Systematic[[#This Row],[SampleVariableLabel]]+100*Systematic[[#This Row],[State]]</f>
        <v>364010605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364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3P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364010006</v>
      </c>
      <c r="H6649" s="134">
        <f>Systematic[[#This Row],[SampleVariableLabel]]+100*Systematic[[#This Row],[State]]</f>
        <v>364010706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364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364010001</v>
      </c>
      <c r="H6650" s="134">
        <f>Systematic[[#This Row],[SampleVariableLabel]]+100*Systematic[[#This Row],[State]]</f>
        <v>364010801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364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364010002</v>
      </c>
      <c r="H6651" s="134">
        <f>Systematic[[#This Row],[SampleVariableLabel]]+100*Systematic[[#This Row],[State]]</f>
        <v>364010902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364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6Gp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364010003</v>
      </c>
      <c r="H6652" s="134">
        <f>Systematic[[#This Row],[SampleVariableLabel]]+100*Systematic[[#This Row],[State]]</f>
        <v>364011003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364</v>
      </c>
      <c r="B6653" s="1">
        <f>IF(C6653=0,IF(B6652=Protocol!$V$20,1,B6652+1),B6652)</f>
        <v>1</v>
      </c>
      <c r="C6653" s="1">
        <f>IF(C6652+1=Protocol!$V$21,0,C6652+1)</f>
        <v>11</v>
      </c>
      <c r="D6653" s="1">
        <f t="shared" si="223"/>
        <v>4</v>
      </c>
      <c r="E6653" s="1" t="str">
        <f>INDEX(Protocol[Mark],MATCH(C6653,Protocol[Step],0))</f>
        <v>7U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364010004</v>
      </c>
      <c r="H6653" s="134">
        <f>Systematic[[#This Row],[SampleVariableLabel]]+100*Systematic[[#This Row],[State]]</f>
        <v>364011104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364</v>
      </c>
      <c r="B6654" s="1">
        <f>IF(C6654=0,IF(B6653=Protocol!$V$20,1,B6653+1),B6653)</f>
        <v>1</v>
      </c>
      <c r="C6654" s="1">
        <f>IF(C6653+1=Protocol!$V$21,0,C6653+1)</f>
        <v>12</v>
      </c>
      <c r="D6654" s="1">
        <f t="shared" si="223"/>
        <v>5</v>
      </c>
      <c r="E6654" s="1" t="str">
        <f>INDEX(Protocol[Mark],MATCH(C6654,Protocol[Step],0))</f>
        <v>8Rot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364010005</v>
      </c>
      <c r="H6654" s="134">
        <f>Systematic[[#This Row],[SampleVariableLabel]]+100*Systematic[[#This Row],[State]]</f>
        <v>364011205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364</v>
      </c>
      <c r="B6655" s="1">
        <f>IF(C6655=0,IF(B6654=Protocol!$V$20,1,B6654+1),B6654)</f>
        <v>1</v>
      </c>
      <c r="C6655" s="1">
        <f>IF(C6654+1=Protocol!$V$21,0,C6654+1)</f>
        <v>13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364010006</v>
      </c>
      <c r="H6655" s="134">
        <f>Systematic[[#This Row],[SampleVariableLabel]]+100*Systematic[[#This Row],[State]]</f>
        <v>364011306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364</v>
      </c>
      <c r="B6656" s="1">
        <f>IF(C6656=0,IF(B6655=Protocol!$V$20,1,B6655+1),B6655)</f>
        <v>1</v>
      </c>
      <c r="C6656" s="1">
        <f>IF(C6655+1=Protocol!$V$21,0,C6655+1)</f>
        <v>14</v>
      </c>
      <c r="D6656" s="1">
        <f t="shared" si="223"/>
        <v>1</v>
      </c>
      <c r="E6656" s="1" t="str">
        <f>INDEX(Protocol[Mark],MATCH(C6656,Protocol[Step],0))</f>
        <v>10AsTm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364010001</v>
      </c>
      <c r="H6656" s="134">
        <f>Systematic[[#This Row],[SampleVariableLabel]]+100*Systematic[[#This Row],[State]]</f>
        <v>364011401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364</v>
      </c>
      <c r="B6657" s="1">
        <f>IF(C6657=0,IF(B6656=Protocol!$V$20,1,B6656+1),B6656)</f>
        <v>1</v>
      </c>
      <c r="C6657" s="1">
        <f>IF(C6656+1=Protocol!$V$21,0,C6656+1)</f>
        <v>15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364010002</v>
      </c>
      <c r="H6657" s="134">
        <f>Systematic[[#This Row],[SampleVariableLabel]]+100*Systematic[[#This Row],[State]]</f>
        <v>364011502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365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ce1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365010003</v>
      </c>
      <c r="H6658" s="134">
        <f>Systematic[[#This Row],[SampleVariableLabel]]+100*Systematic[[#This Row],[State]]</f>
        <v>365010003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365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365010004</v>
      </c>
      <c r="H6659" s="134">
        <f>Systematic[[#This Row],[SampleVariableLabel]]+100*Systematic[[#This Row],[State]]</f>
        <v>365010104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365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365010005</v>
      </c>
      <c r="H6660" s="134">
        <f>Systematic[[#This Row],[SampleVariableLabel]]+100*Systematic[[#This Row],[State]]</f>
        <v>365010205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365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1M.1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365010006</v>
      </c>
      <c r="H6661" s="134">
        <f>Systematic[[#This Row],[SampleVariableLabel]]+100*Systematic[[#This Row],[State]]</f>
        <v>365010306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365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2Oct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365010001</v>
      </c>
      <c r="H6662" s="134">
        <f>Systematic[[#This Row],[SampleVariableLabel]]+100*Systematic[[#This Row],[State]]</f>
        <v>365010401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365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2c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365010002</v>
      </c>
      <c r="H6663" s="134">
        <f>Systematic[[#This Row],[SampleVariableLabel]]+100*Systematic[[#This Row],[State]]</f>
        <v>365010502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365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2M2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365010003</v>
      </c>
      <c r="H6664" s="134">
        <f>Systematic[[#This Row],[SampleVariableLabel]]+100*Systematic[[#This Row],[State]]</f>
        <v>365010603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365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3P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365010004</v>
      </c>
      <c r="H6665" s="134">
        <f>Systematic[[#This Row],[SampleVariableLabel]]+100*Systematic[[#This Row],[State]]</f>
        <v>365010704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365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4G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365010005</v>
      </c>
      <c r="H6666" s="134">
        <f>Systematic[[#This Row],[SampleVariableLabel]]+100*Systematic[[#This Row],[State]]</f>
        <v>365010805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365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5S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365010006</v>
      </c>
      <c r="H6667" s="134">
        <f>Systematic[[#This Row],[SampleVariableLabel]]+100*Systematic[[#This Row],[State]]</f>
        <v>365010906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365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6Gp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365010001</v>
      </c>
      <c r="H6668" s="134">
        <f>Systematic[[#This Row],[SampleVariableLabel]]+100*Systematic[[#This Row],[State]]</f>
        <v>365011001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365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7U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365010002</v>
      </c>
      <c r="H6669" s="134">
        <f>Systematic[[#This Row],[SampleVariableLabel]]+100*Systematic[[#This Row],[State]]</f>
        <v>365011102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365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8Rot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365010003</v>
      </c>
      <c r="H6670" s="134">
        <f>Systematic[[#This Row],[SampleVariableLabel]]+100*Systematic[[#This Row],[State]]</f>
        <v>365011203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365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9Ama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365010004</v>
      </c>
      <c r="H6671" s="134">
        <f>Systematic[[#This Row],[SampleVariableLabel]]+100*Systematic[[#This Row],[State]]</f>
        <v>365011304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365</v>
      </c>
      <c r="B6672" s="1">
        <f>IF(C6672=0,IF(B6671=Protocol!$V$20,1,B6671+1),B6671)</f>
        <v>1</v>
      </c>
      <c r="C6672" s="1">
        <f>IF(C6671+1=Protocol!$V$21,0,C6671+1)</f>
        <v>14</v>
      </c>
      <c r="D6672" s="1">
        <f t="shared" si="225"/>
        <v>5</v>
      </c>
      <c r="E6672" s="1" t="str">
        <f>INDEX(Protocol[Mark],MATCH(C6672,Protocol[Step],0))</f>
        <v>10AsTm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365010005</v>
      </c>
      <c r="H6672" s="134">
        <f>Systematic[[#This Row],[SampleVariableLabel]]+100*Systematic[[#This Row],[State]]</f>
        <v>365011405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365</v>
      </c>
      <c r="B6673" s="1">
        <f>IF(C6673=0,IF(B6672=Protocol!$V$20,1,B6672+1),B6672)</f>
        <v>1</v>
      </c>
      <c r="C6673" s="1">
        <f>IF(C6672+1=Protocol!$V$21,0,C6672+1)</f>
        <v>15</v>
      </c>
      <c r="D6673" s="1">
        <f t="shared" si="225"/>
        <v>6</v>
      </c>
      <c r="E6673" s="1" t="str">
        <f>INDEX(Protocol[Mark],MATCH(C6673,Protocol[Step],0))</f>
        <v>11Azd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365010006</v>
      </c>
      <c r="H6673" s="134">
        <f>Systematic[[#This Row],[SampleVariableLabel]]+100*Systematic[[#This Row],[State]]</f>
        <v>365011506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366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ce1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366010001</v>
      </c>
      <c r="H6674" s="134">
        <f>Systematic[[#This Row],[SampleVariableLabel]]+100*Systematic[[#This Row],[State]]</f>
        <v>366010001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366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1Dig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366010002</v>
      </c>
      <c r="H6675" s="134">
        <f>Systematic[[#This Row],[SampleVariableLabel]]+100*Systematic[[#This Row],[State]]</f>
        <v>366010102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366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1D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366010003</v>
      </c>
      <c r="H6676" s="134">
        <f>Systematic[[#This Row],[SampleVariableLabel]]+100*Systematic[[#This Row],[State]]</f>
        <v>366010203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366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1M.1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366010004</v>
      </c>
      <c r="H6677" s="134">
        <f>Systematic[[#This Row],[SampleVariableLabel]]+100*Systematic[[#This Row],[State]]</f>
        <v>366010304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366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2Oct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366010005</v>
      </c>
      <c r="H6678" s="134">
        <f>Systematic[[#This Row],[SampleVariableLabel]]+100*Systematic[[#This Row],[State]]</f>
        <v>366010405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366</v>
      </c>
      <c r="B6679" s="1">
        <f>IF(C6679=0,IF(B6678=Protocol!$V$20,1,B6678+1),B6678)</f>
        <v>1</v>
      </c>
      <c r="C6679" s="1">
        <f>IF(C6678+1=Protocol!$V$21,0,C6678+1)</f>
        <v>5</v>
      </c>
      <c r="D6679" s="1">
        <f t="shared" si="225"/>
        <v>6</v>
      </c>
      <c r="E6679" s="1" t="str">
        <f>INDEX(Protocol[Mark],MATCH(C6679,Protocol[Step],0))</f>
        <v>2c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366010006</v>
      </c>
      <c r="H6679" s="134">
        <f>Systematic[[#This Row],[SampleVariableLabel]]+100*Systematic[[#This Row],[State]]</f>
        <v>366010506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366</v>
      </c>
      <c r="B6680" s="1">
        <f>IF(C6680=0,IF(B6679=Protocol!$V$20,1,B6679+1),B6679)</f>
        <v>1</v>
      </c>
      <c r="C6680" s="1">
        <f>IF(C6679+1=Protocol!$V$21,0,C6679+1)</f>
        <v>6</v>
      </c>
      <c r="D6680" s="1">
        <f t="shared" si="225"/>
        <v>1</v>
      </c>
      <c r="E6680" s="1" t="str">
        <f>INDEX(Protocol[Mark],MATCH(C6680,Protocol[Step],0))</f>
        <v>2M2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366010001</v>
      </c>
      <c r="H6680" s="134">
        <f>Systematic[[#This Row],[SampleVariableLabel]]+100*Systematic[[#This Row],[State]]</f>
        <v>366010601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366</v>
      </c>
      <c r="B6681" s="1">
        <f>IF(C6681=0,IF(B6680=Protocol!$V$20,1,B6680+1),B6680)</f>
        <v>1</v>
      </c>
      <c r="C6681" s="1">
        <f>IF(C6680+1=Protocol!$V$21,0,C6680+1)</f>
        <v>7</v>
      </c>
      <c r="D6681" s="1">
        <f t="shared" si="225"/>
        <v>2</v>
      </c>
      <c r="E6681" s="1" t="str">
        <f>INDEX(Protocol[Mark],MATCH(C6681,Protocol[Step],0))</f>
        <v>3P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366010002</v>
      </c>
      <c r="H6681" s="134">
        <f>Systematic[[#This Row],[SampleVariableLabel]]+100*Systematic[[#This Row],[State]]</f>
        <v>366010702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366</v>
      </c>
      <c r="B6682" s="1">
        <f>IF(C6682=0,IF(B6681=Protocol!$V$20,1,B6681+1),B6681)</f>
        <v>1</v>
      </c>
      <c r="C6682" s="1">
        <f>IF(C6681+1=Protocol!$V$21,0,C6681+1)</f>
        <v>8</v>
      </c>
      <c r="D6682" s="1">
        <f t="shared" si="225"/>
        <v>3</v>
      </c>
      <c r="E6682" s="1" t="str">
        <f>INDEX(Protocol[Mark],MATCH(C6682,Protocol[Step],0))</f>
        <v>4G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366010003</v>
      </c>
      <c r="H6682" s="134">
        <f>Systematic[[#This Row],[SampleVariableLabel]]+100*Systematic[[#This Row],[State]]</f>
        <v>366010803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366</v>
      </c>
      <c r="B6683" s="1">
        <f>IF(C6683=0,IF(B6682=Protocol!$V$20,1,B6682+1),B6682)</f>
        <v>1</v>
      </c>
      <c r="C6683" s="1">
        <f>IF(C6682+1=Protocol!$V$21,0,C6682+1)</f>
        <v>9</v>
      </c>
      <c r="D6683" s="1">
        <f t="shared" si="225"/>
        <v>4</v>
      </c>
      <c r="E6683" s="1" t="str">
        <f>INDEX(Protocol[Mark],MATCH(C6683,Protocol[Step],0))</f>
        <v>5S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366010004</v>
      </c>
      <c r="H6683" s="134">
        <f>Systematic[[#This Row],[SampleVariableLabel]]+100*Systematic[[#This Row],[State]]</f>
        <v>366010904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366</v>
      </c>
      <c r="B6684" s="1">
        <f>IF(C6684=0,IF(B6683=Protocol!$V$20,1,B6683+1),B6683)</f>
        <v>1</v>
      </c>
      <c r="C6684" s="1">
        <f>IF(C6683+1=Protocol!$V$21,0,C6683+1)</f>
        <v>10</v>
      </c>
      <c r="D6684" s="1">
        <f t="shared" si="225"/>
        <v>5</v>
      </c>
      <c r="E6684" s="1" t="str">
        <f>INDEX(Protocol[Mark],MATCH(C6684,Protocol[Step],0))</f>
        <v>6Gp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366010005</v>
      </c>
      <c r="H6684" s="134">
        <f>Systematic[[#This Row],[SampleVariableLabel]]+100*Systematic[[#This Row],[State]]</f>
        <v>366011005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366</v>
      </c>
      <c r="B6685" s="1">
        <f>IF(C6685=0,IF(B6684=Protocol!$V$20,1,B6684+1),B6684)</f>
        <v>1</v>
      </c>
      <c r="C6685" s="1">
        <f>IF(C6684+1=Protocol!$V$21,0,C6684+1)</f>
        <v>11</v>
      </c>
      <c r="D6685" s="1">
        <f t="shared" si="225"/>
        <v>6</v>
      </c>
      <c r="E6685" s="1" t="str">
        <f>INDEX(Protocol[Mark],MATCH(C6685,Protocol[Step],0))</f>
        <v>7U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366010006</v>
      </c>
      <c r="H6685" s="134">
        <f>Systematic[[#This Row],[SampleVariableLabel]]+100*Systematic[[#This Row],[State]]</f>
        <v>366011106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366</v>
      </c>
      <c r="B6686" s="1">
        <f>IF(C6686=0,IF(B6685=Protocol!$V$20,1,B6685+1),B6685)</f>
        <v>1</v>
      </c>
      <c r="C6686" s="1">
        <f>IF(C6685+1=Protocol!$V$21,0,C6685+1)</f>
        <v>12</v>
      </c>
      <c r="D6686" s="1">
        <f t="shared" si="225"/>
        <v>1</v>
      </c>
      <c r="E6686" s="1" t="str">
        <f>INDEX(Protocol[Mark],MATCH(C6686,Protocol[Step],0))</f>
        <v>8Rot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366010001</v>
      </c>
      <c r="H6686" s="134">
        <f>Systematic[[#This Row],[SampleVariableLabel]]+100*Systematic[[#This Row],[State]]</f>
        <v>366011201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366</v>
      </c>
      <c r="B6687" s="1">
        <f>IF(C6687=0,IF(B6686=Protocol!$V$20,1,B6686+1),B6686)</f>
        <v>1</v>
      </c>
      <c r="C6687" s="1">
        <f>IF(C6686+1=Protocol!$V$21,0,C6686+1)</f>
        <v>13</v>
      </c>
      <c r="D6687" s="1">
        <f t="shared" si="225"/>
        <v>2</v>
      </c>
      <c r="E6687" s="1" t="str">
        <f>INDEX(Protocol[Mark],MATCH(C6687,Protocol[Step],0))</f>
        <v>9Ama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366010002</v>
      </c>
      <c r="H6687" s="134">
        <f>Systematic[[#This Row],[SampleVariableLabel]]+100*Systematic[[#This Row],[State]]</f>
        <v>366011302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366</v>
      </c>
      <c r="B6688" s="1">
        <f>IF(C6688=0,IF(B6687=Protocol!$V$20,1,B6687+1),B6687)</f>
        <v>1</v>
      </c>
      <c r="C6688" s="1">
        <f>IF(C6687+1=Protocol!$V$21,0,C6687+1)</f>
        <v>14</v>
      </c>
      <c r="D6688" s="1">
        <f t="shared" si="225"/>
        <v>3</v>
      </c>
      <c r="E6688" s="1" t="str">
        <f>INDEX(Protocol[Mark],MATCH(C6688,Protocol[Step],0))</f>
        <v>10AsTm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366010003</v>
      </c>
      <c r="H6688" s="134">
        <f>Systematic[[#This Row],[SampleVariableLabel]]+100*Systematic[[#This Row],[State]]</f>
        <v>366011403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366</v>
      </c>
      <c r="B6689" s="1">
        <f>IF(C6689=0,IF(B6688=Protocol!$V$20,1,B6688+1),B6688)</f>
        <v>1</v>
      </c>
      <c r="C6689" s="1">
        <f>IF(C6688+1=Protocol!$V$21,0,C6688+1)</f>
        <v>15</v>
      </c>
      <c r="D6689" s="1">
        <f t="shared" si="225"/>
        <v>4</v>
      </c>
      <c r="E6689" s="1" t="str">
        <f>INDEX(Protocol[Mark],MATCH(C6689,Protocol[Step],0))</f>
        <v>11Azd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366010004</v>
      </c>
      <c r="H6689" s="134">
        <f>Systematic[[#This Row],[SampleVariableLabel]]+100*Systematic[[#This Row],[State]]</f>
        <v>366011504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367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ce1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367010005</v>
      </c>
      <c r="H6690" s="134">
        <f>Systematic[[#This Row],[SampleVariableLabel]]+100*Systematic[[#This Row],[State]]</f>
        <v>367010005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367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1Dig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367010006</v>
      </c>
      <c r="H6691" s="134">
        <f>Systematic[[#This Row],[SampleVariableLabel]]+100*Systematic[[#This Row],[State]]</f>
        <v>367010106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367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1D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367010001</v>
      </c>
      <c r="H6692" s="134">
        <f>Systematic[[#This Row],[SampleVariableLabel]]+100*Systematic[[#This Row],[State]]</f>
        <v>367010201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367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1M.1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367010002</v>
      </c>
      <c r="H6693" s="134">
        <f>Systematic[[#This Row],[SampleVariableLabel]]+100*Systematic[[#This Row],[State]]</f>
        <v>367010302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367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2Oct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367010003</v>
      </c>
      <c r="H6694" s="134">
        <f>Systematic[[#This Row],[SampleVariableLabel]]+100*Systematic[[#This Row],[State]]</f>
        <v>367010403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367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2c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367010004</v>
      </c>
      <c r="H6695" s="134">
        <f>Systematic[[#This Row],[SampleVariableLabel]]+100*Systematic[[#This Row],[State]]</f>
        <v>367010504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367</v>
      </c>
      <c r="B6696" s="1">
        <f>IF(C6696=0,IF(B6695=Protocol!$V$20,1,B6695+1),B6695)</f>
        <v>1</v>
      </c>
      <c r="C6696" s="1">
        <f>IF(C6695+1=Protocol!$V$21,0,C6695+1)</f>
        <v>6</v>
      </c>
      <c r="D6696" s="1">
        <f t="shared" si="225"/>
        <v>5</v>
      </c>
      <c r="E6696" s="1" t="str">
        <f>INDEX(Protocol[Mark],MATCH(C6696,Protocol[Step],0))</f>
        <v>2M2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367010005</v>
      </c>
      <c r="H6696" s="134">
        <f>Systematic[[#This Row],[SampleVariableLabel]]+100*Systematic[[#This Row],[State]]</f>
        <v>367010605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367</v>
      </c>
      <c r="B6697" s="1">
        <f>IF(C6697=0,IF(B6696=Protocol!$V$20,1,B6696+1),B6696)</f>
        <v>1</v>
      </c>
      <c r="C6697" s="1">
        <f>IF(C6696+1=Protocol!$V$21,0,C6696+1)</f>
        <v>7</v>
      </c>
      <c r="D6697" s="1">
        <f t="shared" si="225"/>
        <v>6</v>
      </c>
      <c r="E6697" s="1" t="str">
        <f>INDEX(Protocol[Mark],MATCH(C6697,Protocol[Step],0))</f>
        <v>3P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367010006</v>
      </c>
      <c r="H6697" s="134">
        <f>Systematic[[#This Row],[SampleVariableLabel]]+100*Systematic[[#This Row],[State]]</f>
        <v>367010706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367</v>
      </c>
      <c r="B6698" s="1">
        <f>IF(C6698=0,IF(B6697=Protocol!$V$20,1,B6697+1),B6697)</f>
        <v>1</v>
      </c>
      <c r="C6698" s="1">
        <f>IF(C6697+1=Protocol!$V$21,0,C6697+1)</f>
        <v>8</v>
      </c>
      <c r="D6698" s="1">
        <f t="shared" si="225"/>
        <v>1</v>
      </c>
      <c r="E6698" s="1" t="str">
        <f>INDEX(Protocol[Mark],MATCH(C6698,Protocol[Step],0))</f>
        <v>4G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367010001</v>
      </c>
      <c r="H6698" s="134">
        <f>Systematic[[#This Row],[SampleVariableLabel]]+100*Systematic[[#This Row],[State]]</f>
        <v>367010801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367</v>
      </c>
      <c r="B6699" s="1">
        <f>IF(C6699=0,IF(B6698=Protocol!$V$20,1,B6698+1),B6698)</f>
        <v>1</v>
      </c>
      <c r="C6699" s="1">
        <f>IF(C6698+1=Protocol!$V$21,0,C6698+1)</f>
        <v>9</v>
      </c>
      <c r="D6699" s="1">
        <f t="shared" si="225"/>
        <v>2</v>
      </c>
      <c r="E6699" s="1" t="str">
        <f>INDEX(Protocol[Mark],MATCH(C6699,Protocol[Step],0))</f>
        <v>5S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367010002</v>
      </c>
      <c r="H6699" s="134">
        <f>Systematic[[#This Row],[SampleVariableLabel]]+100*Systematic[[#This Row],[State]]</f>
        <v>367010902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367</v>
      </c>
      <c r="B6700" s="1">
        <f>IF(C6700=0,IF(B6699=Protocol!$V$20,1,B6699+1),B6699)</f>
        <v>1</v>
      </c>
      <c r="C6700" s="1">
        <f>IF(C6699+1=Protocol!$V$21,0,C6699+1)</f>
        <v>10</v>
      </c>
      <c r="D6700" s="1">
        <f t="shared" si="225"/>
        <v>3</v>
      </c>
      <c r="E6700" s="1" t="str">
        <f>INDEX(Protocol[Mark],MATCH(C6700,Protocol[Step],0))</f>
        <v>6Gp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367010003</v>
      </c>
      <c r="H6700" s="134">
        <f>Systematic[[#This Row],[SampleVariableLabel]]+100*Systematic[[#This Row],[State]]</f>
        <v>367011003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367</v>
      </c>
      <c r="B6701" s="1">
        <f>IF(C6701=0,IF(B6700=Protocol!$V$20,1,B6700+1),B6700)</f>
        <v>1</v>
      </c>
      <c r="C6701" s="1">
        <f>IF(C6700+1=Protocol!$V$21,0,C6700+1)</f>
        <v>11</v>
      </c>
      <c r="D6701" s="1">
        <f t="shared" si="225"/>
        <v>4</v>
      </c>
      <c r="E6701" s="1" t="str">
        <f>INDEX(Protocol[Mark],MATCH(C6701,Protocol[Step],0))</f>
        <v>7U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367010004</v>
      </c>
      <c r="H6701" s="134">
        <f>Systematic[[#This Row],[SampleVariableLabel]]+100*Systematic[[#This Row],[State]]</f>
        <v>367011104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367</v>
      </c>
      <c r="B6702" s="1">
        <f>IF(C6702=0,IF(B6701=Protocol!$V$20,1,B6701+1),B6701)</f>
        <v>1</v>
      </c>
      <c r="C6702" s="1">
        <f>IF(C6701+1=Protocol!$V$21,0,C6701+1)</f>
        <v>12</v>
      </c>
      <c r="D6702" s="1">
        <f t="shared" si="225"/>
        <v>5</v>
      </c>
      <c r="E6702" s="1" t="str">
        <f>INDEX(Protocol[Mark],MATCH(C6702,Protocol[Step],0))</f>
        <v>8Rot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367010005</v>
      </c>
      <c r="H6702" s="134">
        <f>Systematic[[#This Row],[SampleVariableLabel]]+100*Systematic[[#This Row],[State]]</f>
        <v>367011205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367</v>
      </c>
      <c r="B6703" s="1">
        <f>IF(C6703=0,IF(B6702=Protocol!$V$20,1,B6702+1),B6702)</f>
        <v>1</v>
      </c>
      <c r="C6703" s="1">
        <f>IF(C6702+1=Protocol!$V$21,0,C6702+1)</f>
        <v>13</v>
      </c>
      <c r="D6703" s="1">
        <f t="shared" si="225"/>
        <v>6</v>
      </c>
      <c r="E6703" s="1" t="str">
        <f>INDEX(Protocol[Mark],MATCH(C6703,Protocol[Step],0))</f>
        <v>9Ama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367010006</v>
      </c>
      <c r="H6703" s="134">
        <f>Systematic[[#This Row],[SampleVariableLabel]]+100*Systematic[[#This Row],[State]]</f>
        <v>367011306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367</v>
      </c>
      <c r="B6704" s="1">
        <f>IF(C6704=0,IF(B6703=Protocol!$V$20,1,B6703+1),B6703)</f>
        <v>1</v>
      </c>
      <c r="C6704" s="1">
        <f>IF(C6703+1=Protocol!$V$21,0,C6703+1)</f>
        <v>14</v>
      </c>
      <c r="D6704" s="1">
        <f t="shared" si="225"/>
        <v>1</v>
      </c>
      <c r="E6704" s="1" t="str">
        <f>INDEX(Protocol[Mark],MATCH(C6704,Protocol[Step],0))</f>
        <v>10AsTm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367010001</v>
      </c>
      <c r="H6704" s="134">
        <f>Systematic[[#This Row],[SampleVariableLabel]]+100*Systematic[[#This Row],[State]]</f>
        <v>367011401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367</v>
      </c>
      <c r="B6705" s="1">
        <f>IF(C6705=0,IF(B6704=Protocol!$V$20,1,B6704+1),B6704)</f>
        <v>1</v>
      </c>
      <c r="C6705" s="1">
        <f>IF(C6704+1=Protocol!$V$21,0,C6704+1)</f>
        <v>15</v>
      </c>
      <c r="D6705" s="1">
        <f t="shared" si="225"/>
        <v>2</v>
      </c>
      <c r="E6705" s="1" t="str">
        <f>INDEX(Protocol[Mark],MATCH(C6705,Protocol[Step],0))</f>
        <v>11Azd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367010002</v>
      </c>
      <c r="H6705" s="134">
        <f>Systematic[[#This Row],[SampleVariableLabel]]+100*Systematic[[#This Row],[State]]</f>
        <v>367011502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368</v>
      </c>
      <c r="B6706" s="1">
        <f>IF(C6706=0,IF(B6705=Protocol!$V$20,1,B6705+1),B6705)</f>
        <v>1</v>
      </c>
      <c r="C6706" s="1">
        <f>IF(C6705+1=Protocol!$V$21,0,C6705+1)</f>
        <v>0</v>
      </c>
      <c r="D6706" s="1">
        <f t="shared" si="225"/>
        <v>3</v>
      </c>
      <c r="E6706" s="1" t="str">
        <f>INDEX(Protocol[Mark],MATCH(C6706,Protocol[Step],0))</f>
        <v>ce1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368010003</v>
      </c>
      <c r="H6706" s="134">
        <f>Systematic[[#This Row],[SampleVariableLabel]]+100*Systematic[[#This Row],[State]]</f>
        <v>368010003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368</v>
      </c>
      <c r="B6707" s="1">
        <f>IF(C6707=0,IF(B6706=Protocol!$V$20,1,B6706+1),B6706)</f>
        <v>1</v>
      </c>
      <c r="C6707" s="1">
        <f>IF(C6706+1=Protocol!$V$21,0,C6706+1)</f>
        <v>1</v>
      </c>
      <c r="D6707" s="1">
        <f t="shared" si="225"/>
        <v>4</v>
      </c>
      <c r="E6707" s="1" t="str">
        <f>INDEX(Protocol[Mark],MATCH(C6707,Protocol[Step],0))</f>
        <v>1Dig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368010004</v>
      </c>
      <c r="H6707" s="134">
        <f>Systematic[[#This Row],[SampleVariableLabel]]+100*Systematic[[#This Row],[State]]</f>
        <v>368010104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368</v>
      </c>
      <c r="B6708" s="1">
        <f>IF(C6708=0,IF(B6707=Protocol!$V$20,1,B6707+1),B6707)</f>
        <v>1</v>
      </c>
      <c r="C6708" s="1">
        <f>IF(C6707+1=Protocol!$V$21,0,C6707+1)</f>
        <v>2</v>
      </c>
      <c r="D6708" s="1">
        <f t="shared" si="225"/>
        <v>5</v>
      </c>
      <c r="E6708" s="1" t="str">
        <f>INDEX(Protocol[Mark],MATCH(C6708,Protocol[Step],0))</f>
        <v>1D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368010005</v>
      </c>
      <c r="H6708" s="134">
        <f>Systematic[[#This Row],[SampleVariableLabel]]+100*Systematic[[#This Row],[State]]</f>
        <v>368010205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368</v>
      </c>
      <c r="B6709" s="1">
        <f>IF(C6709=0,IF(B6708=Protocol!$V$20,1,B6708+1),B6708)</f>
        <v>1</v>
      </c>
      <c r="C6709" s="1">
        <f>IF(C6708+1=Protocol!$V$21,0,C6708+1)</f>
        <v>3</v>
      </c>
      <c r="D6709" s="1">
        <f t="shared" si="225"/>
        <v>6</v>
      </c>
      <c r="E6709" s="1" t="str">
        <f>INDEX(Protocol[Mark],MATCH(C6709,Protocol[Step],0))</f>
        <v>1M.1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368010006</v>
      </c>
      <c r="H6709" s="134">
        <f>Systematic[[#This Row],[SampleVariableLabel]]+100*Systematic[[#This Row],[State]]</f>
        <v>368010306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368</v>
      </c>
      <c r="B6710" s="1">
        <f>IF(C6710=0,IF(B6709=Protocol!$V$20,1,B6709+1),B6709)</f>
        <v>1</v>
      </c>
      <c r="C6710" s="1">
        <f>IF(C6709+1=Protocol!$V$21,0,C6709+1)</f>
        <v>4</v>
      </c>
      <c r="D6710" s="1">
        <f t="shared" si="225"/>
        <v>1</v>
      </c>
      <c r="E6710" s="1" t="str">
        <f>INDEX(Protocol[Mark],MATCH(C6710,Protocol[Step],0))</f>
        <v>2Oct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368010001</v>
      </c>
      <c r="H6710" s="134">
        <f>Systematic[[#This Row],[SampleVariableLabel]]+100*Systematic[[#This Row],[State]]</f>
        <v>368010401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368</v>
      </c>
      <c r="B6711" s="1">
        <f>IF(C6711=0,IF(B6710=Protocol!$V$20,1,B6710+1),B6710)</f>
        <v>1</v>
      </c>
      <c r="C6711" s="1">
        <f>IF(C6710+1=Protocol!$V$21,0,C6710+1)</f>
        <v>5</v>
      </c>
      <c r="D6711" s="1">
        <f t="shared" si="225"/>
        <v>2</v>
      </c>
      <c r="E6711" s="1" t="str">
        <f>INDEX(Protocol[Mark],MATCH(C6711,Protocol[Step],0))</f>
        <v>2c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368010002</v>
      </c>
      <c r="H6711" s="134">
        <f>Systematic[[#This Row],[SampleVariableLabel]]+100*Systematic[[#This Row],[State]]</f>
        <v>368010502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368</v>
      </c>
      <c r="B6712" s="1">
        <f>IF(C6712=0,IF(B6711=Protocol!$V$20,1,B6711+1),B6711)</f>
        <v>1</v>
      </c>
      <c r="C6712" s="1">
        <f>IF(C6711+1=Protocol!$V$21,0,C6711+1)</f>
        <v>6</v>
      </c>
      <c r="D6712" s="1">
        <f t="shared" si="225"/>
        <v>3</v>
      </c>
      <c r="E6712" s="1" t="str">
        <f>INDEX(Protocol[Mark],MATCH(C6712,Protocol[Step],0))</f>
        <v>2M2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368010003</v>
      </c>
      <c r="H6712" s="134">
        <f>Systematic[[#This Row],[SampleVariableLabel]]+100*Systematic[[#This Row],[State]]</f>
        <v>368010603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368</v>
      </c>
      <c r="B6713" s="1">
        <f>IF(C6713=0,IF(B6712=Protocol!$V$20,1,B6712+1),B6712)</f>
        <v>1</v>
      </c>
      <c r="C6713" s="1">
        <f>IF(C6712+1=Protocol!$V$21,0,C6712+1)</f>
        <v>7</v>
      </c>
      <c r="D6713" s="1">
        <f t="shared" si="225"/>
        <v>4</v>
      </c>
      <c r="E6713" s="1" t="str">
        <f>INDEX(Protocol[Mark],MATCH(C6713,Protocol[Step],0))</f>
        <v>3P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368010004</v>
      </c>
      <c r="H6713" s="134">
        <f>Systematic[[#This Row],[SampleVariableLabel]]+100*Systematic[[#This Row],[State]]</f>
        <v>368010704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368</v>
      </c>
      <c r="B6714" s="1">
        <f>IF(C6714=0,IF(B6713=Protocol!$V$20,1,B6713+1),B6713)</f>
        <v>1</v>
      </c>
      <c r="C6714" s="1">
        <f>IF(C6713+1=Protocol!$V$21,0,C6713+1)</f>
        <v>8</v>
      </c>
      <c r="D6714" s="1">
        <f t="shared" si="225"/>
        <v>5</v>
      </c>
      <c r="E6714" s="1" t="str">
        <f>INDEX(Protocol[Mark],MATCH(C6714,Protocol[Step],0))</f>
        <v>4G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368010005</v>
      </c>
      <c r="H6714" s="134">
        <f>Systematic[[#This Row],[SampleVariableLabel]]+100*Systematic[[#This Row],[State]]</f>
        <v>368010805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368</v>
      </c>
      <c r="B6715" s="1">
        <f>IF(C6715=0,IF(B6714=Protocol!$V$20,1,B6714+1),B6714)</f>
        <v>1</v>
      </c>
      <c r="C6715" s="1">
        <f>IF(C6714+1=Protocol!$V$21,0,C6714+1)</f>
        <v>9</v>
      </c>
      <c r="D6715" s="1">
        <f t="shared" si="225"/>
        <v>6</v>
      </c>
      <c r="E6715" s="1" t="str">
        <f>INDEX(Protocol[Mark],MATCH(C6715,Protocol[Step],0))</f>
        <v>5S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368010006</v>
      </c>
      <c r="H6715" s="134">
        <f>Systematic[[#This Row],[SampleVariableLabel]]+100*Systematic[[#This Row],[State]]</f>
        <v>368010906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368</v>
      </c>
      <c r="B6716" s="1">
        <f>IF(C6716=0,IF(B6715=Protocol!$V$20,1,B6715+1),B6715)</f>
        <v>1</v>
      </c>
      <c r="C6716" s="1">
        <f>IF(C6715+1=Protocol!$V$21,0,C6715+1)</f>
        <v>10</v>
      </c>
      <c r="D6716" s="1">
        <f t="shared" si="225"/>
        <v>1</v>
      </c>
      <c r="E6716" s="1" t="str">
        <f>INDEX(Protocol[Mark],MATCH(C6716,Protocol[Step],0))</f>
        <v>6Gp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368010001</v>
      </c>
      <c r="H6716" s="134">
        <f>Systematic[[#This Row],[SampleVariableLabel]]+100*Systematic[[#This Row],[State]]</f>
        <v>368011001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368</v>
      </c>
      <c r="B6717" s="1">
        <f>IF(C6717=0,IF(B6716=Protocol!$V$20,1,B6716+1),B6716)</f>
        <v>1</v>
      </c>
      <c r="C6717" s="1">
        <f>IF(C6716+1=Protocol!$V$21,0,C6716+1)</f>
        <v>11</v>
      </c>
      <c r="D6717" s="1">
        <f t="shared" si="225"/>
        <v>2</v>
      </c>
      <c r="E6717" s="1" t="str">
        <f>INDEX(Protocol[Mark],MATCH(C6717,Protocol[Step],0))</f>
        <v>7U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368010002</v>
      </c>
      <c r="H6717" s="134">
        <f>Systematic[[#This Row],[SampleVariableLabel]]+100*Systematic[[#This Row],[State]]</f>
        <v>368011102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368</v>
      </c>
      <c r="B6718" s="1">
        <f>IF(C6718=0,IF(B6717=Protocol!$V$20,1,B6717+1),B6717)</f>
        <v>1</v>
      </c>
      <c r="C6718" s="1">
        <f>IF(C6717+1=Protocol!$V$21,0,C6717+1)</f>
        <v>12</v>
      </c>
      <c r="D6718" s="1">
        <f t="shared" si="225"/>
        <v>3</v>
      </c>
      <c r="E6718" s="1" t="str">
        <f>INDEX(Protocol[Mark],MATCH(C6718,Protocol[Step],0))</f>
        <v>8Rot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368010003</v>
      </c>
      <c r="H6718" s="134">
        <f>Systematic[[#This Row],[SampleVariableLabel]]+100*Systematic[[#This Row],[State]]</f>
        <v>368011203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368</v>
      </c>
      <c r="B6719" s="1">
        <f>IF(C6719=0,IF(B6718=Protocol!$V$20,1,B6718+1),B6718)</f>
        <v>1</v>
      </c>
      <c r="C6719" s="1">
        <f>IF(C6718+1=Protocol!$V$21,0,C6718+1)</f>
        <v>13</v>
      </c>
      <c r="D6719" s="1">
        <f t="shared" si="225"/>
        <v>4</v>
      </c>
      <c r="E6719" s="1" t="str">
        <f>INDEX(Protocol[Mark],MATCH(C6719,Protocol[Step],0))</f>
        <v>9Ama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368010004</v>
      </c>
      <c r="H6719" s="134">
        <f>Systematic[[#This Row],[SampleVariableLabel]]+100*Systematic[[#This Row],[State]]</f>
        <v>368011304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368</v>
      </c>
      <c r="B6720" s="1">
        <f>IF(C6720=0,IF(B6719=Protocol!$V$20,1,B6719+1),B6719)</f>
        <v>1</v>
      </c>
      <c r="C6720" s="1">
        <f>IF(C6719+1=Protocol!$V$21,0,C6719+1)</f>
        <v>14</v>
      </c>
      <c r="D6720" s="1">
        <f t="shared" si="225"/>
        <v>5</v>
      </c>
      <c r="E6720" s="1" t="str">
        <f>INDEX(Protocol[Mark],MATCH(C6720,Protocol[Step],0))</f>
        <v>10AsTm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368010005</v>
      </c>
      <c r="H6720" s="134">
        <f>Systematic[[#This Row],[SampleVariableLabel]]+100*Systematic[[#This Row],[State]]</f>
        <v>368011405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368</v>
      </c>
      <c r="B6721" s="1">
        <f>IF(C6721=0,IF(B6720=Protocol!$V$20,1,B6720+1),B6720)</f>
        <v>1</v>
      </c>
      <c r="C6721" s="1">
        <f>IF(C6720+1=Protocol!$V$21,0,C6720+1)</f>
        <v>15</v>
      </c>
      <c r="D6721" s="1">
        <f t="shared" si="225"/>
        <v>6</v>
      </c>
      <c r="E6721" s="1" t="str">
        <f>INDEX(Protocol[Mark],MATCH(C6721,Protocol[Step],0))</f>
        <v>11Azd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368010006</v>
      </c>
      <c r="H6721" s="134">
        <f>Systematic[[#This Row],[SampleVariableLabel]]+100*Systematic[[#This Row],[State]]</f>
        <v>368011506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369</v>
      </c>
      <c r="B6722" s="1">
        <f>IF(C6722=0,IF(B6721=Protocol!$V$20,1,B6721+1),B6721)</f>
        <v>1</v>
      </c>
      <c r="C6722" s="1">
        <f>IF(C6721+1=Protocol!$V$21,0,C6721+1)</f>
        <v>0</v>
      </c>
      <c r="D6722" s="1">
        <f t="shared" si="225"/>
        <v>1</v>
      </c>
      <c r="E6722" s="1" t="str">
        <f>INDEX(Protocol[Mark],MATCH(C6722,Protocol[Step],0))</f>
        <v>ce1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369010001</v>
      </c>
      <c r="H6722" s="134">
        <f>Systematic[[#This Row],[SampleVariableLabel]]+100*Systematic[[#This Row],[State]]</f>
        <v>369010001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369</v>
      </c>
      <c r="B6723" s="1">
        <f>IF(C6723=0,IF(B6722=Protocol!$V$20,1,B6722+1),B6722)</f>
        <v>1</v>
      </c>
      <c r="C6723" s="1">
        <f>IF(C6722+1=Protocol!$V$21,0,C6722+1)</f>
        <v>1</v>
      </c>
      <c r="D6723" s="1">
        <f t="shared" ref="D6723:D6786" si="227">IF(D6722=nVariables,1,D6722+1)</f>
        <v>2</v>
      </c>
      <c r="E6723" s="1" t="str">
        <f>INDEX(Protocol[Mark],MATCH(C6723,Protocol[Step],0))</f>
        <v>1Dig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369010002</v>
      </c>
      <c r="H6723" s="134">
        <f>Systematic[[#This Row],[SampleVariableLabel]]+100*Systematic[[#This Row],[State]]</f>
        <v>369010102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369</v>
      </c>
      <c r="B6724" s="1">
        <f>IF(C6724=0,IF(B6723=Protocol!$V$20,1,B6723+1),B6723)</f>
        <v>1</v>
      </c>
      <c r="C6724" s="1">
        <f>IF(C6723+1=Protocol!$V$21,0,C6723+1)</f>
        <v>2</v>
      </c>
      <c r="D6724" s="1">
        <f t="shared" si="227"/>
        <v>3</v>
      </c>
      <c r="E6724" s="1" t="str">
        <f>INDEX(Protocol[Mark],MATCH(C6724,Protocol[Step],0))</f>
        <v>1D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369010003</v>
      </c>
      <c r="H6724" s="134">
        <f>Systematic[[#This Row],[SampleVariableLabel]]+100*Systematic[[#This Row],[State]]</f>
        <v>369010203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369</v>
      </c>
      <c r="B6725" s="1">
        <f>IF(C6725=0,IF(B6724=Protocol!$V$20,1,B6724+1),B6724)</f>
        <v>1</v>
      </c>
      <c r="C6725" s="1">
        <f>IF(C6724+1=Protocol!$V$21,0,C6724+1)</f>
        <v>3</v>
      </c>
      <c r="D6725" s="1">
        <f t="shared" si="227"/>
        <v>4</v>
      </c>
      <c r="E6725" s="1" t="str">
        <f>INDEX(Protocol[Mark],MATCH(C6725,Protocol[Step],0))</f>
        <v>1M.1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369010004</v>
      </c>
      <c r="H6725" s="134">
        <f>Systematic[[#This Row],[SampleVariableLabel]]+100*Systematic[[#This Row],[State]]</f>
        <v>369010304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369</v>
      </c>
      <c r="B6726" s="1">
        <f>IF(C6726=0,IF(B6725=Protocol!$V$20,1,B6725+1),B6725)</f>
        <v>1</v>
      </c>
      <c r="C6726" s="1">
        <f>IF(C6725+1=Protocol!$V$21,0,C6725+1)</f>
        <v>4</v>
      </c>
      <c r="D6726" s="1">
        <f t="shared" si="227"/>
        <v>5</v>
      </c>
      <c r="E6726" s="1" t="str">
        <f>INDEX(Protocol[Mark],MATCH(C6726,Protocol[Step],0))</f>
        <v>2Oct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369010005</v>
      </c>
      <c r="H6726" s="134">
        <f>Systematic[[#This Row],[SampleVariableLabel]]+100*Systematic[[#This Row],[State]]</f>
        <v>369010405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369</v>
      </c>
      <c r="B6727" s="1">
        <f>IF(C6727=0,IF(B6726=Protocol!$V$20,1,B6726+1),B6726)</f>
        <v>1</v>
      </c>
      <c r="C6727" s="1">
        <f>IF(C6726+1=Protocol!$V$21,0,C6726+1)</f>
        <v>5</v>
      </c>
      <c r="D6727" s="1">
        <f t="shared" si="227"/>
        <v>6</v>
      </c>
      <c r="E6727" s="1" t="str">
        <f>INDEX(Protocol[Mark],MATCH(C6727,Protocol[Step],0))</f>
        <v>2c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369010006</v>
      </c>
      <c r="H6727" s="134">
        <f>Systematic[[#This Row],[SampleVariableLabel]]+100*Systematic[[#This Row],[State]]</f>
        <v>369010506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369</v>
      </c>
      <c r="B6728" s="1">
        <f>IF(C6728=0,IF(B6727=Protocol!$V$20,1,B6727+1),B6727)</f>
        <v>1</v>
      </c>
      <c r="C6728" s="1">
        <f>IF(C6727+1=Protocol!$V$21,0,C6727+1)</f>
        <v>6</v>
      </c>
      <c r="D6728" s="1">
        <f t="shared" si="227"/>
        <v>1</v>
      </c>
      <c r="E6728" s="1" t="str">
        <f>INDEX(Protocol[Mark],MATCH(C6728,Protocol[Step],0))</f>
        <v>2M2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369010001</v>
      </c>
      <c r="H6728" s="134">
        <f>Systematic[[#This Row],[SampleVariableLabel]]+100*Systematic[[#This Row],[State]]</f>
        <v>369010601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369</v>
      </c>
      <c r="B6729" s="1">
        <f>IF(C6729=0,IF(B6728=Protocol!$V$20,1,B6728+1),B6728)</f>
        <v>1</v>
      </c>
      <c r="C6729" s="1">
        <f>IF(C6728+1=Protocol!$V$21,0,C6728+1)</f>
        <v>7</v>
      </c>
      <c r="D6729" s="1">
        <f t="shared" si="227"/>
        <v>2</v>
      </c>
      <c r="E6729" s="1" t="str">
        <f>INDEX(Protocol[Mark],MATCH(C6729,Protocol[Step],0))</f>
        <v>3P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369010002</v>
      </c>
      <c r="H6729" s="134">
        <f>Systematic[[#This Row],[SampleVariableLabel]]+100*Systematic[[#This Row],[State]]</f>
        <v>369010702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369</v>
      </c>
      <c r="B6730" s="1">
        <f>IF(C6730=0,IF(B6729=Protocol!$V$20,1,B6729+1),B6729)</f>
        <v>1</v>
      </c>
      <c r="C6730" s="1">
        <f>IF(C6729+1=Protocol!$V$21,0,C6729+1)</f>
        <v>8</v>
      </c>
      <c r="D6730" s="1">
        <f t="shared" si="227"/>
        <v>3</v>
      </c>
      <c r="E6730" s="1" t="str">
        <f>INDEX(Protocol[Mark],MATCH(C6730,Protocol[Step],0))</f>
        <v>4G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369010003</v>
      </c>
      <c r="H6730" s="134">
        <f>Systematic[[#This Row],[SampleVariableLabel]]+100*Systematic[[#This Row],[State]]</f>
        <v>369010803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369</v>
      </c>
      <c r="B6731" s="1">
        <f>IF(C6731=0,IF(B6730=Protocol!$V$20,1,B6730+1),B6730)</f>
        <v>1</v>
      </c>
      <c r="C6731" s="1">
        <f>IF(C6730+1=Protocol!$V$21,0,C6730+1)</f>
        <v>9</v>
      </c>
      <c r="D6731" s="1">
        <f t="shared" si="227"/>
        <v>4</v>
      </c>
      <c r="E6731" s="1" t="str">
        <f>INDEX(Protocol[Mark],MATCH(C6731,Protocol[Step],0))</f>
        <v>5S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369010004</v>
      </c>
      <c r="H6731" s="134">
        <f>Systematic[[#This Row],[SampleVariableLabel]]+100*Systematic[[#This Row],[State]]</f>
        <v>369010904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369</v>
      </c>
      <c r="B6732" s="1">
        <f>IF(C6732=0,IF(B6731=Protocol!$V$20,1,B6731+1),B6731)</f>
        <v>1</v>
      </c>
      <c r="C6732" s="1">
        <f>IF(C6731+1=Protocol!$V$21,0,C6731+1)</f>
        <v>10</v>
      </c>
      <c r="D6732" s="1">
        <f t="shared" si="227"/>
        <v>5</v>
      </c>
      <c r="E6732" s="1" t="str">
        <f>INDEX(Protocol[Mark],MATCH(C6732,Protocol[Step],0))</f>
        <v>6Gp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369010005</v>
      </c>
      <c r="H6732" s="134">
        <f>Systematic[[#This Row],[SampleVariableLabel]]+100*Systematic[[#This Row],[State]]</f>
        <v>369011005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369</v>
      </c>
      <c r="B6733" s="1">
        <f>IF(C6733=0,IF(B6732=Protocol!$V$20,1,B6732+1),B6732)</f>
        <v>1</v>
      </c>
      <c r="C6733" s="1">
        <f>IF(C6732+1=Protocol!$V$21,0,C6732+1)</f>
        <v>11</v>
      </c>
      <c r="D6733" s="1">
        <f t="shared" si="227"/>
        <v>6</v>
      </c>
      <c r="E6733" s="1" t="str">
        <f>INDEX(Protocol[Mark],MATCH(C6733,Protocol[Step],0))</f>
        <v>7U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369010006</v>
      </c>
      <c r="H6733" s="134">
        <f>Systematic[[#This Row],[SampleVariableLabel]]+100*Systematic[[#This Row],[State]]</f>
        <v>369011106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369</v>
      </c>
      <c r="B6734" s="1">
        <f>IF(C6734=0,IF(B6733=Protocol!$V$20,1,B6733+1),B6733)</f>
        <v>1</v>
      </c>
      <c r="C6734" s="1">
        <f>IF(C6733+1=Protocol!$V$21,0,C6733+1)</f>
        <v>12</v>
      </c>
      <c r="D6734" s="1">
        <f t="shared" si="227"/>
        <v>1</v>
      </c>
      <c r="E6734" s="1" t="str">
        <f>INDEX(Protocol[Mark],MATCH(C6734,Protocol[Step],0))</f>
        <v>8Rot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369010001</v>
      </c>
      <c r="H6734" s="134">
        <f>Systematic[[#This Row],[SampleVariableLabel]]+100*Systematic[[#This Row],[State]]</f>
        <v>369011201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369</v>
      </c>
      <c r="B6735" s="1">
        <f>IF(C6735=0,IF(B6734=Protocol!$V$20,1,B6734+1),B6734)</f>
        <v>1</v>
      </c>
      <c r="C6735" s="1">
        <f>IF(C6734+1=Protocol!$V$21,0,C6734+1)</f>
        <v>13</v>
      </c>
      <c r="D6735" s="1">
        <f t="shared" si="227"/>
        <v>2</v>
      </c>
      <c r="E6735" s="1" t="str">
        <f>INDEX(Protocol[Mark],MATCH(C6735,Protocol[Step],0))</f>
        <v>9Ama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369010002</v>
      </c>
      <c r="H6735" s="134">
        <f>Systematic[[#This Row],[SampleVariableLabel]]+100*Systematic[[#This Row],[State]]</f>
        <v>369011302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369</v>
      </c>
      <c r="B6736" s="1">
        <f>IF(C6736=0,IF(B6735=Protocol!$V$20,1,B6735+1),B6735)</f>
        <v>1</v>
      </c>
      <c r="C6736" s="1">
        <f>IF(C6735+1=Protocol!$V$21,0,C6735+1)</f>
        <v>14</v>
      </c>
      <c r="D6736" s="1">
        <f t="shared" si="227"/>
        <v>3</v>
      </c>
      <c r="E6736" s="1" t="str">
        <f>INDEX(Protocol[Mark],MATCH(C6736,Protocol[Step],0))</f>
        <v>10AsTm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369010003</v>
      </c>
      <c r="H6736" s="134">
        <f>Systematic[[#This Row],[SampleVariableLabel]]+100*Systematic[[#This Row],[State]]</f>
        <v>369011403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369</v>
      </c>
      <c r="B6737" s="1">
        <f>IF(C6737=0,IF(B6736=Protocol!$V$20,1,B6736+1),B6736)</f>
        <v>1</v>
      </c>
      <c r="C6737" s="1">
        <f>IF(C6736+1=Protocol!$V$21,0,C6736+1)</f>
        <v>15</v>
      </c>
      <c r="D6737" s="1">
        <f t="shared" si="227"/>
        <v>4</v>
      </c>
      <c r="E6737" s="1" t="str">
        <f>INDEX(Protocol[Mark],MATCH(C6737,Protocol[Step],0))</f>
        <v>11Azd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369010004</v>
      </c>
      <c r="H6737" s="134">
        <f>Systematic[[#This Row],[SampleVariableLabel]]+100*Systematic[[#This Row],[State]]</f>
        <v>369011504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370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ce1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370010005</v>
      </c>
      <c r="H6738" s="134">
        <f>Systematic[[#This Row],[SampleVariableLabel]]+100*Systematic[[#This Row],[State]]</f>
        <v>370010005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370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1Dig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370010006</v>
      </c>
      <c r="H6739" s="134">
        <f>Systematic[[#This Row],[SampleVariableLabel]]+100*Systematic[[#This Row],[State]]</f>
        <v>370010106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370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1D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370010001</v>
      </c>
      <c r="H6740" s="134">
        <f>Systematic[[#This Row],[SampleVariableLabel]]+100*Systematic[[#This Row],[State]]</f>
        <v>370010201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370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1M.1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370010002</v>
      </c>
      <c r="H6741" s="134">
        <f>Systematic[[#This Row],[SampleVariableLabel]]+100*Systematic[[#This Row],[State]]</f>
        <v>370010302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370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2Oct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370010003</v>
      </c>
      <c r="H6742" s="134">
        <f>Systematic[[#This Row],[SampleVariableLabel]]+100*Systematic[[#This Row],[State]]</f>
        <v>370010403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370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2c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370010004</v>
      </c>
      <c r="H6743" s="134">
        <f>Systematic[[#This Row],[SampleVariableLabel]]+100*Systematic[[#This Row],[State]]</f>
        <v>370010504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370</v>
      </c>
      <c r="B6744" s="1">
        <f>IF(C6744=0,IF(B6743=Protocol!$V$20,1,B6743+1),B6743)</f>
        <v>1</v>
      </c>
      <c r="C6744" s="1">
        <f>IF(C6743+1=Protocol!$V$21,0,C6743+1)</f>
        <v>6</v>
      </c>
      <c r="D6744" s="1">
        <f t="shared" si="227"/>
        <v>5</v>
      </c>
      <c r="E6744" s="1" t="str">
        <f>INDEX(Protocol[Mark],MATCH(C6744,Protocol[Step],0))</f>
        <v>2M2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370010005</v>
      </c>
      <c r="H6744" s="134">
        <f>Systematic[[#This Row],[SampleVariableLabel]]+100*Systematic[[#This Row],[State]]</f>
        <v>370010605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370</v>
      </c>
      <c r="B6745" s="1">
        <f>IF(C6745=0,IF(B6744=Protocol!$V$20,1,B6744+1),B6744)</f>
        <v>1</v>
      </c>
      <c r="C6745" s="1">
        <f>IF(C6744+1=Protocol!$V$21,0,C6744+1)</f>
        <v>7</v>
      </c>
      <c r="D6745" s="1">
        <f t="shared" si="227"/>
        <v>6</v>
      </c>
      <c r="E6745" s="1" t="str">
        <f>INDEX(Protocol[Mark],MATCH(C6745,Protocol[Step],0))</f>
        <v>3P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370010006</v>
      </c>
      <c r="H6745" s="134">
        <f>Systematic[[#This Row],[SampleVariableLabel]]+100*Systematic[[#This Row],[State]]</f>
        <v>370010706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370</v>
      </c>
      <c r="B6746" s="1">
        <f>IF(C6746=0,IF(B6745=Protocol!$V$20,1,B6745+1),B6745)</f>
        <v>1</v>
      </c>
      <c r="C6746" s="1">
        <f>IF(C6745+1=Protocol!$V$21,0,C6745+1)</f>
        <v>8</v>
      </c>
      <c r="D6746" s="1">
        <f t="shared" si="227"/>
        <v>1</v>
      </c>
      <c r="E6746" s="1" t="str">
        <f>INDEX(Protocol[Mark],MATCH(C6746,Protocol[Step],0))</f>
        <v>4G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370010001</v>
      </c>
      <c r="H6746" s="134">
        <f>Systematic[[#This Row],[SampleVariableLabel]]+100*Systematic[[#This Row],[State]]</f>
        <v>370010801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370</v>
      </c>
      <c r="B6747" s="1">
        <f>IF(C6747=0,IF(B6746=Protocol!$V$20,1,B6746+1),B6746)</f>
        <v>1</v>
      </c>
      <c r="C6747" s="1">
        <f>IF(C6746+1=Protocol!$V$21,0,C6746+1)</f>
        <v>9</v>
      </c>
      <c r="D6747" s="1">
        <f t="shared" si="227"/>
        <v>2</v>
      </c>
      <c r="E6747" s="1" t="str">
        <f>INDEX(Protocol[Mark],MATCH(C6747,Protocol[Step],0))</f>
        <v>5S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370010002</v>
      </c>
      <c r="H6747" s="134">
        <f>Systematic[[#This Row],[SampleVariableLabel]]+100*Systematic[[#This Row],[State]]</f>
        <v>370010902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370</v>
      </c>
      <c r="B6748" s="1">
        <f>IF(C6748=0,IF(B6747=Protocol!$V$20,1,B6747+1),B6747)</f>
        <v>1</v>
      </c>
      <c r="C6748" s="1">
        <f>IF(C6747+1=Protocol!$V$21,0,C6747+1)</f>
        <v>10</v>
      </c>
      <c r="D6748" s="1">
        <f t="shared" si="227"/>
        <v>3</v>
      </c>
      <c r="E6748" s="1" t="str">
        <f>INDEX(Protocol[Mark],MATCH(C6748,Protocol[Step],0))</f>
        <v>6Gp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370010003</v>
      </c>
      <c r="H6748" s="134">
        <f>Systematic[[#This Row],[SampleVariableLabel]]+100*Systematic[[#This Row],[State]]</f>
        <v>370011003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370</v>
      </c>
      <c r="B6749" s="1">
        <f>IF(C6749=0,IF(B6748=Protocol!$V$20,1,B6748+1),B6748)</f>
        <v>1</v>
      </c>
      <c r="C6749" s="1">
        <f>IF(C6748+1=Protocol!$V$21,0,C6748+1)</f>
        <v>11</v>
      </c>
      <c r="D6749" s="1">
        <f t="shared" si="227"/>
        <v>4</v>
      </c>
      <c r="E6749" s="1" t="str">
        <f>INDEX(Protocol[Mark],MATCH(C6749,Protocol[Step],0))</f>
        <v>7U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370010004</v>
      </c>
      <c r="H6749" s="134">
        <f>Systematic[[#This Row],[SampleVariableLabel]]+100*Systematic[[#This Row],[State]]</f>
        <v>370011104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370</v>
      </c>
      <c r="B6750" s="1">
        <f>IF(C6750=0,IF(B6749=Protocol!$V$20,1,B6749+1),B6749)</f>
        <v>1</v>
      </c>
      <c r="C6750" s="1">
        <f>IF(C6749+1=Protocol!$V$21,0,C6749+1)</f>
        <v>12</v>
      </c>
      <c r="D6750" s="1">
        <f t="shared" si="227"/>
        <v>5</v>
      </c>
      <c r="E6750" s="1" t="str">
        <f>INDEX(Protocol[Mark],MATCH(C6750,Protocol[Step],0))</f>
        <v>8Rot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370010005</v>
      </c>
      <c r="H6750" s="134">
        <f>Systematic[[#This Row],[SampleVariableLabel]]+100*Systematic[[#This Row],[State]]</f>
        <v>370011205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370</v>
      </c>
      <c r="B6751" s="1">
        <f>IF(C6751=0,IF(B6750=Protocol!$V$20,1,B6750+1),B6750)</f>
        <v>1</v>
      </c>
      <c r="C6751" s="1">
        <f>IF(C6750+1=Protocol!$V$21,0,C6750+1)</f>
        <v>13</v>
      </c>
      <c r="D6751" s="1">
        <f t="shared" si="227"/>
        <v>6</v>
      </c>
      <c r="E6751" s="1" t="str">
        <f>INDEX(Protocol[Mark],MATCH(C6751,Protocol[Step],0))</f>
        <v>9Ama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370010006</v>
      </c>
      <c r="H6751" s="134">
        <f>Systematic[[#This Row],[SampleVariableLabel]]+100*Systematic[[#This Row],[State]]</f>
        <v>370011306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370</v>
      </c>
      <c r="B6752" s="1">
        <f>IF(C6752=0,IF(B6751=Protocol!$V$20,1,B6751+1),B6751)</f>
        <v>1</v>
      </c>
      <c r="C6752" s="1">
        <f>IF(C6751+1=Protocol!$V$21,0,C6751+1)</f>
        <v>14</v>
      </c>
      <c r="D6752" s="1">
        <f t="shared" si="227"/>
        <v>1</v>
      </c>
      <c r="E6752" s="1" t="str">
        <f>INDEX(Protocol[Mark],MATCH(C6752,Protocol[Step],0))</f>
        <v>10AsTm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370010001</v>
      </c>
      <c r="H6752" s="134">
        <f>Systematic[[#This Row],[SampleVariableLabel]]+100*Systematic[[#This Row],[State]]</f>
        <v>370011401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370</v>
      </c>
      <c r="B6753" s="1">
        <f>IF(C6753=0,IF(B6752=Protocol!$V$20,1,B6752+1),B6752)</f>
        <v>1</v>
      </c>
      <c r="C6753" s="1">
        <f>IF(C6752+1=Protocol!$V$21,0,C6752+1)</f>
        <v>15</v>
      </c>
      <c r="D6753" s="1">
        <f t="shared" si="227"/>
        <v>2</v>
      </c>
      <c r="E6753" s="1" t="str">
        <f>INDEX(Protocol[Mark],MATCH(C6753,Protocol[Step],0))</f>
        <v>11Azd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370010002</v>
      </c>
      <c r="H6753" s="134">
        <f>Systematic[[#This Row],[SampleVariableLabel]]+100*Systematic[[#This Row],[State]]</f>
        <v>370011502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371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ce1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371010003</v>
      </c>
      <c r="H6754" s="134">
        <f>Systematic[[#This Row],[SampleVariableLabel]]+100*Systematic[[#This Row],[State]]</f>
        <v>371010003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371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1Dig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371010004</v>
      </c>
      <c r="H6755" s="134">
        <f>Systematic[[#This Row],[SampleVariableLabel]]+100*Systematic[[#This Row],[State]]</f>
        <v>371010104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371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1D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371010005</v>
      </c>
      <c r="H6756" s="134">
        <f>Systematic[[#This Row],[SampleVariableLabel]]+100*Systematic[[#This Row],[State]]</f>
        <v>371010205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371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1M.1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371010006</v>
      </c>
      <c r="H6757" s="134">
        <f>Systematic[[#This Row],[SampleVariableLabel]]+100*Systematic[[#This Row],[State]]</f>
        <v>371010306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371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2Oct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371010001</v>
      </c>
      <c r="H6758" s="134">
        <f>Systematic[[#This Row],[SampleVariableLabel]]+100*Systematic[[#This Row],[State]]</f>
        <v>371010401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371</v>
      </c>
      <c r="B6759" s="1">
        <f>IF(C6759=0,IF(B6758=Protocol!$V$20,1,B6758+1),B6758)</f>
        <v>1</v>
      </c>
      <c r="C6759" s="1">
        <f>IF(C6758+1=Protocol!$V$21,0,C6758+1)</f>
        <v>5</v>
      </c>
      <c r="D6759" s="1">
        <f t="shared" si="227"/>
        <v>2</v>
      </c>
      <c r="E6759" s="1" t="str">
        <f>INDEX(Protocol[Mark],MATCH(C6759,Protocol[Step],0))</f>
        <v>2c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371010002</v>
      </c>
      <c r="H6759" s="134">
        <f>Systematic[[#This Row],[SampleVariableLabel]]+100*Systematic[[#This Row],[State]]</f>
        <v>371010502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371</v>
      </c>
      <c r="B6760" s="1">
        <f>IF(C6760=0,IF(B6759=Protocol!$V$20,1,B6759+1),B6759)</f>
        <v>1</v>
      </c>
      <c r="C6760" s="1">
        <f>IF(C6759+1=Protocol!$V$21,0,C6759+1)</f>
        <v>6</v>
      </c>
      <c r="D6760" s="1">
        <f t="shared" si="227"/>
        <v>3</v>
      </c>
      <c r="E6760" s="1" t="str">
        <f>INDEX(Protocol[Mark],MATCH(C6760,Protocol[Step],0))</f>
        <v>2M2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371010003</v>
      </c>
      <c r="H6760" s="134">
        <f>Systematic[[#This Row],[SampleVariableLabel]]+100*Systematic[[#This Row],[State]]</f>
        <v>371010603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371</v>
      </c>
      <c r="B6761" s="1">
        <f>IF(C6761=0,IF(B6760=Protocol!$V$20,1,B6760+1),B6760)</f>
        <v>1</v>
      </c>
      <c r="C6761" s="1">
        <f>IF(C6760+1=Protocol!$V$21,0,C6760+1)</f>
        <v>7</v>
      </c>
      <c r="D6761" s="1">
        <f t="shared" si="227"/>
        <v>4</v>
      </c>
      <c r="E6761" s="1" t="str">
        <f>INDEX(Protocol[Mark],MATCH(C6761,Protocol[Step],0))</f>
        <v>3P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371010004</v>
      </c>
      <c r="H6761" s="134">
        <f>Systematic[[#This Row],[SampleVariableLabel]]+100*Systematic[[#This Row],[State]]</f>
        <v>371010704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371</v>
      </c>
      <c r="B6762" s="1">
        <f>IF(C6762=0,IF(B6761=Protocol!$V$20,1,B6761+1),B6761)</f>
        <v>1</v>
      </c>
      <c r="C6762" s="1">
        <f>IF(C6761+1=Protocol!$V$21,0,C6761+1)</f>
        <v>8</v>
      </c>
      <c r="D6762" s="1">
        <f t="shared" si="227"/>
        <v>5</v>
      </c>
      <c r="E6762" s="1" t="str">
        <f>INDEX(Protocol[Mark],MATCH(C6762,Protocol[Step],0))</f>
        <v>4G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371010005</v>
      </c>
      <c r="H6762" s="134">
        <f>Systematic[[#This Row],[SampleVariableLabel]]+100*Systematic[[#This Row],[State]]</f>
        <v>371010805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371</v>
      </c>
      <c r="B6763" s="1">
        <f>IF(C6763=0,IF(B6762=Protocol!$V$20,1,B6762+1),B6762)</f>
        <v>1</v>
      </c>
      <c r="C6763" s="1">
        <f>IF(C6762+1=Protocol!$V$21,0,C6762+1)</f>
        <v>9</v>
      </c>
      <c r="D6763" s="1">
        <f t="shared" si="227"/>
        <v>6</v>
      </c>
      <c r="E6763" s="1" t="str">
        <f>INDEX(Protocol[Mark],MATCH(C6763,Protocol[Step],0))</f>
        <v>5S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371010006</v>
      </c>
      <c r="H6763" s="134">
        <f>Systematic[[#This Row],[SampleVariableLabel]]+100*Systematic[[#This Row],[State]]</f>
        <v>371010906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371</v>
      </c>
      <c r="B6764" s="1">
        <f>IF(C6764=0,IF(B6763=Protocol!$V$20,1,B6763+1),B6763)</f>
        <v>1</v>
      </c>
      <c r="C6764" s="1">
        <f>IF(C6763+1=Protocol!$V$21,0,C6763+1)</f>
        <v>10</v>
      </c>
      <c r="D6764" s="1">
        <f t="shared" si="227"/>
        <v>1</v>
      </c>
      <c r="E6764" s="1" t="str">
        <f>INDEX(Protocol[Mark],MATCH(C6764,Protocol[Step],0))</f>
        <v>6Gp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371010001</v>
      </c>
      <c r="H6764" s="134">
        <f>Systematic[[#This Row],[SampleVariableLabel]]+100*Systematic[[#This Row],[State]]</f>
        <v>371011001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371</v>
      </c>
      <c r="B6765" s="1">
        <f>IF(C6765=0,IF(B6764=Protocol!$V$20,1,B6764+1),B6764)</f>
        <v>1</v>
      </c>
      <c r="C6765" s="1">
        <f>IF(C6764+1=Protocol!$V$21,0,C6764+1)</f>
        <v>11</v>
      </c>
      <c r="D6765" s="1">
        <f t="shared" si="227"/>
        <v>2</v>
      </c>
      <c r="E6765" s="1" t="str">
        <f>INDEX(Protocol[Mark],MATCH(C6765,Protocol[Step],0))</f>
        <v>7U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371010002</v>
      </c>
      <c r="H6765" s="134">
        <f>Systematic[[#This Row],[SampleVariableLabel]]+100*Systematic[[#This Row],[State]]</f>
        <v>371011102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371</v>
      </c>
      <c r="B6766" s="1">
        <f>IF(C6766=0,IF(B6765=Protocol!$V$20,1,B6765+1),B6765)</f>
        <v>1</v>
      </c>
      <c r="C6766" s="1">
        <f>IF(C6765+1=Protocol!$V$21,0,C6765+1)</f>
        <v>12</v>
      </c>
      <c r="D6766" s="1">
        <f t="shared" si="227"/>
        <v>3</v>
      </c>
      <c r="E6766" s="1" t="str">
        <f>INDEX(Protocol[Mark],MATCH(C6766,Protocol[Step],0))</f>
        <v>8Rot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371010003</v>
      </c>
      <c r="H6766" s="134">
        <f>Systematic[[#This Row],[SampleVariableLabel]]+100*Systematic[[#This Row],[State]]</f>
        <v>371011203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371</v>
      </c>
      <c r="B6767" s="1">
        <f>IF(C6767=0,IF(B6766=Protocol!$V$20,1,B6766+1),B6766)</f>
        <v>1</v>
      </c>
      <c r="C6767" s="1">
        <f>IF(C6766+1=Protocol!$V$21,0,C6766+1)</f>
        <v>13</v>
      </c>
      <c r="D6767" s="1">
        <f t="shared" si="227"/>
        <v>4</v>
      </c>
      <c r="E6767" s="1" t="str">
        <f>INDEX(Protocol[Mark],MATCH(C6767,Protocol[Step],0))</f>
        <v>9Ama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371010004</v>
      </c>
      <c r="H6767" s="134">
        <f>Systematic[[#This Row],[SampleVariableLabel]]+100*Systematic[[#This Row],[State]]</f>
        <v>371011304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371</v>
      </c>
      <c r="B6768" s="1">
        <f>IF(C6768=0,IF(B6767=Protocol!$V$20,1,B6767+1),B6767)</f>
        <v>1</v>
      </c>
      <c r="C6768" s="1">
        <f>IF(C6767+1=Protocol!$V$21,0,C6767+1)</f>
        <v>14</v>
      </c>
      <c r="D6768" s="1">
        <f t="shared" si="227"/>
        <v>5</v>
      </c>
      <c r="E6768" s="1" t="str">
        <f>INDEX(Protocol[Mark],MATCH(C6768,Protocol[Step],0))</f>
        <v>10AsTm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371010005</v>
      </c>
      <c r="H6768" s="134">
        <f>Systematic[[#This Row],[SampleVariableLabel]]+100*Systematic[[#This Row],[State]]</f>
        <v>371011405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371</v>
      </c>
      <c r="B6769" s="1">
        <f>IF(C6769=0,IF(B6768=Protocol!$V$20,1,B6768+1),B6768)</f>
        <v>1</v>
      </c>
      <c r="C6769" s="1">
        <f>IF(C6768+1=Protocol!$V$21,0,C6768+1)</f>
        <v>15</v>
      </c>
      <c r="D6769" s="1">
        <f t="shared" si="227"/>
        <v>6</v>
      </c>
      <c r="E6769" s="1" t="str">
        <f>INDEX(Protocol[Mark],MATCH(C6769,Protocol[Step],0))</f>
        <v>11Azd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371010006</v>
      </c>
      <c r="H6769" s="134">
        <f>Systematic[[#This Row],[SampleVariableLabel]]+100*Systematic[[#This Row],[State]]</f>
        <v>371011506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372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ce1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372010001</v>
      </c>
      <c r="H6770" s="134">
        <f>Systematic[[#This Row],[SampleVariableLabel]]+100*Systematic[[#This Row],[State]]</f>
        <v>372010001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372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372010002</v>
      </c>
      <c r="H6771" s="134">
        <f>Systematic[[#This Row],[SampleVariableLabel]]+100*Systematic[[#This Row],[State]]</f>
        <v>372010102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372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372010003</v>
      </c>
      <c r="H6772" s="134">
        <f>Systematic[[#This Row],[SampleVariableLabel]]+100*Systematic[[#This Row],[State]]</f>
        <v>372010203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372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1M.1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372010004</v>
      </c>
      <c r="H6773" s="134">
        <f>Systematic[[#This Row],[SampleVariableLabel]]+100*Systematic[[#This Row],[State]]</f>
        <v>372010304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372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2Oct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372010005</v>
      </c>
      <c r="H6774" s="134">
        <f>Systematic[[#This Row],[SampleVariableLabel]]+100*Systematic[[#This Row],[State]]</f>
        <v>372010405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372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2c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372010006</v>
      </c>
      <c r="H6775" s="134">
        <f>Systematic[[#This Row],[SampleVariableLabel]]+100*Systematic[[#This Row],[State]]</f>
        <v>372010506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372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2M2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372010001</v>
      </c>
      <c r="H6776" s="134">
        <f>Systematic[[#This Row],[SampleVariableLabel]]+100*Systematic[[#This Row],[State]]</f>
        <v>372010601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372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3P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372010002</v>
      </c>
      <c r="H6777" s="134">
        <f>Systematic[[#This Row],[SampleVariableLabel]]+100*Systematic[[#This Row],[State]]</f>
        <v>372010702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372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4G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372010003</v>
      </c>
      <c r="H6778" s="134">
        <f>Systematic[[#This Row],[SampleVariableLabel]]+100*Systematic[[#This Row],[State]]</f>
        <v>372010803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372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5S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372010004</v>
      </c>
      <c r="H6779" s="134">
        <f>Systematic[[#This Row],[SampleVariableLabel]]+100*Systematic[[#This Row],[State]]</f>
        <v>372010904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372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6Gp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372010005</v>
      </c>
      <c r="H6780" s="134">
        <f>Systematic[[#This Row],[SampleVariableLabel]]+100*Systematic[[#This Row],[State]]</f>
        <v>372011005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372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7U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372010006</v>
      </c>
      <c r="H6781" s="134">
        <f>Systematic[[#This Row],[SampleVariableLabel]]+100*Systematic[[#This Row],[State]]</f>
        <v>372011106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372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8Rot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372010001</v>
      </c>
      <c r="H6782" s="134">
        <f>Systematic[[#This Row],[SampleVariableLabel]]+100*Systematic[[#This Row],[State]]</f>
        <v>372011201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372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9Ama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372010002</v>
      </c>
      <c r="H6783" s="134">
        <f>Systematic[[#This Row],[SampleVariableLabel]]+100*Systematic[[#This Row],[State]]</f>
        <v>372011302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372</v>
      </c>
      <c r="B6784" s="1">
        <f>IF(C6784=0,IF(B6783=Protocol!$V$20,1,B6783+1),B6783)</f>
        <v>1</v>
      </c>
      <c r="C6784" s="1">
        <f>IF(C6783+1=Protocol!$V$21,0,C6783+1)</f>
        <v>14</v>
      </c>
      <c r="D6784" s="1">
        <f t="shared" si="227"/>
        <v>3</v>
      </c>
      <c r="E6784" s="1" t="str">
        <f>INDEX(Protocol[Mark],MATCH(C6784,Protocol[Step],0))</f>
        <v>10AsTm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372010003</v>
      </c>
      <c r="H6784" s="134">
        <f>Systematic[[#This Row],[SampleVariableLabel]]+100*Systematic[[#This Row],[State]]</f>
        <v>372011403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372</v>
      </c>
      <c r="B6785" s="1">
        <f>IF(C6785=0,IF(B6784=Protocol!$V$20,1,B6784+1),B6784)</f>
        <v>1</v>
      </c>
      <c r="C6785" s="1">
        <f>IF(C6784+1=Protocol!$V$21,0,C6784+1)</f>
        <v>15</v>
      </c>
      <c r="D6785" s="1">
        <f t="shared" si="227"/>
        <v>4</v>
      </c>
      <c r="E6785" s="1" t="str">
        <f>INDEX(Protocol[Mark],MATCH(C6785,Protocol[Step],0))</f>
        <v>11Azd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372010004</v>
      </c>
      <c r="H6785" s="134">
        <f>Systematic[[#This Row],[SampleVariableLabel]]+100*Systematic[[#This Row],[State]]</f>
        <v>372011504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373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ce1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373010005</v>
      </c>
      <c r="H6786" s="134">
        <f>Systematic[[#This Row],[SampleVariableLabel]]+100*Systematic[[#This Row],[State]]</f>
        <v>373010005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373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1Dig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373010006</v>
      </c>
      <c r="H6787" s="134">
        <f>Systematic[[#This Row],[SampleVariableLabel]]+100*Systematic[[#This Row],[State]]</f>
        <v>373010106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373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1D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373010001</v>
      </c>
      <c r="H6788" s="134">
        <f>Systematic[[#This Row],[SampleVariableLabel]]+100*Systematic[[#This Row],[State]]</f>
        <v>373010201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373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1M.1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373010002</v>
      </c>
      <c r="H6789" s="134">
        <f>Systematic[[#This Row],[SampleVariableLabel]]+100*Systematic[[#This Row],[State]]</f>
        <v>373010302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373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2Oct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373010003</v>
      </c>
      <c r="H6790" s="134">
        <f>Systematic[[#This Row],[SampleVariableLabel]]+100*Systematic[[#This Row],[State]]</f>
        <v>373010403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373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373010004</v>
      </c>
      <c r="H6791" s="134">
        <f>Systematic[[#This Row],[SampleVariableLabel]]+100*Systematic[[#This Row],[State]]</f>
        <v>373010504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373</v>
      </c>
      <c r="B6792" s="1">
        <f>IF(C6792=0,IF(B6791=Protocol!$V$20,1,B6791+1),B6791)</f>
        <v>1</v>
      </c>
      <c r="C6792" s="1">
        <f>IF(C6791+1=Protocol!$V$21,0,C6791+1)</f>
        <v>6</v>
      </c>
      <c r="D6792" s="1">
        <f t="shared" si="229"/>
        <v>5</v>
      </c>
      <c r="E6792" s="1" t="str">
        <f>INDEX(Protocol[Mark],MATCH(C6792,Protocol[Step],0))</f>
        <v>2M2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373010005</v>
      </c>
      <c r="H6792" s="134">
        <f>Systematic[[#This Row],[SampleVariableLabel]]+100*Systematic[[#This Row],[State]]</f>
        <v>373010605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373</v>
      </c>
      <c r="B6793" s="1">
        <f>IF(C6793=0,IF(B6792=Protocol!$V$20,1,B6792+1),B6792)</f>
        <v>1</v>
      </c>
      <c r="C6793" s="1">
        <f>IF(C6792+1=Protocol!$V$21,0,C6792+1)</f>
        <v>7</v>
      </c>
      <c r="D6793" s="1">
        <f t="shared" si="229"/>
        <v>6</v>
      </c>
      <c r="E6793" s="1" t="str">
        <f>INDEX(Protocol[Mark],MATCH(C6793,Protocol[Step],0))</f>
        <v>3P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373010006</v>
      </c>
      <c r="H6793" s="134">
        <f>Systematic[[#This Row],[SampleVariableLabel]]+100*Systematic[[#This Row],[State]]</f>
        <v>373010706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373</v>
      </c>
      <c r="B6794" s="1">
        <f>IF(C6794=0,IF(B6793=Protocol!$V$20,1,B6793+1),B6793)</f>
        <v>1</v>
      </c>
      <c r="C6794" s="1">
        <f>IF(C6793+1=Protocol!$V$21,0,C6793+1)</f>
        <v>8</v>
      </c>
      <c r="D6794" s="1">
        <f t="shared" si="229"/>
        <v>1</v>
      </c>
      <c r="E6794" s="1" t="str">
        <f>INDEX(Protocol[Mark],MATCH(C6794,Protocol[Step],0))</f>
        <v>4G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373010001</v>
      </c>
      <c r="H6794" s="134">
        <f>Systematic[[#This Row],[SampleVariableLabel]]+100*Systematic[[#This Row],[State]]</f>
        <v>373010801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373</v>
      </c>
      <c r="B6795" s="1">
        <f>IF(C6795=0,IF(B6794=Protocol!$V$20,1,B6794+1),B6794)</f>
        <v>1</v>
      </c>
      <c r="C6795" s="1">
        <f>IF(C6794+1=Protocol!$V$21,0,C6794+1)</f>
        <v>9</v>
      </c>
      <c r="D6795" s="1">
        <f t="shared" si="229"/>
        <v>2</v>
      </c>
      <c r="E6795" s="1" t="str">
        <f>INDEX(Protocol[Mark],MATCH(C6795,Protocol[Step],0))</f>
        <v>5S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373010002</v>
      </c>
      <c r="H6795" s="134">
        <f>Systematic[[#This Row],[SampleVariableLabel]]+100*Systematic[[#This Row],[State]]</f>
        <v>373010902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373</v>
      </c>
      <c r="B6796" s="1">
        <f>IF(C6796=0,IF(B6795=Protocol!$V$20,1,B6795+1),B6795)</f>
        <v>1</v>
      </c>
      <c r="C6796" s="1">
        <f>IF(C6795+1=Protocol!$V$21,0,C6795+1)</f>
        <v>10</v>
      </c>
      <c r="D6796" s="1">
        <f t="shared" si="229"/>
        <v>3</v>
      </c>
      <c r="E6796" s="1" t="str">
        <f>INDEX(Protocol[Mark],MATCH(C6796,Protocol[Step],0))</f>
        <v>6Gp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373010003</v>
      </c>
      <c r="H6796" s="134">
        <f>Systematic[[#This Row],[SampleVariableLabel]]+100*Systematic[[#This Row],[State]]</f>
        <v>373011003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373</v>
      </c>
      <c r="B6797" s="1">
        <f>IF(C6797=0,IF(B6796=Protocol!$V$20,1,B6796+1),B6796)</f>
        <v>1</v>
      </c>
      <c r="C6797" s="1">
        <f>IF(C6796+1=Protocol!$V$21,0,C6796+1)</f>
        <v>11</v>
      </c>
      <c r="D6797" s="1">
        <f t="shared" si="229"/>
        <v>4</v>
      </c>
      <c r="E6797" s="1" t="str">
        <f>INDEX(Protocol[Mark],MATCH(C6797,Protocol[Step],0))</f>
        <v>7U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373010004</v>
      </c>
      <c r="H6797" s="134">
        <f>Systematic[[#This Row],[SampleVariableLabel]]+100*Systematic[[#This Row],[State]]</f>
        <v>373011104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373</v>
      </c>
      <c r="B6798" s="1">
        <f>IF(C6798=0,IF(B6797=Protocol!$V$20,1,B6797+1),B6797)</f>
        <v>1</v>
      </c>
      <c r="C6798" s="1">
        <f>IF(C6797+1=Protocol!$V$21,0,C6797+1)</f>
        <v>12</v>
      </c>
      <c r="D6798" s="1">
        <f t="shared" si="229"/>
        <v>5</v>
      </c>
      <c r="E6798" s="1" t="str">
        <f>INDEX(Protocol[Mark],MATCH(C6798,Protocol[Step],0))</f>
        <v>8Rot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373010005</v>
      </c>
      <c r="H6798" s="134">
        <f>Systematic[[#This Row],[SampleVariableLabel]]+100*Systematic[[#This Row],[State]]</f>
        <v>373011205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373</v>
      </c>
      <c r="B6799" s="1">
        <f>IF(C6799=0,IF(B6798=Protocol!$V$20,1,B6798+1),B6798)</f>
        <v>1</v>
      </c>
      <c r="C6799" s="1">
        <f>IF(C6798+1=Protocol!$V$21,0,C6798+1)</f>
        <v>13</v>
      </c>
      <c r="D6799" s="1">
        <f t="shared" si="229"/>
        <v>6</v>
      </c>
      <c r="E6799" s="1" t="str">
        <f>INDEX(Protocol[Mark],MATCH(C6799,Protocol[Step],0))</f>
        <v>9Ama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373010006</v>
      </c>
      <c r="H6799" s="134">
        <f>Systematic[[#This Row],[SampleVariableLabel]]+100*Systematic[[#This Row],[State]]</f>
        <v>373011306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373</v>
      </c>
      <c r="B6800" s="1">
        <f>IF(C6800=0,IF(B6799=Protocol!$V$20,1,B6799+1),B6799)</f>
        <v>1</v>
      </c>
      <c r="C6800" s="1">
        <f>IF(C6799+1=Protocol!$V$21,0,C6799+1)</f>
        <v>14</v>
      </c>
      <c r="D6800" s="1">
        <f t="shared" si="229"/>
        <v>1</v>
      </c>
      <c r="E6800" s="1" t="str">
        <f>INDEX(Protocol[Mark],MATCH(C6800,Protocol[Step],0))</f>
        <v>10AsTm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373010001</v>
      </c>
      <c r="H6800" s="134">
        <f>Systematic[[#This Row],[SampleVariableLabel]]+100*Systematic[[#This Row],[State]]</f>
        <v>373011401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373</v>
      </c>
      <c r="B6801" s="1">
        <f>IF(C6801=0,IF(B6800=Protocol!$V$20,1,B6800+1),B6800)</f>
        <v>1</v>
      </c>
      <c r="C6801" s="1">
        <f>IF(C6800+1=Protocol!$V$21,0,C6800+1)</f>
        <v>15</v>
      </c>
      <c r="D6801" s="1">
        <f t="shared" si="229"/>
        <v>2</v>
      </c>
      <c r="E6801" s="1" t="str">
        <f>INDEX(Protocol[Mark],MATCH(C6801,Protocol[Step],0))</f>
        <v>11Azd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373010002</v>
      </c>
      <c r="H6801" s="134">
        <f>Systematic[[#This Row],[SampleVariableLabel]]+100*Systematic[[#This Row],[State]]</f>
        <v>373011502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374</v>
      </c>
      <c r="B6802" s="1">
        <f>IF(C6802=0,IF(B6801=Protocol!$V$20,1,B6801+1),B6801)</f>
        <v>1</v>
      </c>
      <c r="C6802" s="1">
        <f>IF(C6801+1=Protocol!$V$21,0,C6801+1)</f>
        <v>0</v>
      </c>
      <c r="D6802" s="1">
        <f t="shared" si="229"/>
        <v>3</v>
      </c>
      <c r="E6802" s="1" t="str">
        <f>INDEX(Protocol[Mark],MATCH(C6802,Protocol[Step],0))</f>
        <v>ce1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374010003</v>
      </c>
      <c r="H6802" s="134">
        <f>Systematic[[#This Row],[SampleVariableLabel]]+100*Systematic[[#This Row],[State]]</f>
        <v>374010003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374</v>
      </c>
      <c r="B6803" s="1">
        <f>IF(C6803=0,IF(B6802=Protocol!$V$20,1,B6802+1),B6802)</f>
        <v>1</v>
      </c>
      <c r="C6803" s="1">
        <f>IF(C6802+1=Protocol!$V$21,0,C6802+1)</f>
        <v>1</v>
      </c>
      <c r="D6803" s="1">
        <f t="shared" si="229"/>
        <v>4</v>
      </c>
      <c r="E6803" s="1" t="str">
        <f>INDEX(Protocol[Mark],MATCH(C6803,Protocol[Step],0))</f>
        <v>1Dig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374010004</v>
      </c>
      <c r="H6803" s="134">
        <f>Systematic[[#This Row],[SampleVariableLabel]]+100*Systematic[[#This Row],[State]]</f>
        <v>374010104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374</v>
      </c>
      <c r="B6804" s="1">
        <f>IF(C6804=0,IF(B6803=Protocol!$V$20,1,B6803+1),B6803)</f>
        <v>1</v>
      </c>
      <c r="C6804" s="1">
        <f>IF(C6803+1=Protocol!$V$21,0,C6803+1)</f>
        <v>2</v>
      </c>
      <c r="D6804" s="1">
        <f t="shared" si="229"/>
        <v>5</v>
      </c>
      <c r="E6804" s="1" t="str">
        <f>INDEX(Protocol[Mark],MATCH(C6804,Protocol[Step],0))</f>
        <v>1D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374010005</v>
      </c>
      <c r="H6804" s="134">
        <f>Systematic[[#This Row],[SampleVariableLabel]]+100*Systematic[[#This Row],[State]]</f>
        <v>374010205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374</v>
      </c>
      <c r="B6805" s="1">
        <f>IF(C6805=0,IF(B6804=Protocol!$V$20,1,B6804+1),B6804)</f>
        <v>1</v>
      </c>
      <c r="C6805" s="1">
        <f>IF(C6804+1=Protocol!$V$21,0,C6804+1)</f>
        <v>3</v>
      </c>
      <c r="D6805" s="1">
        <f t="shared" si="229"/>
        <v>6</v>
      </c>
      <c r="E6805" s="1" t="str">
        <f>INDEX(Protocol[Mark],MATCH(C6805,Protocol[Step],0))</f>
        <v>1M.1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374010006</v>
      </c>
      <c r="H6805" s="134">
        <f>Systematic[[#This Row],[SampleVariableLabel]]+100*Systematic[[#This Row],[State]]</f>
        <v>374010306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374</v>
      </c>
      <c r="B6806" s="1">
        <f>IF(C6806=0,IF(B6805=Protocol!$V$20,1,B6805+1),B6805)</f>
        <v>1</v>
      </c>
      <c r="C6806" s="1">
        <f>IF(C6805+1=Protocol!$V$21,0,C6805+1)</f>
        <v>4</v>
      </c>
      <c r="D6806" s="1">
        <f t="shared" si="229"/>
        <v>1</v>
      </c>
      <c r="E6806" s="1" t="str">
        <f>INDEX(Protocol[Mark],MATCH(C6806,Protocol[Step],0))</f>
        <v>2Oct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374010001</v>
      </c>
      <c r="H6806" s="134">
        <f>Systematic[[#This Row],[SampleVariableLabel]]+100*Systematic[[#This Row],[State]]</f>
        <v>374010401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374</v>
      </c>
      <c r="B6807" s="1">
        <f>IF(C6807=0,IF(B6806=Protocol!$V$20,1,B6806+1),B6806)</f>
        <v>1</v>
      </c>
      <c r="C6807" s="1">
        <f>IF(C6806+1=Protocol!$V$21,0,C6806+1)</f>
        <v>5</v>
      </c>
      <c r="D6807" s="1">
        <f t="shared" si="229"/>
        <v>2</v>
      </c>
      <c r="E6807" s="1" t="str">
        <f>INDEX(Protocol[Mark],MATCH(C6807,Protocol[Step],0))</f>
        <v>2c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374010002</v>
      </c>
      <c r="H6807" s="134">
        <f>Systematic[[#This Row],[SampleVariableLabel]]+100*Systematic[[#This Row],[State]]</f>
        <v>374010502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374</v>
      </c>
      <c r="B6808" s="1">
        <f>IF(C6808=0,IF(B6807=Protocol!$V$20,1,B6807+1),B6807)</f>
        <v>1</v>
      </c>
      <c r="C6808" s="1">
        <f>IF(C6807+1=Protocol!$V$21,0,C6807+1)</f>
        <v>6</v>
      </c>
      <c r="D6808" s="1">
        <f t="shared" si="229"/>
        <v>3</v>
      </c>
      <c r="E6808" s="1" t="str">
        <f>INDEX(Protocol[Mark],MATCH(C6808,Protocol[Step],0))</f>
        <v>2M2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374010003</v>
      </c>
      <c r="H6808" s="134">
        <f>Systematic[[#This Row],[SampleVariableLabel]]+100*Systematic[[#This Row],[State]]</f>
        <v>374010603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374</v>
      </c>
      <c r="B6809" s="1">
        <f>IF(C6809=0,IF(B6808=Protocol!$V$20,1,B6808+1),B6808)</f>
        <v>1</v>
      </c>
      <c r="C6809" s="1">
        <f>IF(C6808+1=Protocol!$V$21,0,C6808+1)</f>
        <v>7</v>
      </c>
      <c r="D6809" s="1">
        <f t="shared" si="229"/>
        <v>4</v>
      </c>
      <c r="E6809" s="1" t="str">
        <f>INDEX(Protocol[Mark],MATCH(C6809,Protocol[Step],0))</f>
        <v>3P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374010004</v>
      </c>
      <c r="H6809" s="134">
        <f>Systematic[[#This Row],[SampleVariableLabel]]+100*Systematic[[#This Row],[State]]</f>
        <v>374010704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374</v>
      </c>
      <c r="B6810" s="1">
        <f>IF(C6810=0,IF(B6809=Protocol!$V$20,1,B6809+1),B6809)</f>
        <v>1</v>
      </c>
      <c r="C6810" s="1">
        <f>IF(C6809+1=Protocol!$V$21,0,C6809+1)</f>
        <v>8</v>
      </c>
      <c r="D6810" s="1">
        <f t="shared" si="229"/>
        <v>5</v>
      </c>
      <c r="E6810" s="1" t="str">
        <f>INDEX(Protocol[Mark],MATCH(C6810,Protocol[Step],0))</f>
        <v>4G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374010005</v>
      </c>
      <c r="H6810" s="134">
        <f>Systematic[[#This Row],[SampleVariableLabel]]+100*Systematic[[#This Row],[State]]</f>
        <v>374010805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374</v>
      </c>
      <c r="B6811" s="1">
        <f>IF(C6811=0,IF(B6810=Protocol!$V$20,1,B6810+1),B6810)</f>
        <v>1</v>
      </c>
      <c r="C6811" s="1">
        <f>IF(C6810+1=Protocol!$V$21,0,C6810+1)</f>
        <v>9</v>
      </c>
      <c r="D6811" s="1">
        <f t="shared" si="229"/>
        <v>6</v>
      </c>
      <c r="E6811" s="1" t="str">
        <f>INDEX(Protocol[Mark],MATCH(C6811,Protocol[Step],0))</f>
        <v>5S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374010006</v>
      </c>
      <c r="H6811" s="134">
        <f>Systematic[[#This Row],[SampleVariableLabel]]+100*Systematic[[#This Row],[State]]</f>
        <v>374010906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374</v>
      </c>
      <c r="B6812" s="1">
        <f>IF(C6812=0,IF(B6811=Protocol!$V$20,1,B6811+1),B6811)</f>
        <v>1</v>
      </c>
      <c r="C6812" s="1">
        <f>IF(C6811+1=Protocol!$V$21,0,C6811+1)</f>
        <v>10</v>
      </c>
      <c r="D6812" s="1">
        <f t="shared" si="229"/>
        <v>1</v>
      </c>
      <c r="E6812" s="1" t="str">
        <f>INDEX(Protocol[Mark],MATCH(C6812,Protocol[Step],0))</f>
        <v>6Gp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374010001</v>
      </c>
      <c r="H6812" s="134">
        <f>Systematic[[#This Row],[SampleVariableLabel]]+100*Systematic[[#This Row],[State]]</f>
        <v>374011001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374</v>
      </c>
      <c r="B6813" s="1">
        <f>IF(C6813=0,IF(B6812=Protocol!$V$20,1,B6812+1),B6812)</f>
        <v>1</v>
      </c>
      <c r="C6813" s="1">
        <f>IF(C6812+1=Protocol!$V$21,0,C6812+1)</f>
        <v>11</v>
      </c>
      <c r="D6813" s="1">
        <f t="shared" si="229"/>
        <v>2</v>
      </c>
      <c r="E6813" s="1" t="str">
        <f>INDEX(Protocol[Mark],MATCH(C6813,Protocol[Step],0))</f>
        <v>7U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374010002</v>
      </c>
      <c r="H6813" s="134">
        <f>Systematic[[#This Row],[SampleVariableLabel]]+100*Systematic[[#This Row],[State]]</f>
        <v>374011102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374</v>
      </c>
      <c r="B6814" s="1">
        <f>IF(C6814=0,IF(B6813=Protocol!$V$20,1,B6813+1),B6813)</f>
        <v>1</v>
      </c>
      <c r="C6814" s="1">
        <f>IF(C6813+1=Protocol!$V$21,0,C6813+1)</f>
        <v>12</v>
      </c>
      <c r="D6814" s="1">
        <f t="shared" si="229"/>
        <v>3</v>
      </c>
      <c r="E6814" s="1" t="str">
        <f>INDEX(Protocol[Mark],MATCH(C6814,Protocol[Step],0))</f>
        <v>8Rot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374010003</v>
      </c>
      <c r="H6814" s="134">
        <f>Systematic[[#This Row],[SampleVariableLabel]]+100*Systematic[[#This Row],[State]]</f>
        <v>374011203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374</v>
      </c>
      <c r="B6815" s="1">
        <f>IF(C6815=0,IF(B6814=Protocol!$V$20,1,B6814+1),B6814)</f>
        <v>1</v>
      </c>
      <c r="C6815" s="1">
        <f>IF(C6814+1=Protocol!$V$21,0,C6814+1)</f>
        <v>13</v>
      </c>
      <c r="D6815" s="1">
        <f t="shared" si="229"/>
        <v>4</v>
      </c>
      <c r="E6815" s="1" t="str">
        <f>INDEX(Protocol[Mark],MATCH(C6815,Protocol[Step],0))</f>
        <v>9Ama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374010004</v>
      </c>
      <c r="H6815" s="134">
        <f>Systematic[[#This Row],[SampleVariableLabel]]+100*Systematic[[#This Row],[State]]</f>
        <v>374011304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374</v>
      </c>
      <c r="B6816" s="1">
        <f>IF(C6816=0,IF(B6815=Protocol!$V$20,1,B6815+1),B6815)</f>
        <v>1</v>
      </c>
      <c r="C6816" s="1">
        <f>IF(C6815+1=Protocol!$V$21,0,C6815+1)</f>
        <v>14</v>
      </c>
      <c r="D6816" s="1">
        <f t="shared" si="229"/>
        <v>5</v>
      </c>
      <c r="E6816" s="1" t="str">
        <f>INDEX(Protocol[Mark],MATCH(C6816,Protocol[Step],0))</f>
        <v>10AsTm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374010005</v>
      </c>
      <c r="H6816" s="134">
        <f>Systematic[[#This Row],[SampleVariableLabel]]+100*Systematic[[#This Row],[State]]</f>
        <v>374011405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374</v>
      </c>
      <c r="B6817" s="1">
        <f>IF(C6817=0,IF(B6816=Protocol!$V$20,1,B6816+1),B6816)</f>
        <v>1</v>
      </c>
      <c r="C6817" s="1">
        <f>IF(C6816+1=Protocol!$V$21,0,C6816+1)</f>
        <v>15</v>
      </c>
      <c r="D6817" s="1">
        <f t="shared" si="229"/>
        <v>6</v>
      </c>
      <c r="E6817" s="1" t="str">
        <f>INDEX(Protocol[Mark],MATCH(C6817,Protocol[Step],0))</f>
        <v>11Azd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374010006</v>
      </c>
      <c r="H6817" s="134">
        <f>Systematic[[#This Row],[SampleVariableLabel]]+100*Systematic[[#This Row],[State]]</f>
        <v>374011506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375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ce1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375010001</v>
      </c>
      <c r="H6818" s="134">
        <f>Systematic[[#This Row],[SampleVariableLabel]]+100*Systematic[[#This Row],[State]]</f>
        <v>375010001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375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1Dig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375010002</v>
      </c>
      <c r="H6819" s="134">
        <f>Systematic[[#This Row],[SampleVariableLabel]]+100*Systematic[[#This Row],[State]]</f>
        <v>375010102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375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375010003</v>
      </c>
      <c r="H6820" s="134">
        <f>Systematic[[#This Row],[SampleVariableLabel]]+100*Systematic[[#This Row],[State]]</f>
        <v>375010203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375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1M.1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375010004</v>
      </c>
      <c r="H6821" s="134">
        <f>Systematic[[#This Row],[SampleVariableLabel]]+100*Systematic[[#This Row],[State]]</f>
        <v>375010304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375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2Oct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375010005</v>
      </c>
      <c r="H6822" s="134">
        <f>Systematic[[#This Row],[SampleVariableLabel]]+100*Systematic[[#This Row],[State]]</f>
        <v>375010405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375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2c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375010006</v>
      </c>
      <c r="H6823" s="134">
        <f>Systematic[[#This Row],[SampleVariableLabel]]+100*Systematic[[#This Row],[State]]</f>
        <v>375010506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375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2M2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375010001</v>
      </c>
      <c r="H6824" s="134">
        <f>Systematic[[#This Row],[SampleVariableLabel]]+100*Systematic[[#This Row],[State]]</f>
        <v>375010601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375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3P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375010002</v>
      </c>
      <c r="H6825" s="134">
        <f>Systematic[[#This Row],[SampleVariableLabel]]+100*Systematic[[#This Row],[State]]</f>
        <v>375010702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375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4G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375010003</v>
      </c>
      <c r="H6826" s="134">
        <f>Systematic[[#This Row],[SampleVariableLabel]]+100*Systematic[[#This Row],[State]]</f>
        <v>375010803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375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5S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375010004</v>
      </c>
      <c r="H6827" s="134">
        <f>Systematic[[#This Row],[SampleVariableLabel]]+100*Systematic[[#This Row],[State]]</f>
        <v>375010904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375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6Gp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375010005</v>
      </c>
      <c r="H6828" s="134">
        <f>Systematic[[#This Row],[SampleVariableLabel]]+100*Systematic[[#This Row],[State]]</f>
        <v>375011005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375</v>
      </c>
      <c r="B6829" s="1">
        <f>IF(C6829=0,IF(B6828=Protocol!$V$20,1,B6828+1),B6828)</f>
        <v>1</v>
      </c>
      <c r="C6829" s="1">
        <f>IF(C6828+1=Protocol!$V$21,0,C6828+1)</f>
        <v>11</v>
      </c>
      <c r="D6829" s="1">
        <f t="shared" si="229"/>
        <v>6</v>
      </c>
      <c r="E6829" s="1" t="str">
        <f>INDEX(Protocol[Mark],MATCH(C6829,Protocol[Step],0))</f>
        <v>7U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375010006</v>
      </c>
      <c r="H6829" s="134">
        <f>Systematic[[#This Row],[SampleVariableLabel]]+100*Systematic[[#This Row],[State]]</f>
        <v>375011106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375</v>
      </c>
      <c r="B6830" s="1">
        <f>IF(C6830=0,IF(B6829=Protocol!$V$20,1,B6829+1),B6829)</f>
        <v>1</v>
      </c>
      <c r="C6830" s="1">
        <f>IF(C6829+1=Protocol!$V$21,0,C6829+1)</f>
        <v>12</v>
      </c>
      <c r="D6830" s="1">
        <f t="shared" si="229"/>
        <v>1</v>
      </c>
      <c r="E6830" s="1" t="str">
        <f>INDEX(Protocol[Mark],MATCH(C6830,Protocol[Step],0))</f>
        <v>8Rot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375010001</v>
      </c>
      <c r="H6830" s="134">
        <f>Systematic[[#This Row],[SampleVariableLabel]]+100*Systematic[[#This Row],[State]]</f>
        <v>375011201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375</v>
      </c>
      <c r="B6831" s="1">
        <f>IF(C6831=0,IF(B6830=Protocol!$V$20,1,B6830+1),B6830)</f>
        <v>1</v>
      </c>
      <c r="C6831" s="1">
        <f>IF(C6830+1=Protocol!$V$21,0,C6830+1)</f>
        <v>13</v>
      </c>
      <c r="D6831" s="1">
        <f t="shared" si="229"/>
        <v>2</v>
      </c>
      <c r="E6831" s="1" t="str">
        <f>INDEX(Protocol[Mark],MATCH(C6831,Protocol[Step],0))</f>
        <v>9Ama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375010002</v>
      </c>
      <c r="H6831" s="134">
        <f>Systematic[[#This Row],[SampleVariableLabel]]+100*Systematic[[#This Row],[State]]</f>
        <v>375011302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375</v>
      </c>
      <c r="B6832" s="1">
        <f>IF(C6832=0,IF(B6831=Protocol!$V$20,1,B6831+1),B6831)</f>
        <v>1</v>
      </c>
      <c r="C6832" s="1">
        <f>IF(C6831+1=Protocol!$V$21,0,C6831+1)</f>
        <v>14</v>
      </c>
      <c r="D6832" s="1">
        <f t="shared" si="229"/>
        <v>3</v>
      </c>
      <c r="E6832" s="1" t="str">
        <f>INDEX(Protocol[Mark],MATCH(C6832,Protocol[Step],0))</f>
        <v>10AsTm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375010003</v>
      </c>
      <c r="H6832" s="134">
        <f>Systematic[[#This Row],[SampleVariableLabel]]+100*Systematic[[#This Row],[State]]</f>
        <v>375011403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375</v>
      </c>
      <c r="B6833" s="1">
        <f>IF(C6833=0,IF(B6832=Protocol!$V$20,1,B6832+1),B6832)</f>
        <v>1</v>
      </c>
      <c r="C6833" s="1">
        <f>IF(C6832+1=Protocol!$V$21,0,C6832+1)</f>
        <v>15</v>
      </c>
      <c r="D6833" s="1">
        <f t="shared" si="229"/>
        <v>4</v>
      </c>
      <c r="E6833" s="1" t="str">
        <f>INDEX(Protocol[Mark],MATCH(C6833,Protocol[Step],0))</f>
        <v>11Azd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375010004</v>
      </c>
      <c r="H6833" s="134">
        <f>Systematic[[#This Row],[SampleVariableLabel]]+100*Systematic[[#This Row],[State]]</f>
        <v>375011504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376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ce1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376010005</v>
      </c>
      <c r="H6834" s="134">
        <f>Systematic[[#This Row],[SampleVariableLabel]]+100*Systematic[[#This Row],[State]]</f>
        <v>376010005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376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1Dig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376010006</v>
      </c>
      <c r="H6835" s="134">
        <f>Systematic[[#This Row],[SampleVariableLabel]]+100*Systematic[[#This Row],[State]]</f>
        <v>376010106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376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1D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376010001</v>
      </c>
      <c r="H6836" s="134">
        <f>Systematic[[#This Row],[SampleVariableLabel]]+100*Systematic[[#This Row],[State]]</f>
        <v>376010201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376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1M.1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376010002</v>
      </c>
      <c r="H6837" s="134">
        <f>Systematic[[#This Row],[SampleVariableLabel]]+100*Systematic[[#This Row],[State]]</f>
        <v>376010302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376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2Oct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376010003</v>
      </c>
      <c r="H6838" s="134">
        <f>Systematic[[#This Row],[SampleVariableLabel]]+100*Systematic[[#This Row],[State]]</f>
        <v>376010403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376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2c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376010004</v>
      </c>
      <c r="H6839" s="134">
        <f>Systematic[[#This Row],[SampleVariableLabel]]+100*Systematic[[#This Row],[State]]</f>
        <v>376010504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376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2M2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376010005</v>
      </c>
      <c r="H6840" s="134">
        <f>Systematic[[#This Row],[SampleVariableLabel]]+100*Systematic[[#This Row],[State]]</f>
        <v>376010605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376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3P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376010006</v>
      </c>
      <c r="H6841" s="134">
        <f>Systematic[[#This Row],[SampleVariableLabel]]+100*Systematic[[#This Row],[State]]</f>
        <v>376010706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376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4G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376010001</v>
      </c>
      <c r="H6842" s="134">
        <f>Systematic[[#This Row],[SampleVariableLabel]]+100*Systematic[[#This Row],[State]]</f>
        <v>376010801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376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5S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376010002</v>
      </c>
      <c r="H6843" s="134">
        <f>Systematic[[#This Row],[SampleVariableLabel]]+100*Systematic[[#This Row],[State]]</f>
        <v>376010902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376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6Gp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376010003</v>
      </c>
      <c r="H6844" s="134">
        <f>Systematic[[#This Row],[SampleVariableLabel]]+100*Systematic[[#This Row],[State]]</f>
        <v>376011003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376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7U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376010004</v>
      </c>
      <c r="H6845" s="134">
        <f>Systematic[[#This Row],[SampleVariableLabel]]+100*Systematic[[#This Row],[State]]</f>
        <v>376011104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376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8Rot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376010005</v>
      </c>
      <c r="H6846" s="134">
        <f>Systematic[[#This Row],[SampleVariableLabel]]+100*Systematic[[#This Row],[State]]</f>
        <v>376011205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376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9Ama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376010006</v>
      </c>
      <c r="H6847" s="134">
        <f>Systematic[[#This Row],[SampleVariableLabel]]+100*Systematic[[#This Row],[State]]</f>
        <v>376011306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376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10AsTm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376010001</v>
      </c>
      <c r="H6848" s="134">
        <f>Systematic[[#This Row],[SampleVariableLabel]]+100*Systematic[[#This Row],[State]]</f>
        <v>376011401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376</v>
      </c>
      <c r="B6849" s="1">
        <f>IF(C6849=0,IF(B6848=Protocol!$V$20,1,B6848+1),B6848)</f>
        <v>1</v>
      </c>
      <c r="C6849" s="1">
        <f>IF(C6848+1=Protocol!$V$21,0,C6848+1)</f>
        <v>15</v>
      </c>
      <c r="D6849" s="1">
        <f t="shared" si="229"/>
        <v>2</v>
      </c>
      <c r="E6849" s="1" t="str">
        <f>INDEX(Protocol[Mark],MATCH(C6849,Protocol[Step],0))</f>
        <v>11Azd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376010002</v>
      </c>
      <c r="H6849" s="134">
        <f>Systematic[[#This Row],[SampleVariableLabel]]+100*Systematic[[#This Row],[State]]</f>
        <v>376011502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377</v>
      </c>
      <c r="B6850" s="1">
        <f>IF(C6850=0,IF(B6849=Protocol!$V$20,1,B6849+1),B6849)</f>
        <v>1</v>
      </c>
      <c r="C6850" s="1">
        <f>IF(C6849+1=Protocol!$V$21,0,C6849+1)</f>
        <v>0</v>
      </c>
      <c r="D6850" s="1">
        <f t="shared" si="229"/>
        <v>3</v>
      </c>
      <c r="E6850" s="1" t="str">
        <f>INDEX(Protocol[Mark],MATCH(C6850,Protocol[Step],0))</f>
        <v>ce1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377010003</v>
      </c>
      <c r="H6850" s="134">
        <f>Systematic[[#This Row],[SampleVariableLabel]]+100*Systematic[[#This Row],[State]]</f>
        <v>377010003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377</v>
      </c>
      <c r="B6851" s="1">
        <f>IF(C6851=0,IF(B6850=Protocol!$V$20,1,B6850+1),B6850)</f>
        <v>1</v>
      </c>
      <c r="C6851" s="1">
        <f>IF(C6850+1=Protocol!$V$21,0,C6850+1)</f>
        <v>1</v>
      </c>
      <c r="D6851" s="1">
        <f t="shared" ref="D6851:D6914" si="231">IF(D6850=nVariables,1,D6850+1)</f>
        <v>4</v>
      </c>
      <c r="E6851" s="1" t="str">
        <f>INDEX(Protocol[Mark],MATCH(C6851,Protocol[Step],0))</f>
        <v>1Dig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377010004</v>
      </c>
      <c r="H6851" s="134">
        <f>Systematic[[#This Row],[SampleVariableLabel]]+100*Systematic[[#This Row],[State]]</f>
        <v>377010104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377</v>
      </c>
      <c r="B6852" s="1">
        <f>IF(C6852=0,IF(B6851=Protocol!$V$20,1,B6851+1),B6851)</f>
        <v>1</v>
      </c>
      <c r="C6852" s="1">
        <f>IF(C6851+1=Protocol!$V$21,0,C6851+1)</f>
        <v>2</v>
      </c>
      <c r="D6852" s="1">
        <f t="shared" si="231"/>
        <v>5</v>
      </c>
      <c r="E6852" s="1" t="str">
        <f>INDEX(Protocol[Mark],MATCH(C6852,Protocol[Step],0))</f>
        <v>1D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377010005</v>
      </c>
      <c r="H6852" s="134">
        <f>Systematic[[#This Row],[SampleVariableLabel]]+100*Systematic[[#This Row],[State]]</f>
        <v>377010205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377</v>
      </c>
      <c r="B6853" s="1">
        <f>IF(C6853=0,IF(B6852=Protocol!$V$20,1,B6852+1),B6852)</f>
        <v>1</v>
      </c>
      <c r="C6853" s="1">
        <f>IF(C6852+1=Protocol!$V$21,0,C6852+1)</f>
        <v>3</v>
      </c>
      <c r="D6853" s="1">
        <f t="shared" si="231"/>
        <v>6</v>
      </c>
      <c r="E6853" s="1" t="str">
        <f>INDEX(Protocol[Mark],MATCH(C6853,Protocol[Step],0))</f>
        <v>1M.1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377010006</v>
      </c>
      <c r="H6853" s="134">
        <f>Systematic[[#This Row],[SampleVariableLabel]]+100*Systematic[[#This Row],[State]]</f>
        <v>377010306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377</v>
      </c>
      <c r="B6854" s="1">
        <f>IF(C6854=0,IF(B6853=Protocol!$V$20,1,B6853+1),B6853)</f>
        <v>1</v>
      </c>
      <c r="C6854" s="1">
        <f>IF(C6853+1=Protocol!$V$21,0,C6853+1)</f>
        <v>4</v>
      </c>
      <c r="D6854" s="1">
        <f t="shared" si="231"/>
        <v>1</v>
      </c>
      <c r="E6854" s="1" t="str">
        <f>INDEX(Protocol[Mark],MATCH(C6854,Protocol[Step],0))</f>
        <v>2Oct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377010001</v>
      </c>
      <c r="H6854" s="134">
        <f>Systematic[[#This Row],[SampleVariableLabel]]+100*Systematic[[#This Row],[State]]</f>
        <v>377010401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377</v>
      </c>
      <c r="B6855" s="1">
        <f>IF(C6855=0,IF(B6854=Protocol!$V$20,1,B6854+1),B6854)</f>
        <v>1</v>
      </c>
      <c r="C6855" s="1">
        <f>IF(C6854+1=Protocol!$V$21,0,C6854+1)</f>
        <v>5</v>
      </c>
      <c r="D6855" s="1">
        <f t="shared" si="231"/>
        <v>2</v>
      </c>
      <c r="E6855" s="1" t="str">
        <f>INDEX(Protocol[Mark],MATCH(C6855,Protocol[Step],0))</f>
        <v>2c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377010002</v>
      </c>
      <c r="H6855" s="134">
        <f>Systematic[[#This Row],[SampleVariableLabel]]+100*Systematic[[#This Row],[State]]</f>
        <v>377010502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377</v>
      </c>
      <c r="B6856" s="1">
        <f>IF(C6856=0,IF(B6855=Protocol!$V$20,1,B6855+1),B6855)</f>
        <v>1</v>
      </c>
      <c r="C6856" s="1">
        <f>IF(C6855+1=Protocol!$V$21,0,C6855+1)</f>
        <v>6</v>
      </c>
      <c r="D6856" s="1">
        <f t="shared" si="231"/>
        <v>3</v>
      </c>
      <c r="E6856" s="1" t="str">
        <f>INDEX(Protocol[Mark],MATCH(C6856,Protocol[Step],0))</f>
        <v>2M2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377010003</v>
      </c>
      <c r="H6856" s="134">
        <f>Systematic[[#This Row],[SampleVariableLabel]]+100*Systematic[[#This Row],[State]]</f>
        <v>377010603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377</v>
      </c>
      <c r="B6857" s="1">
        <f>IF(C6857=0,IF(B6856=Protocol!$V$20,1,B6856+1),B6856)</f>
        <v>1</v>
      </c>
      <c r="C6857" s="1">
        <f>IF(C6856+1=Protocol!$V$21,0,C6856+1)</f>
        <v>7</v>
      </c>
      <c r="D6857" s="1">
        <f t="shared" si="231"/>
        <v>4</v>
      </c>
      <c r="E6857" s="1" t="str">
        <f>INDEX(Protocol[Mark],MATCH(C6857,Protocol[Step],0))</f>
        <v>3P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377010004</v>
      </c>
      <c r="H6857" s="134">
        <f>Systematic[[#This Row],[SampleVariableLabel]]+100*Systematic[[#This Row],[State]]</f>
        <v>377010704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377</v>
      </c>
      <c r="B6858" s="1">
        <f>IF(C6858=0,IF(B6857=Protocol!$V$20,1,B6857+1),B6857)</f>
        <v>1</v>
      </c>
      <c r="C6858" s="1">
        <f>IF(C6857+1=Protocol!$V$21,0,C6857+1)</f>
        <v>8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377010005</v>
      </c>
      <c r="H6858" s="134">
        <f>Systematic[[#This Row],[SampleVariableLabel]]+100*Systematic[[#This Row],[State]]</f>
        <v>377010805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377</v>
      </c>
      <c r="B6859" s="1">
        <f>IF(C6859=0,IF(B6858=Protocol!$V$20,1,B6858+1),B6858)</f>
        <v>1</v>
      </c>
      <c r="C6859" s="1">
        <f>IF(C6858+1=Protocol!$V$21,0,C6858+1)</f>
        <v>9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377010006</v>
      </c>
      <c r="H6859" s="134">
        <f>Systematic[[#This Row],[SampleVariableLabel]]+100*Systematic[[#This Row],[State]]</f>
        <v>377010906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377</v>
      </c>
      <c r="B6860" s="1">
        <f>IF(C6860=0,IF(B6859=Protocol!$V$20,1,B6859+1),B6859)</f>
        <v>1</v>
      </c>
      <c r="C6860" s="1">
        <f>IF(C6859+1=Protocol!$V$21,0,C6859+1)</f>
        <v>10</v>
      </c>
      <c r="D6860" s="1">
        <f t="shared" si="231"/>
        <v>1</v>
      </c>
      <c r="E6860" s="1" t="str">
        <f>INDEX(Protocol[Mark],MATCH(C6860,Protocol[Step],0))</f>
        <v>6Gp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377010001</v>
      </c>
      <c r="H6860" s="134">
        <f>Systematic[[#This Row],[SampleVariableLabel]]+100*Systematic[[#This Row],[State]]</f>
        <v>377011001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377</v>
      </c>
      <c r="B6861" s="1">
        <f>IF(C6861=0,IF(B6860=Protocol!$V$20,1,B6860+1),B6860)</f>
        <v>1</v>
      </c>
      <c r="C6861" s="1">
        <f>IF(C6860+1=Protocol!$V$21,0,C6860+1)</f>
        <v>11</v>
      </c>
      <c r="D6861" s="1">
        <f t="shared" si="231"/>
        <v>2</v>
      </c>
      <c r="E6861" s="1" t="str">
        <f>INDEX(Protocol[Mark],MATCH(C6861,Protocol[Step],0))</f>
        <v>7U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377010002</v>
      </c>
      <c r="H6861" s="134">
        <f>Systematic[[#This Row],[SampleVariableLabel]]+100*Systematic[[#This Row],[State]]</f>
        <v>377011102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377</v>
      </c>
      <c r="B6862" s="1">
        <f>IF(C6862=0,IF(B6861=Protocol!$V$20,1,B6861+1),B6861)</f>
        <v>1</v>
      </c>
      <c r="C6862" s="1">
        <f>IF(C6861+1=Protocol!$V$21,0,C6861+1)</f>
        <v>12</v>
      </c>
      <c r="D6862" s="1">
        <f t="shared" si="231"/>
        <v>3</v>
      </c>
      <c r="E6862" s="1" t="str">
        <f>INDEX(Protocol[Mark],MATCH(C6862,Protocol[Step],0))</f>
        <v>8Rot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377010003</v>
      </c>
      <c r="H6862" s="134">
        <f>Systematic[[#This Row],[SampleVariableLabel]]+100*Systematic[[#This Row],[State]]</f>
        <v>377011203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377</v>
      </c>
      <c r="B6863" s="1">
        <f>IF(C6863=0,IF(B6862=Protocol!$V$20,1,B6862+1),B6862)</f>
        <v>1</v>
      </c>
      <c r="C6863" s="1">
        <f>IF(C6862+1=Protocol!$V$21,0,C6862+1)</f>
        <v>13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377010004</v>
      </c>
      <c r="H6863" s="134">
        <f>Systematic[[#This Row],[SampleVariableLabel]]+100*Systematic[[#This Row],[State]]</f>
        <v>377011304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377</v>
      </c>
      <c r="B6864" s="1">
        <f>IF(C6864=0,IF(B6863=Protocol!$V$20,1,B6863+1),B6863)</f>
        <v>1</v>
      </c>
      <c r="C6864" s="1">
        <f>IF(C6863+1=Protocol!$V$21,0,C6863+1)</f>
        <v>14</v>
      </c>
      <c r="D6864" s="1">
        <f t="shared" si="231"/>
        <v>5</v>
      </c>
      <c r="E6864" s="1" t="str">
        <f>INDEX(Protocol[Mark],MATCH(C6864,Protocol[Step],0))</f>
        <v>10AsTm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377010005</v>
      </c>
      <c r="H6864" s="134">
        <f>Systematic[[#This Row],[SampleVariableLabel]]+100*Systematic[[#This Row],[State]]</f>
        <v>377011405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377</v>
      </c>
      <c r="B6865" s="1">
        <f>IF(C6865=0,IF(B6864=Protocol!$V$20,1,B6864+1),B6864)</f>
        <v>1</v>
      </c>
      <c r="C6865" s="1">
        <f>IF(C6864+1=Protocol!$V$21,0,C6864+1)</f>
        <v>15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377010006</v>
      </c>
      <c r="H6865" s="134">
        <f>Systematic[[#This Row],[SampleVariableLabel]]+100*Systematic[[#This Row],[State]]</f>
        <v>377011506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378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ce1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378010001</v>
      </c>
      <c r="H6866" s="134">
        <f>Systematic[[#This Row],[SampleVariableLabel]]+100*Systematic[[#This Row],[State]]</f>
        <v>378010001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378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1Dig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378010002</v>
      </c>
      <c r="H6867" s="134">
        <f>Systematic[[#This Row],[SampleVariableLabel]]+100*Systematic[[#This Row],[State]]</f>
        <v>378010102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378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1D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378010003</v>
      </c>
      <c r="H6868" s="134">
        <f>Systematic[[#This Row],[SampleVariableLabel]]+100*Systematic[[#This Row],[State]]</f>
        <v>378010203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378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1M.1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378010004</v>
      </c>
      <c r="H6869" s="134">
        <f>Systematic[[#This Row],[SampleVariableLabel]]+100*Systematic[[#This Row],[State]]</f>
        <v>378010304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378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2Oct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378010005</v>
      </c>
      <c r="H6870" s="134">
        <f>Systematic[[#This Row],[SampleVariableLabel]]+100*Systematic[[#This Row],[State]]</f>
        <v>378010405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378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2c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378010006</v>
      </c>
      <c r="H6871" s="134">
        <f>Systematic[[#This Row],[SampleVariableLabel]]+100*Systematic[[#This Row],[State]]</f>
        <v>378010506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378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2M2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378010001</v>
      </c>
      <c r="H6872" s="134">
        <f>Systematic[[#This Row],[SampleVariableLabel]]+100*Systematic[[#This Row],[State]]</f>
        <v>378010601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378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3P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378010002</v>
      </c>
      <c r="H6873" s="134">
        <f>Systematic[[#This Row],[SampleVariableLabel]]+100*Systematic[[#This Row],[State]]</f>
        <v>378010702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378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4G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378010003</v>
      </c>
      <c r="H6874" s="134">
        <f>Systematic[[#This Row],[SampleVariableLabel]]+100*Systematic[[#This Row],[State]]</f>
        <v>378010803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378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5S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378010004</v>
      </c>
      <c r="H6875" s="134">
        <f>Systematic[[#This Row],[SampleVariableLabel]]+100*Systematic[[#This Row],[State]]</f>
        <v>378010904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378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6Gp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378010005</v>
      </c>
      <c r="H6876" s="134">
        <f>Systematic[[#This Row],[SampleVariableLabel]]+100*Systematic[[#This Row],[State]]</f>
        <v>378011005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378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7U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378010006</v>
      </c>
      <c r="H6877" s="134">
        <f>Systematic[[#This Row],[SampleVariableLabel]]+100*Systematic[[#This Row],[State]]</f>
        <v>378011106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378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8Rot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378010001</v>
      </c>
      <c r="H6878" s="134">
        <f>Systematic[[#This Row],[SampleVariableLabel]]+100*Systematic[[#This Row],[State]]</f>
        <v>378011201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378</v>
      </c>
      <c r="B6879" s="1">
        <f>IF(C6879=0,IF(B6878=Protocol!$V$20,1,B6878+1),B6878)</f>
        <v>1</v>
      </c>
      <c r="C6879" s="1">
        <f>IF(C6878+1=Protocol!$V$21,0,C6878+1)</f>
        <v>13</v>
      </c>
      <c r="D6879" s="1">
        <f t="shared" si="231"/>
        <v>2</v>
      </c>
      <c r="E6879" s="1" t="str">
        <f>INDEX(Protocol[Mark],MATCH(C6879,Protocol[Step],0))</f>
        <v>9Ama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378010002</v>
      </c>
      <c r="H6879" s="134">
        <f>Systematic[[#This Row],[SampleVariableLabel]]+100*Systematic[[#This Row],[State]]</f>
        <v>378011302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378</v>
      </c>
      <c r="B6880" s="1">
        <f>IF(C6880=0,IF(B6879=Protocol!$V$20,1,B6879+1),B6879)</f>
        <v>1</v>
      </c>
      <c r="C6880" s="1">
        <f>IF(C6879+1=Protocol!$V$21,0,C6879+1)</f>
        <v>14</v>
      </c>
      <c r="D6880" s="1">
        <f t="shared" si="231"/>
        <v>3</v>
      </c>
      <c r="E6880" s="1" t="str">
        <f>INDEX(Protocol[Mark],MATCH(C6880,Protocol[Step],0))</f>
        <v>10AsTm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378010003</v>
      </c>
      <c r="H6880" s="134">
        <f>Systematic[[#This Row],[SampleVariableLabel]]+100*Systematic[[#This Row],[State]]</f>
        <v>378011403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378</v>
      </c>
      <c r="B6881" s="1">
        <f>IF(C6881=0,IF(B6880=Protocol!$V$20,1,B6880+1),B6880)</f>
        <v>1</v>
      </c>
      <c r="C6881" s="1">
        <f>IF(C6880+1=Protocol!$V$21,0,C6880+1)</f>
        <v>15</v>
      </c>
      <c r="D6881" s="1">
        <f t="shared" si="231"/>
        <v>4</v>
      </c>
      <c r="E6881" s="1" t="str">
        <f>INDEX(Protocol[Mark],MATCH(C6881,Protocol[Step],0))</f>
        <v>11Azd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378010004</v>
      </c>
      <c r="H6881" s="134">
        <f>Systematic[[#This Row],[SampleVariableLabel]]+100*Systematic[[#This Row],[State]]</f>
        <v>378011504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379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ce1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379010005</v>
      </c>
      <c r="H6882" s="134">
        <f>Systematic[[#This Row],[SampleVariableLabel]]+100*Systematic[[#This Row],[State]]</f>
        <v>379010005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379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379010006</v>
      </c>
      <c r="H6883" s="134">
        <f>Systematic[[#This Row],[SampleVariableLabel]]+100*Systematic[[#This Row],[State]]</f>
        <v>379010106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379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379010001</v>
      </c>
      <c r="H6884" s="134">
        <f>Systematic[[#This Row],[SampleVariableLabel]]+100*Systematic[[#This Row],[State]]</f>
        <v>379010201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379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1M.1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379010002</v>
      </c>
      <c r="H6885" s="134">
        <f>Systematic[[#This Row],[SampleVariableLabel]]+100*Systematic[[#This Row],[State]]</f>
        <v>379010302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379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379010003</v>
      </c>
      <c r="H6886" s="134">
        <f>Systematic[[#This Row],[SampleVariableLabel]]+100*Systematic[[#This Row],[State]]</f>
        <v>379010403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379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2c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379010004</v>
      </c>
      <c r="H6887" s="134">
        <f>Systematic[[#This Row],[SampleVariableLabel]]+100*Systematic[[#This Row],[State]]</f>
        <v>379010504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379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2M2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379010005</v>
      </c>
      <c r="H6888" s="134">
        <f>Systematic[[#This Row],[SampleVariableLabel]]+100*Systematic[[#This Row],[State]]</f>
        <v>379010605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379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3P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379010006</v>
      </c>
      <c r="H6889" s="134">
        <f>Systematic[[#This Row],[SampleVariableLabel]]+100*Systematic[[#This Row],[State]]</f>
        <v>379010706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379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4G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379010001</v>
      </c>
      <c r="H6890" s="134">
        <f>Systematic[[#This Row],[SampleVariableLabel]]+100*Systematic[[#This Row],[State]]</f>
        <v>379010801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379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5S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379010002</v>
      </c>
      <c r="H6891" s="134">
        <f>Systematic[[#This Row],[SampleVariableLabel]]+100*Systematic[[#This Row],[State]]</f>
        <v>379010902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379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6Gp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379010003</v>
      </c>
      <c r="H6892" s="134">
        <f>Systematic[[#This Row],[SampleVariableLabel]]+100*Systematic[[#This Row],[State]]</f>
        <v>379011003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379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7U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379010004</v>
      </c>
      <c r="H6893" s="134">
        <f>Systematic[[#This Row],[SampleVariableLabel]]+100*Systematic[[#This Row],[State]]</f>
        <v>379011104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379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8Rot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379010005</v>
      </c>
      <c r="H6894" s="134">
        <f>Systematic[[#This Row],[SampleVariableLabel]]+100*Systematic[[#This Row],[State]]</f>
        <v>379011205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379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9Ama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379010006</v>
      </c>
      <c r="H6895" s="134">
        <f>Systematic[[#This Row],[SampleVariableLabel]]+100*Systematic[[#This Row],[State]]</f>
        <v>379011306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379</v>
      </c>
      <c r="B6896" s="1">
        <f>IF(C6896=0,IF(B6895=Protocol!$V$20,1,B6895+1),B6895)</f>
        <v>1</v>
      </c>
      <c r="C6896" s="1">
        <f>IF(C6895+1=Protocol!$V$21,0,C6895+1)</f>
        <v>14</v>
      </c>
      <c r="D6896" s="1">
        <f t="shared" si="231"/>
        <v>1</v>
      </c>
      <c r="E6896" s="1" t="str">
        <f>INDEX(Protocol[Mark],MATCH(C6896,Protocol[Step],0))</f>
        <v>10AsTm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379010001</v>
      </c>
      <c r="H6896" s="134">
        <f>Systematic[[#This Row],[SampleVariableLabel]]+100*Systematic[[#This Row],[State]]</f>
        <v>379011401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379</v>
      </c>
      <c r="B6897" s="1">
        <f>IF(C6897=0,IF(B6896=Protocol!$V$20,1,B6896+1),B6896)</f>
        <v>1</v>
      </c>
      <c r="C6897" s="1">
        <f>IF(C6896+1=Protocol!$V$21,0,C6896+1)</f>
        <v>15</v>
      </c>
      <c r="D6897" s="1">
        <f t="shared" si="231"/>
        <v>2</v>
      </c>
      <c r="E6897" s="1" t="str">
        <f>INDEX(Protocol[Mark],MATCH(C6897,Protocol[Step],0))</f>
        <v>11Azd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379010002</v>
      </c>
      <c r="H6897" s="134">
        <f>Systematic[[#This Row],[SampleVariableLabel]]+100*Systematic[[#This Row],[State]]</f>
        <v>379011502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380</v>
      </c>
      <c r="B6898" s="1">
        <f>IF(C6898=0,IF(B6897=Protocol!$V$20,1,B6897+1),B6897)</f>
        <v>1</v>
      </c>
      <c r="C6898" s="1">
        <f>IF(C6897+1=Protocol!$V$21,0,C6897+1)</f>
        <v>0</v>
      </c>
      <c r="D6898" s="1">
        <f t="shared" si="231"/>
        <v>3</v>
      </c>
      <c r="E6898" s="1" t="str">
        <f>INDEX(Protocol[Mark],MATCH(C6898,Protocol[Step],0))</f>
        <v>ce1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380010003</v>
      </c>
      <c r="H6898" s="134">
        <f>Systematic[[#This Row],[SampleVariableLabel]]+100*Systematic[[#This Row],[State]]</f>
        <v>380010003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380</v>
      </c>
      <c r="B6899" s="1">
        <f>IF(C6899=0,IF(B6898=Protocol!$V$20,1,B6898+1),B6898)</f>
        <v>1</v>
      </c>
      <c r="C6899" s="1">
        <f>IF(C6898+1=Protocol!$V$21,0,C6898+1)</f>
        <v>1</v>
      </c>
      <c r="D6899" s="1">
        <f t="shared" si="231"/>
        <v>4</v>
      </c>
      <c r="E6899" s="1" t="str">
        <f>INDEX(Protocol[Mark],MATCH(C6899,Protocol[Step],0))</f>
        <v>1Dig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380010004</v>
      </c>
      <c r="H6899" s="134">
        <f>Systematic[[#This Row],[SampleVariableLabel]]+100*Systematic[[#This Row],[State]]</f>
        <v>380010104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380</v>
      </c>
      <c r="B6900" s="1">
        <f>IF(C6900=0,IF(B6899=Protocol!$V$20,1,B6899+1),B6899)</f>
        <v>1</v>
      </c>
      <c r="C6900" s="1">
        <f>IF(C6899+1=Protocol!$V$21,0,C6899+1)</f>
        <v>2</v>
      </c>
      <c r="D6900" s="1">
        <f t="shared" si="231"/>
        <v>5</v>
      </c>
      <c r="E6900" s="1" t="str">
        <f>INDEX(Protocol[Mark],MATCH(C6900,Protocol[Step],0))</f>
        <v>1D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380010005</v>
      </c>
      <c r="H6900" s="134">
        <f>Systematic[[#This Row],[SampleVariableLabel]]+100*Systematic[[#This Row],[State]]</f>
        <v>380010205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380</v>
      </c>
      <c r="B6901" s="1">
        <f>IF(C6901=0,IF(B6900=Protocol!$V$20,1,B6900+1),B6900)</f>
        <v>1</v>
      </c>
      <c r="C6901" s="1">
        <f>IF(C6900+1=Protocol!$V$21,0,C6900+1)</f>
        <v>3</v>
      </c>
      <c r="D6901" s="1">
        <f t="shared" si="231"/>
        <v>6</v>
      </c>
      <c r="E6901" s="1" t="str">
        <f>INDEX(Protocol[Mark],MATCH(C6901,Protocol[Step],0))</f>
        <v>1M.1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380010006</v>
      </c>
      <c r="H6901" s="134">
        <f>Systematic[[#This Row],[SampleVariableLabel]]+100*Systematic[[#This Row],[State]]</f>
        <v>380010306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380</v>
      </c>
      <c r="B6902" s="1">
        <f>IF(C6902=0,IF(B6901=Protocol!$V$20,1,B6901+1),B6901)</f>
        <v>1</v>
      </c>
      <c r="C6902" s="1">
        <f>IF(C6901+1=Protocol!$V$21,0,C6901+1)</f>
        <v>4</v>
      </c>
      <c r="D6902" s="1">
        <f t="shared" si="231"/>
        <v>1</v>
      </c>
      <c r="E6902" s="1" t="str">
        <f>INDEX(Protocol[Mark],MATCH(C6902,Protocol[Step],0))</f>
        <v>2Oct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380010001</v>
      </c>
      <c r="H6902" s="134">
        <f>Systematic[[#This Row],[SampleVariableLabel]]+100*Systematic[[#This Row],[State]]</f>
        <v>380010401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380</v>
      </c>
      <c r="B6903" s="1">
        <f>IF(C6903=0,IF(B6902=Protocol!$V$20,1,B6902+1),B6902)</f>
        <v>1</v>
      </c>
      <c r="C6903" s="1">
        <f>IF(C6902+1=Protocol!$V$21,0,C6902+1)</f>
        <v>5</v>
      </c>
      <c r="D6903" s="1">
        <f t="shared" si="231"/>
        <v>2</v>
      </c>
      <c r="E6903" s="1" t="str">
        <f>INDEX(Protocol[Mark],MATCH(C6903,Protocol[Step],0))</f>
        <v>2c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380010002</v>
      </c>
      <c r="H6903" s="134">
        <f>Systematic[[#This Row],[SampleVariableLabel]]+100*Systematic[[#This Row],[State]]</f>
        <v>380010502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380</v>
      </c>
      <c r="B6904" s="1">
        <f>IF(C6904=0,IF(B6903=Protocol!$V$20,1,B6903+1),B6903)</f>
        <v>1</v>
      </c>
      <c r="C6904" s="1">
        <f>IF(C6903+1=Protocol!$V$21,0,C6903+1)</f>
        <v>6</v>
      </c>
      <c r="D6904" s="1">
        <f t="shared" si="231"/>
        <v>3</v>
      </c>
      <c r="E6904" s="1" t="str">
        <f>INDEX(Protocol[Mark],MATCH(C6904,Protocol[Step],0))</f>
        <v>2M2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380010003</v>
      </c>
      <c r="H6904" s="134">
        <f>Systematic[[#This Row],[SampleVariableLabel]]+100*Systematic[[#This Row],[State]]</f>
        <v>380010603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380</v>
      </c>
      <c r="B6905" s="1">
        <f>IF(C6905=0,IF(B6904=Protocol!$V$20,1,B6904+1),B6904)</f>
        <v>1</v>
      </c>
      <c r="C6905" s="1">
        <f>IF(C6904+1=Protocol!$V$21,0,C6904+1)</f>
        <v>7</v>
      </c>
      <c r="D6905" s="1">
        <f t="shared" si="231"/>
        <v>4</v>
      </c>
      <c r="E6905" s="1" t="str">
        <f>INDEX(Protocol[Mark],MATCH(C6905,Protocol[Step],0))</f>
        <v>3P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380010004</v>
      </c>
      <c r="H6905" s="134">
        <f>Systematic[[#This Row],[SampleVariableLabel]]+100*Systematic[[#This Row],[State]]</f>
        <v>380010704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380</v>
      </c>
      <c r="B6906" s="1">
        <f>IF(C6906=0,IF(B6905=Protocol!$V$20,1,B6905+1),B6905)</f>
        <v>1</v>
      </c>
      <c r="C6906" s="1">
        <f>IF(C6905+1=Protocol!$V$21,0,C6905+1)</f>
        <v>8</v>
      </c>
      <c r="D6906" s="1">
        <f t="shared" si="231"/>
        <v>5</v>
      </c>
      <c r="E6906" s="1" t="str">
        <f>INDEX(Protocol[Mark],MATCH(C6906,Protocol[Step],0))</f>
        <v>4G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380010005</v>
      </c>
      <c r="H6906" s="134">
        <f>Systematic[[#This Row],[SampleVariableLabel]]+100*Systematic[[#This Row],[State]]</f>
        <v>380010805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380</v>
      </c>
      <c r="B6907" s="1">
        <f>IF(C6907=0,IF(B6906=Protocol!$V$20,1,B6906+1),B6906)</f>
        <v>1</v>
      </c>
      <c r="C6907" s="1">
        <f>IF(C6906+1=Protocol!$V$21,0,C6906+1)</f>
        <v>9</v>
      </c>
      <c r="D6907" s="1">
        <f t="shared" si="231"/>
        <v>6</v>
      </c>
      <c r="E6907" s="1" t="str">
        <f>INDEX(Protocol[Mark],MATCH(C6907,Protocol[Step],0))</f>
        <v>5S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380010006</v>
      </c>
      <c r="H6907" s="134">
        <f>Systematic[[#This Row],[SampleVariableLabel]]+100*Systematic[[#This Row],[State]]</f>
        <v>380010906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380</v>
      </c>
      <c r="B6908" s="1">
        <f>IF(C6908=0,IF(B6907=Protocol!$V$20,1,B6907+1),B6907)</f>
        <v>1</v>
      </c>
      <c r="C6908" s="1">
        <f>IF(C6907+1=Protocol!$V$21,0,C6907+1)</f>
        <v>10</v>
      </c>
      <c r="D6908" s="1">
        <f t="shared" si="231"/>
        <v>1</v>
      </c>
      <c r="E6908" s="1" t="str">
        <f>INDEX(Protocol[Mark],MATCH(C6908,Protocol[Step],0))</f>
        <v>6Gp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380010001</v>
      </c>
      <c r="H6908" s="134">
        <f>Systematic[[#This Row],[SampleVariableLabel]]+100*Systematic[[#This Row],[State]]</f>
        <v>380011001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380</v>
      </c>
      <c r="B6909" s="1">
        <f>IF(C6909=0,IF(B6908=Protocol!$V$20,1,B6908+1),B6908)</f>
        <v>1</v>
      </c>
      <c r="C6909" s="1">
        <f>IF(C6908+1=Protocol!$V$21,0,C6908+1)</f>
        <v>11</v>
      </c>
      <c r="D6909" s="1">
        <f t="shared" si="231"/>
        <v>2</v>
      </c>
      <c r="E6909" s="1" t="str">
        <f>INDEX(Protocol[Mark],MATCH(C6909,Protocol[Step],0))</f>
        <v>7U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380010002</v>
      </c>
      <c r="H6909" s="134">
        <f>Systematic[[#This Row],[SampleVariableLabel]]+100*Systematic[[#This Row],[State]]</f>
        <v>380011102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380</v>
      </c>
      <c r="B6910" s="1">
        <f>IF(C6910=0,IF(B6909=Protocol!$V$20,1,B6909+1),B6909)</f>
        <v>1</v>
      </c>
      <c r="C6910" s="1">
        <f>IF(C6909+1=Protocol!$V$21,0,C6909+1)</f>
        <v>12</v>
      </c>
      <c r="D6910" s="1">
        <f t="shared" si="231"/>
        <v>3</v>
      </c>
      <c r="E6910" s="1" t="str">
        <f>INDEX(Protocol[Mark],MATCH(C6910,Protocol[Step],0))</f>
        <v>8Rot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380010003</v>
      </c>
      <c r="H6910" s="134">
        <f>Systematic[[#This Row],[SampleVariableLabel]]+100*Systematic[[#This Row],[State]]</f>
        <v>380011203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380</v>
      </c>
      <c r="B6911" s="1">
        <f>IF(C6911=0,IF(B6910=Protocol!$V$20,1,B6910+1),B6910)</f>
        <v>1</v>
      </c>
      <c r="C6911" s="1">
        <f>IF(C6910+1=Protocol!$V$21,0,C6910+1)</f>
        <v>13</v>
      </c>
      <c r="D6911" s="1">
        <f t="shared" si="231"/>
        <v>4</v>
      </c>
      <c r="E6911" s="1" t="str">
        <f>INDEX(Protocol[Mark],MATCH(C6911,Protocol[Step],0))</f>
        <v>9Ama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380010004</v>
      </c>
      <c r="H6911" s="134">
        <f>Systematic[[#This Row],[SampleVariableLabel]]+100*Systematic[[#This Row],[State]]</f>
        <v>380011304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380</v>
      </c>
      <c r="B6912" s="1">
        <f>IF(C6912=0,IF(B6911=Protocol!$V$20,1,B6911+1),B6911)</f>
        <v>1</v>
      </c>
      <c r="C6912" s="1">
        <f>IF(C6911+1=Protocol!$V$21,0,C6911+1)</f>
        <v>14</v>
      </c>
      <c r="D6912" s="1">
        <f t="shared" si="231"/>
        <v>5</v>
      </c>
      <c r="E6912" s="1" t="str">
        <f>INDEX(Protocol[Mark],MATCH(C6912,Protocol[Step],0))</f>
        <v>10AsTm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380010005</v>
      </c>
      <c r="H6912" s="134">
        <f>Systematic[[#This Row],[SampleVariableLabel]]+100*Systematic[[#This Row],[State]]</f>
        <v>380011405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380</v>
      </c>
      <c r="B6913" s="1">
        <f>IF(C6913=0,IF(B6912=Protocol!$V$20,1,B6912+1),B6912)</f>
        <v>1</v>
      </c>
      <c r="C6913" s="1">
        <f>IF(C6912+1=Protocol!$V$21,0,C6912+1)</f>
        <v>15</v>
      </c>
      <c r="D6913" s="1">
        <f t="shared" si="231"/>
        <v>6</v>
      </c>
      <c r="E6913" s="1" t="str">
        <f>INDEX(Protocol[Mark],MATCH(C6913,Protocol[Step],0))</f>
        <v>11Azd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380010006</v>
      </c>
      <c r="H6913" s="134">
        <f>Systematic[[#This Row],[SampleVariableLabel]]+100*Systematic[[#This Row],[State]]</f>
        <v>380011506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381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ce1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381010001</v>
      </c>
      <c r="H6914" s="134">
        <f>Systematic[[#This Row],[SampleVariableLabel]]+100*Systematic[[#This Row],[State]]</f>
        <v>381010001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381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1Dig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381010002</v>
      </c>
      <c r="H6915" s="134">
        <f>Systematic[[#This Row],[SampleVariableLabel]]+100*Systematic[[#This Row],[State]]</f>
        <v>381010102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381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1D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381010003</v>
      </c>
      <c r="H6916" s="134">
        <f>Systematic[[#This Row],[SampleVariableLabel]]+100*Systematic[[#This Row],[State]]</f>
        <v>381010203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381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1M.1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381010004</v>
      </c>
      <c r="H6917" s="134">
        <f>Systematic[[#This Row],[SampleVariableLabel]]+100*Systematic[[#This Row],[State]]</f>
        <v>381010304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381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2Oct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381010005</v>
      </c>
      <c r="H6918" s="134">
        <f>Systematic[[#This Row],[SampleVariableLabel]]+100*Systematic[[#This Row],[State]]</f>
        <v>381010405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381</v>
      </c>
      <c r="B6919" s="1">
        <f>IF(C6919=0,IF(B6918=Protocol!$V$20,1,B6918+1),B6918)</f>
        <v>1</v>
      </c>
      <c r="C6919" s="1">
        <f>IF(C6918+1=Protocol!$V$21,0,C6918+1)</f>
        <v>5</v>
      </c>
      <c r="D6919" s="1">
        <f t="shared" si="233"/>
        <v>6</v>
      </c>
      <c r="E6919" s="1" t="str">
        <f>INDEX(Protocol[Mark],MATCH(C6919,Protocol[Step],0))</f>
        <v>2c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381010006</v>
      </c>
      <c r="H6919" s="134">
        <f>Systematic[[#This Row],[SampleVariableLabel]]+100*Systematic[[#This Row],[State]]</f>
        <v>381010506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381</v>
      </c>
      <c r="B6920" s="1">
        <f>IF(C6920=0,IF(B6919=Protocol!$V$20,1,B6919+1),B6919)</f>
        <v>1</v>
      </c>
      <c r="C6920" s="1">
        <f>IF(C6919+1=Protocol!$V$21,0,C6919+1)</f>
        <v>6</v>
      </c>
      <c r="D6920" s="1">
        <f t="shared" si="233"/>
        <v>1</v>
      </c>
      <c r="E6920" s="1" t="str">
        <f>INDEX(Protocol[Mark],MATCH(C6920,Protocol[Step],0))</f>
        <v>2M2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381010001</v>
      </c>
      <c r="H6920" s="134">
        <f>Systematic[[#This Row],[SampleVariableLabel]]+100*Systematic[[#This Row],[State]]</f>
        <v>381010601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381</v>
      </c>
      <c r="B6921" s="1">
        <f>IF(C6921=0,IF(B6920=Protocol!$V$20,1,B6920+1),B6920)</f>
        <v>1</v>
      </c>
      <c r="C6921" s="1">
        <f>IF(C6920+1=Protocol!$V$21,0,C6920+1)</f>
        <v>7</v>
      </c>
      <c r="D6921" s="1">
        <f t="shared" si="233"/>
        <v>2</v>
      </c>
      <c r="E6921" s="1" t="str">
        <f>INDEX(Protocol[Mark],MATCH(C6921,Protocol[Step],0))</f>
        <v>3P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381010002</v>
      </c>
      <c r="H6921" s="134">
        <f>Systematic[[#This Row],[SampleVariableLabel]]+100*Systematic[[#This Row],[State]]</f>
        <v>381010702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381</v>
      </c>
      <c r="B6922" s="1">
        <f>IF(C6922=0,IF(B6921=Protocol!$V$20,1,B6921+1),B6921)</f>
        <v>1</v>
      </c>
      <c r="C6922" s="1">
        <f>IF(C6921+1=Protocol!$V$21,0,C6921+1)</f>
        <v>8</v>
      </c>
      <c r="D6922" s="1">
        <f t="shared" si="233"/>
        <v>3</v>
      </c>
      <c r="E6922" s="1" t="str">
        <f>INDEX(Protocol[Mark],MATCH(C6922,Protocol[Step],0))</f>
        <v>4G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381010003</v>
      </c>
      <c r="H6922" s="134">
        <f>Systematic[[#This Row],[SampleVariableLabel]]+100*Systematic[[#This Row],[State]]</f>
        <v>381010803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381</v>
      </c>
      <c r="B6923" s="1">
        <f>IF(C6923=0,IF(B6922=Protocol!$V$20,1,B6922+1),B6922)</f>
        <v>1</v>
      </c>
      <c r="C6923" s="1">
        <f>IF(C6922+1=Protocol!$V$21,0,C6922+1)</f>
        <v>9</v>
      </c>
      <c r="D6923" s="1">
        <f t="shared" si="233"/>
        <v>4</v>
      </c>
      <c r="E6923" s="1" t="str">
        <f>INDEX(Protocol[Mark],MATCH(C6923,Protocol[Step],0))</f>
        <v>5S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381010004</v>
      </c>
      <c r="H6923" s="134">
        <f>Systematic[[#This Row],[SampleVariableLabel]]+100*Systematic[[#This Row],[State]]</f>
        <v>381010904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381</v>
      </c>
      <c r="B6924" s="1">
        <f>IF(C6924=0,IF(B6923=Protocol!$V$20,1,B6923+1),B6923)</f>
        <v>1</v>
      </c>
      <c r="C6924" s="1">
        <f>IF(C6923+1=Protocol!$V$21,0,C6923+1)</f>
        <v>10</v>
      </c>
      <c r="D6924" s="1">
        <f t="shared" si="233"/>
        <v>5</v>
      </c>
      <c r="E6924" s="1" t="str">
        <f>INDEX(Protocol[Mark],MATCH(C6924,Protocol[Step],0))</f>
        <v>6Gp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381010005</v>
      </c>
      <c r="H6924" s="134">
        <f>Systematic[[#This Row],[SampleVariableLabel]]+100*Systematic[[#This Row],[State]]</f>
        <v>381011005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381</v>
      </c>
      <c r="B6925" s="1">
        <f>IF(C6925=0,IF(B6924=Protocol!$V$20,1,B6924+1),B6924)</f>
        <v>1</v>
      </c>
      <c r="C6925" s="1">
        <f>IF(C6924+1=Protocol!$V$21,0,C6924+1)</f>
        <v>11</v>
      </c>
      <c r="D6925" s="1">
        <f t="shared" si="233"/>
        <v>6</v>
      </c>
      <c r="E6925" s="1" t="str">
        <f>INDEX(Protocol[Mark],MATCH(C6925,Protocol[Step],0))</f>
        <v>7U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381010006</v>
      </c>
      <c r="H6925" s="134">
        <f>Systematic[[#This Row],[SampleVariableLabel]]+100*Systematic[[#This Row],[State]]</f>
        <v>381011106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381</v>
      </c>
      <c r="B6926" s="1">
        <f>IF(C6926=0,IF(B6925=Protocol!$V$20,1,B6925+1),B6925)</f>
        <v>1</v>
      </c>
      <c r="C6926" s="1">
        <f>IF(C6925+1=Protocol!$V$21,0,C6925+1)</f>
        <v>12</v>
      </c>
      <c r="D6926" s="1">
        <f t="shared" si="233"/>
        <v>1</v>
      </c>
      <c r="E6926" s="1" t="str">
        <f>INDEX(Protocol[Mark],MATCH(C6926,Protocol[Step],0))</f>
        <v>8Rot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381010001</v>
      </c>
      <c r="H6926" s="134">
        <f>Systematic[[#This Row],[SampleVariableLabel]]+100*Systematic[[#This Row],[State]]</f>
        <v>381011201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381</v>
      </c>
      <c r="B6927" s="1">
        <f>IF(C6927=0,IF(B6926=Protocol!$V$20,1,B6926+1),B6926)</f>
        <v>1</v>
      </c>
      <c r="C6927" s="1">
        <f>IF(C6926+1=Protocol!$V$21,0,C6926+1)</f>
        <v>13</v>
      </c>
      <c r="D6927" s="1">
        <f t="shared" si="233"/>
        <v>2</v>
      </c>
      <c r="E6927" s="1" t="str">
        <f>INDEX(Protocol[Mark],MATCH(C6927,Protocol[Step],0))</f>
        <v>9Ama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381010002</v>
      </c>
      <c r="H6927" s="134">
        <f>Systematic[[#This Row],[SampleVariableLabel]]+100*Systematic[[#This Row],[State]]</f>
        <v>381011302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381</v>
      </c>
      <c r="B6928" s="1">
        <f>IF(C6928=0,IF(B6927=Protocol!$V$20,1,B6927+1),B6927)</f>
        <v>1</v>
      </c>
      <c r="C6928" s="1">
        <f>IF(C6927+1=Protocol!$V$21,0,C6927+1)</f>
        <v>14</v>
      </c>
      <c r="D6928" s="1">
        <f t="shared" si="233"/>
        <v>3</v>
      </c>
      <c r="E6928" s="1" t="str">
        <f>INDEX(Protocol[Mark],MATCH(C6928,Protocol[Step],0))</f>
        <v>10AsTm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381010003</v>
      </c>
      <c r="H6928" s="134">
        <f>Systematic[[#This Row],[SampleVariableLabel]]+100*Systematic[[#This Row],[State]]</f>
        <v>381011403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381</v>
      </c>
      <c r="B6929" s="1">
        <f>IF(C6929=0,IF(B6928=Protocol!$V$20,1,B6928+1),B6928)</f>
        <v>1</v>
      </c>
      <c r="C6929" s="1">
        <f>IF(C6928+1=Protocol!$V$21,0,C6928+1)</f>
        <v>15</v>
      </c>
      <c r="D6929" s="1">
        <f t="shared" si="233"/>
        <v>4</v>
      </c>
      <c r="E6929" s="1" t="str">
        <f>INDEX(Protocol[Mark],MATCH(C6929,Protocol[Step],0))</f>
        <v>11Azd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381010004</v>
      </c>
      <c r="H6929" s="134">
        <f>Systematic[[#This Row],[SampleVariableLabel]]+100*Systematic[[#This Row],[State]]</f>
        <v>381011504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382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ce1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382010005</v>
      </c>
      <c r="H6930" s="134">
        <f>Systematic[[#This Row],[SampleVariableLabel]]+100*Systematic[[#This Row],[State]]</f>
        <v>382010005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382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1Dig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382010006</v>
      </c>
      <c r="H6931" s="134">
        <f>Systematic[[#This Row],[SampleVariableLabel]]+100*Systematic[[#This Row],[State]]</f>
        <v>382010106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382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1D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382010001</v>
      </c>
      <c r="H6932" s="134">
        <f>Systematic[[#This Row],[SampleVariableLabel]]+100*Systematic[[#This Row],[State]]</f>
        <v>382010201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382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1M.1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382010002</v>
      </c>
      <c r="H6933" s="134">
        <f>Systematic[[#This Row],[SampleVariableLabel]]+100*Systematic[[#This Row],[State]]</f>
        <v>382010302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382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2Oct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382010003</v>
      </c>
      <c r="H6934" s="134">
        <f>Systematic[[#This Row],[SampleVariableLabel]]+100*Systematic[[#This Row],[State]]</f>
        <v>382010403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382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2c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382010004</v>
      </c>
      <c r="H6935" s="134">
        <f>Systematic[[#This Row],[SampleVariableLabel]]+100*Systematic[[#This Row],[State]]</f>
        <v>382010504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382</v>
      </c>
      <c r="B6936" s="1">
        <f>IF(C6936=0,IF(B6935=Protocol!$V$20,1,B6935+1),B6935)</f>
        <v>1</v>
      </c>
      <c r="C6936" s="1">
        <f>IF(C6935+1=Protocol!$V$21,0,C6935+1)</f>
        <v>6</v>
      </c>
      <c r="D6936" s="1">
        <f t="shared" si="233"/>
        <v>5</v>
      </c>
      <c r="E6936" s="1" t="str">
        <f>INDEX(Protocol[Mark],MATCH(C6936,Protocol[Step],0))</f>
        <v>2M2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382010005</v>
      </c>
      <c r="H6936" s="134">
        <f>Systematic[[#This Row],[SampleVariableLabel]]+100*Systematic[[#This Row],[State]]</f>
        <v>382010605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382</v>
      </c>
      <c r="B6937" s="1">
        <f>IF(C6937=0,IF(B6936=Protocol!$V$20,1,B6936+1),B6936)</f>
        <v>1</v>
      </c>
      <c r="C6937" s="1">
        <f>IF(C6936+1=Protocol!$V$21,0,C6936+1)</f>
        <v>7</v>
      </c>
      <c r="D6937" s="1">
        <f t="shared" si="233"/>
        <v>6</v>
      </c>
      <c r="E6937" s="1" t="str">
        <f>INDEX(Protocol[Mark],MATCH(C6937,Protocol[Step],0))</f>
        <v>3P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382010006</v>
      </c>
      <c r="H6937" s="134">
        <f>Systematic[[#This Row],[SampleVariableLabel]]+100*Systematic[[#This Row],[State]]</f>
        <v>382010706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382</v>
      </c>
      <c r="B6938" s="1">
        <f>IF(C6938=0,IF(B6937=Protocol!$V$20,1,B6937+1),B6937)</f>
        <v>1</v>
      </c>
      <c r="C6938" s="1">
        <f>IF(C6937+1=Protocol!$V$21,0,C6937+1)</f>
        <v>8</v>
      </c>
      <c r="D6938" s="1">
        <f t="shared" si="233"/>
        <v>1</v>
      </c>
      <c r="E6938" s="1" t="str">
        <f>INDEX(Protocol[Mark],MATCH(C6938,Protocol[Step],0))</f>
        <v>4G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382010001</v>
      </c>
      <c r="H6938" s="134">
        <f>Systematic[[#This Row],[SampleVariableLabel]]+100*Systematic[[#This Row],[State]]</f>
        <v>382010801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382</v>
      </c>
      <c r="B6939" s="1">
        <f>IF(C6939=0,IF(B6938=Protocol!$V$20,1,B6938+1),B6938)</f>
        <v>1</v>
      </c>
      <c r="C6939" s="1">
        <f>IF(C6938+1=Protocol!$V$21,0,C6938+1)</f>
        <v>9</v>
      </c>
      <c r="D6939" s="1">
        <f t="shared" si="233"/>
        <v>2</v>
      </c>
      <c r="E6939" s="1" t="str">
        <f>INDEX(Protocol[Mark],MATCH(C6939,Protocol[Step],0))</f>
        <v>5S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382010002</v>
      </c>
      <c r="H6939" s="134">
        <f>Systematic[[#This Row],[SampleVariableLabel]]+100*Systematic[[#This Row],[State]]</f>
        <v>382010902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382</v>
      </c>
      <c r="B6940" s="1">
        <f>IF(C6940=0,IF(B6939=Protocol!$V$20,1,B6939+1),B6939)</f>
        <v>1</v>
      </c>
      <c r="C6940" s="1">
        <f>IF(C6939+1=Protocol!$V$21,0,C6939+1)</f>
        <v>10</v>
      </c>
      <c r="D6940" s="1">
        <f t="shared" si="233"/>
        <v>3</v>
      </c>
      <c r="E6940" s="1" t="str">
        <f>INDEX(Protocol[Mark],MATCH(C6940,Protocol[Step],0))</f>
        <v>6Gp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382010003</v>
      </c>
      <c r="H6940" s="134">
        <f>Systematic[[#This Row],[SampleVariableLabel]]+100*Systematic[[#This Row],[State]]</f>
        <v>382011003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382</v>
      </c>
      <c r="B6941" s="1">
        <f>IF(C6941=0,IF(B6940=Protocol!$V$20,1,B6940+1),B6940)</f>
        <v>1</v>
      </c>
      <c r="C6941" s="1">
        <f>IF(C6940+1=Protocol!$V$21,0,C6940+1)</f>
        <v>11</v>
      </c>
      <c r="D6941" s="1">
        <f t="shared" si="233"/>
        <v>4</v>
      </c>
      <c r="E6941" s="1" t="str">
        <f>INDEX(Protocol[Mark],MATCH(C6941,Protocol[Step],0))</f>
        <v>7U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382010004</v>
      </c>
      <c r="H6941" s="134">
        <f>Systematic[[#This Row],[SampleVariableLabel]]+100*Systematic[[#This Row],[State]]</f>
        <v>382011104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382</v>
      </c>
      <c r="B6942" s="1">
        <f>IF(C6942=0,IF(B6941=Protocol!$V$20,1,B6941+1),B6941)</f>
        <v>1</v>
      </c>
      <c r="C6942" s="1">
        <f>IF(C6941+1=Protocol!$V$21,0,C6941+1)</f>
        <v>12</v>
      </c>
      <c r="D6942" s="1">
        <f t="shared" si="233"/>
        <v>5</v>
      </c>
      <c r="E6942" s="1" t="str">
        <f>INDEX(Protocol[Mark],MATCH(C6942,Protocol[Step],0))</f>
        <v>8Rot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382010005</v>
      </c>
      <c r="H6942" s="134">
        <f>Systematic[[#This Row],[SampleVariableLabel]]+100*Systematic[[#This Row],[State]]</f>
        <v>382011205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382</v>
      </c>
      <c r="B6943" s="1">
        <f>IF(C6943=0,IF(B6942=Protocol!$V$20,1,B6942+1),B6942)</f>
        <v>1</v>
      </c>
      <c r="C6943" s="1">
        <f>IF(C6942+1=Protocol!$V$21,0,C6942+1)</f>
        <v>13</v>
      </c>
      <c r="D6943" s="1">
        <f t="shared" si="233"/>
        <v>6</v>
      </c>
      <c r="E6943" s="1" t="str">
        <f>INDEX(Protocol[Mark],MATCH(C6943,Protocol[Step],0))</f>
        <v>9Ama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382010006</v>
      </c>
      <c r="H6943" s="134">
        <f>Systematic[[#This Row],[SampleVariableLabel]]+100*Systematic[[#This Row],[State]]</f>
        <v>382011306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382</v>
      </c>
      <c r="B6944" s="1">
        <f>IF(C6944=0,IF(B6943=Protocol!$V$20,1,B6943+1),B6943)</f>
        <v>1</v>
      </c>
      <c r="C6944" s="1">
        <f>IF(C6943+1=Protocol!$V$21,0,C6943+1)</f>
        <v>14</v>
      </c>
      <c r="D6944" s="1">
        <f t="shared" si="233"/>
        <v>1</v>
      </c>
      <c r="E6944" s="1" t="str">
        <f>INDEX(Protocol[Mark],MATCH(C6944,Protocol[Step],0))</f>
        <v>10AsTm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382010001</v>
      </c>
      <c r="H6944" s="134">
        <f>Systematic[[#This Row],[SampleVariableLabel]]+100*Systematic[[#This Row],[State]]</f>
        <v>382011401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382</v>
      </c>
      <c r="B6945" s="1">
        <f>IF(C6945=0,IF(B6944=Protocol!$V$20,1,B6944+1),B6944)</f>
        <v>1</v>
      </c>
      <c r="C6945" s="1">
        <f>IF(C6944+1=Protocol!$V$21,0,C6944+1)</f>
        <v>15</v>
      </c>
      <c r="D6945" s="1">
        <f t="shared" si="233"/>
        <v>2</v>
      </c>
      <c r="E6945" s="1" t="str">
        <f>INDEX(Protocol[Mark],MATCH(C6945,Protocol[Step],0))</f>
        <v>11Azd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382010002</v>
      </c>
      <c r="H6945" s="134">
        <f>Systematic[[#This Row],[SampleVariableLabel]]+100*Systematic[[#This Row],[State]]</f>
        <v>382011502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383</v>
      </c>
      <c r="B6946" s="1">
        <f>IF(C6946=0,IF(B6945=Protocol!$V$20,1,B6945+1),B6945)</f>
        <v>1</v>
      </c>
      <c r="C6946" s="1">
        <f>IF(C6945+1=Protocol!$V$21,0,C6945+1)</f>
        <v>0</v>
      </c>
      <c r="D6946" s="1">
        <f t="shared" si="233"/>
        <v>3</v>
      </c>
      <c r="E6946" s="1" t="str">
        <f>INDEX(Protocol[Mark],MATCH(C6946,Protocol[Step],0))</f>
        <v>ce1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383010003</v>
      </c>
      <c r="H6946" s="134">
        <f>Systematic[[#This Row],[SampleVariableLabel]]+100*Systematic[[#This Row],[State]]</f>
        <v>383010003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383</v>
      </c>
      <c r="B6947" s="1">
        <f>IF(C6947=0,IF(B6946=Protocol!$V$20,1,B6946+1),B6946)</f>
        <v>1</v>
      </c>
      <c r="C6947" s="1">
        <f>IF(C6946+1=Protocol!$V$21,0,C6946+1)</f>
        <v>1</v>
      </c>
      <c r="D6947" s="1">
        <f t="shared" si="233"/>
        <v>4</v>
      </c>
      <c r="E6947" s="1" t="str">
        <f>INDEX(Protocol[Mark],MATCH(C6947,Protocol[Step],0))</f>
        <v>1Dig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383010004</v>
      </c>
      <c r="H6947" s="134">
        <f>Systematic[[#This Row],[SampleVariableLabel]]+100*Systematic[[#This Row],[State]]</f>
        <v>383010104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383</v>
      </c>
      <c r="B6948" s="1">
        <f>IF(C6948=0,IF(B6947=Protocol!$V$20,1,B6947+1),B6947)</f>
        <v>1</v>
      </c>
      <c r="C6948" s="1">
        <f>IF(C6947+1=Protocol!$V$21,0,C6947+1)</f>
        <v>2</v>
      </c>
      <c r="D6948" s="1">
        <f t="shared" si="233"/>
        <v>5</v>
      </c>
      <c r="E6948" s="1" t="str">
        <f>INDEX(Protocol[Mark],MATCH(C6948,Protocol[Step],0))</f>
        <v>1D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383010005</v>
      </c>
      <c r="H6948" s="134">
        <f>Systematic[[#This Row],[SampleVariableLabel]]+100*Systematic[[#This Row],[State]]</f>
        <v>383010205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383</v>
      </c>
      <c r="B6949" s="1">
        <f>IF(C6949=0,IF(B6948=Protocol!$V$20,1,B6948+1),B6948)</f>
        <v>1</v>
      </c>
      <c r="C6949" s="1">
        <f>IF(C6948+1=Protocol!$V$21,0,C6948+1)</f>
        <v>3</v>
      </c>
      <c r="D6949" s="1">
        <f t="shared" si="233"/>
        <v>6</v>
      </c>
      <c r="E6949" s="1" t="str">
        <f>INDEX(Protocol[Mark],MATCH(C6949,Protocol[Step],0))</f>
        <v>1M.1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383010006</v>
      </c>
      <c r="H6949" s="134">
        <f>Systematic[[#This Row],[SampleVariableLabel]]+100*Systematic[[#This Row],[State]]</f>
        <v>383010306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383</v>
      </c>
      <c r="B6950" s="1">
        <f>IF(C6950=0,IF(B6949=Protocol!$V$20,1,B6949+1),B6949)</f>
        <v>1</v>
      </c>
      <c r="C6950" s="1">
        <f>IF(C6949+1=Protocol!$V$21,0,C6949+1)</f>
        <v>4</v>
      </c>
      <c r="D6950" s="1">
        <f t="shared" si="233"/>
        <v>1</v>
      </c>
      <c r="E6950" s="1" t="str">
        <f>INDEX(Protocol[Mark],MATCH(C6950,Protocol[Step],0))</f>
        <v>2Oct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383010001</v>
      </c>
      <c r="H6950" s="134">
        <f>Systematic[[#This Row],[SampleVariableLabel]]+100*Systematic[[#This Row],[State]]</f>
        <v>383010401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383</v>
      </c>
      <c r="B6951" s="1">
        <f>IF(C6951=0,IF(B6950=Protocol!$V$20,1,B6950+1),B6950)</f>
        <v>1</v>
      </c>
      <c r="C6951" s="1">
        <f>IF(C6950+1=Protocol!$V$21,0,C6950+1)</f>
        <v>5</v>
      </c>
      <c r="D6951" s="1">
        <f t="shared" si="233"/>
        <v>2</v>
      </c>
      <c r="E6951" s="1" t="str">
        <f>INDEX(Protocol[Mark],MATCH(C6951,Protocol[Step],0))</f>
        <v>2c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383010002</v>
      </c>
      <c r="H6951" s="134">
        <f>Systematic[[#This Row],[SampleVariableLabel]]+100*Systematic[[#This Row],[State]]</f>
        <v>383010502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383</v>
      </c>
      <c r="B6952" s="1">
        <f>IF(C6952=0,IF(B6951=Protocol!$V$20,1,B6951+1),B6951)</f>
        <v>1</v>
      </c>
      <c r="C6952" s="1">
        <f>IF(C6951+1=Protocol!$V$21,0,C6951+1)</f>
        <v>6</v>
      </c>
      <c r="D6952" s="1">
        <f t="shared" si="233"/>
        <v>3</v>
      </c>
      <c r="E6952" s="1" t="str">
        <f>INDEX(Protocol[Mark],MATCH(C6952,Protocol[Step],0))</f>
        <v>2M2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383010003</v>
      </c>
      <c r="H6952" s="134">
        <f>Systematic[[#This Row],[SampleVariableLabel]]+100*Systematic[[#This Row],[State]]</f>
        <v>383010603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383</v>
      </c>
      <c r="B6953" s="1">
        <f>IF(C6953=0,IF(B6952=Protocol!$V$20,1,B6952+1),B6952)</f>
        <v>1</v>
      </c>
      <c r="C6953" s="1">
        <f>IF(C6952+1=Protocol!$V$21,0,C6952+1)</f>
        <v>7</v>
      </c>
      <c r="D6953" s="1">
        <f t="shared" si="233"/>
        <v>4</v>
      </c>
      <c r="E6953" s="1" t="str">
        <f>INDEX(Protocol[Mark],MATCH(C6953,Protocol[Step],0))</f>
        <v>3P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383010004</v>
      </c>
      <c r="H6953" s="134">
        <f>Systematic[[#This Row],[SampleVariableLabel]]+100*Systematic[[#This Row],[State]]</f>
        <v>383010704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383</v>
      </c>
      <c r="B6954" s="1">
        <f>IF(C6954=0,IF(B6953=Protocol!$V$20,1,B6953+1),B6953)</f>
        <v>1</v>
      </c>
      <c r="C6954" s="1">
        <f>IF(C6953+1=Protocol!$V$21,0,C6953+1)</f>
        <v>8</v>
      </c>
      <c r="D6954" s="1">
        <f t="shared" si="233"/>
        <v>5</v>
      </c>
      <c r="E6954" s="1" t="str">
        <f>INDEX(Protocol[Mark],MATCH(C6954,Protocol[Step],0))</f>
        <v>4G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383010005</v>
      </c>
      <c r="H6954" s="134">
        <f>Systematic[[#This Row],[SampleVariableLabel]]+100*Systematic[[#This Row],[State]]</f>
        <v>383010805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383</v>
      </c>
      <c r="B6955" s="1">
        <f>IF(C6955=0,IF(B6954=Protocol!$V$20,1,B6954+1),B6954)</f>
        <v>1</v>
      </c>
      <c r="C6955" s="1">
        <f>IF(C6954+1=Protocol!$V$21,0,C6954+1)</f>
        <v>9</v>
      </c>
      <c r="D6955" s="1">
        <f t="shared" si="233"/>
        <v>6</v>
      </c>
      <c r="E6955" s="1" t="str">
        <f>INDEX(Protocol[Mark],MATCH(C6955,Protocol[Step],0))</f>
        <v>5S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383010006</v>
      </c>
      <c r="H6955" s="134">
        <f>Systematic[[#This Row],[SampleVariableLabel]]+100*Systematic[[#This Row],[State]]</f>
        <v>383010906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383</v>
      </c>
      <c r="B6956" s="1">
        <f>IF(C6956=0,IF(B6955=Protocol!$V$20,1,B6955+1),B6955)</f>
        <v>1</v>
      </c>
      <c r="C6956" s="1">
        <f>IF(C6955+1=Protocol!$V$21,0,C6955+1)</f>
        <v>10</v>
      </c>
      <c r="D6956" s="1">
        <f t="shared" si="233"/>
        <v>1</v>
      </c>
      <c r="E6956" s="1" t="str">
        <f>INDEX(Protocol[Mark],MATCH(C6956,Protocol[Step],0))</f>
        <v>6Gp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383010001</v>
      </c>
      <c r="H6956" s="134">
        <f>Systematic[[#This Row],[SampleVariableLabel]]+100*Systematic[[#This Row],[State]]</f>
        <v>383011001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383</v>
      </c>
      <c r="B6957" s="1">
        <f>IF(C6957=0,IF(B6956=Protocol!$V$20,1,B6956+1),B6956)</f>
        <v>1</v>
      </c>
      <c r="C6957" s="1">
        <f>IF(C6956+1=Protocol!$V$21,0,C6956+1)</f>
        <v>11</v>
      </c>
      <c r="D6957" s="1">
        <f t="shared" si="233"/>
        <v>2</v>
      </c>
      <c r="E6957" s="1" t="str">
        <f>INDEX(Protocol[Mark],MATCH(C6957,Protocol[Step],0))</f>
        <v>7U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383010002</v>
      </c>
      <c r="H6957" s="134">
        <f>Systematic[[#This Row],[SampleVariableLabel]]+100*Systematic[[#This Row],[State]]</f>
        <v>383011102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383</v>
      </c>
      <c r="B6958" s="1">
        <f>IF(C6958=0,IF(B6957=Protocol!$V$20,1,B6957+1),B6957)</f>
        <v>1</v>
      </c>
      <c r="C6958" s="1">
        <f>IF(C6957+1=Protocol!$V$21,0,C6957+1)</f>
        <v>12</v>
      </c>
      <c r="D6958" s="1">
        <f t="shared" si="233"/>
        <v>3</v>
      </c>
      <c r="E6958" s="1" t="str">
        <f>INDEX(Protocol[Mark],MATCH(C6958,Protocol[Step],0))</f>
        <v>8Rot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383010003</v>
      </c>
      <c r="H6958" s="134">
        <f>Systematic[[#This Row],[SampleVariableLabel]]+100*Systematic[[#This Row],[State]]</f>
        <v>383011203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383</v>
      </c>
      <c r="B6959" s="1">
        <f>IF(C6959=0,IF(B6958=Protocol!$V$20,1,B6958+1),B6958)</f>
        <v>1</v>
      </c>
      <c r="C6959" s="1">
        <f>IF(C6958+1=Protocol!$V$21,0,C6958+1)</f>
        <v>13</v>
      </c>
      <c r="D6959" s="1">
        <f t="shared" si="233"/>
        <v>4</v>
      </c>
      <c r="E6959" s="1" t="str">
        <f>INDEX(Protocol[Mark],MATCH(C6959,Protocol[Step],0))</f>
        <v>9Ama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383010004</v>
      </c>
      <c r="H6959" s="134">
        <f>Systematic[[#This Row],[SampleVariableLabel]]+100*Systematic[[#This Row],[State]]</f>
        <v>383011304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383</v>
      </c>
      <c r="B6960" s="1">
        <f>IF(C6960=0,IF(B6959=Protocol!$V$20,1,B6959+1),B6959)</f>
        <v>1</v>
      </c>
      <c r="C6960" s="1">
        <f>IF(C6959+1=Protocol!$V$21,0,C6959+1)</f>
        <v>14</v>
      </c>
      <c r="D6960" s="1">
        <f t="shared" si="233"/>
        <v>5</v>
      </c>
      <c r="E6960" s="1" t="str">
        <f>INDEX(Protocol[Mark],MATCH(C6960,Protocol[Step],0))</f>
        <v>10AsTm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383010005</v>
      </c>
      <c r="H6960" s="134">
        <f>Systematic[[#This Row],[SampleVariableLabel]]+100*Systematic[[#This Row],[State]]</f>
        <v>383011405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383</v>
      </c>
      <c r="B6961" s="1">
        <f>IF(C6961=0,IF(B6960=Protocol!$V$20,1,B6960+1),B6960)</f>
        <v>1</v>
      </c>
      <c r="C6961" s="1">
        <f>IF(C6960+1=Protocol!$V$21,0,C6960+1)</f>
        <v>15</v>
      </c>
      <c r="D6961" s="1">
        <f t="shared" si="233"/>
        <v>6</v>
      </c>
      <c r="E6961" s="1" t="str">
        <f>INDEX(Protocol[Mark],MATCH(C6961,Protocol[Step],0))</f>
        <v>11Azd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383010006</v>
      </c>
      <c r="H6961" s="134">
        <f>Systematic[[#This Row],[SampleVariableLabel]]+100*Systematic[[#This Row],[State]]</f>
        <v>383011506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384</v>
      </c>
      <c r="B6962" s="1">
        <f>IF(C6962=0,IF(B6961=Protocol!$V$20,1,B6961+1),B6961)</f>
        <v>1</v>
      </c>
      <c r="C6962" s="1">
        <f>IF(C6961+1=Protocol!$V$21,0,C6961+1)</f>
        <v>0</v>
      </c>
      <c r="D6962" s="1">
        <f t="shared" si="233"/>
        <v>1</v>
      </c>
      <c r="E6962" s="1" t="str">
        <f>INDEX(Protocol[Mark],MATCH(C6962,Protocol[Step],0))</f>
        <v>ce1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384010001</v>
      </c>
      <c r="H6962" s="134">
        <f>Systematic[[#This Row],[SampleVariableLabel]]+100*Systematic[[#This Row],[State]]</f>
        <v>384010001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384</v>
      </c>
      <c r="B6963" s="1">
        <f>IF(C6963=0,IF(B6962=Protocol!$V$20,1,B6962+1),B6962)</f>
        <v>1</v>
      </c>
      <c r="C6963" s="1">
        <f>IF(C6962+1=Protocol!$V$21,0,C6962+1)</f>
        <v>1</v>
      </c>
      <c r="D6963" s="1">
        <f t="shared" si="233"/>
        <v>2</v>
      </c>
      <c r="E6963" s="1" t="str">
        <f>INDEX(Protocol[Mark],MATCH(C6963,Protocol[Step],0))</f>
        <v>1Dig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384010002</v>
      </c>
      <c r="H6963" s="134">
        <f>Systematic[[#This Row],[SampleVariableLabel]]+100*Systematic[[#This Row],[State]]</f>
        <v>384010102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384</v>
      </c>
      <c r="B6964" s="1">
        <f>IF(C6964=0,IF(B6963=Protocol!$V$20,1,B6963+1),B6963)</f>
        <v>1</v>
      </c>
      <c r="C6964" s="1">
        <f>IF(C6963+1=Protocol!$V$21,0,C6963+1)</f>
        <v>2</v>
      </c>
      <c r="D6964" s="1">
        <f t="shared" si="233"/>
        <v>3</v>
      </c>
      <c r="E6964" s="1" t="str">
        <f>INDEX(Protocol[Mark],MATCH(C6964,Protocol[Step],0))</f>
        <v>1D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384010003</v>
      </c>
      <c r="H6964" s="134">
        <f>Systematic[[#This Row],[SampleVariableLabel]]+100*Systematic[[#This Row],[State]]</f>
        <v>384010203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384</v>
      </c>
      <c r="B6965" s="1">
        <f>IF(C6965=0,IF(B6964=Protocol!$V$20,1,B6964+1),B6964)</f>
        <v>1</v>
      </c>
      <c r="C6965" s="1">
        <f>IF(C6964+1=Protocol!$V$21,0,C6964+1)</f>
        <v>3</v>
      </c>
      <c r="D6965" s="1">
        <f t="shared" si="233"/>
        <v>4</v>
      </c>
      <c r="E6965" s="1" t="str">
        <f>INDEX(Protocol[Mark],MATCH(C6965,Protocol[Step],0))</f>
        <v>1M.1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384010004</v>
      </c>
      <c r="H6965" s="134">
        <f>Systematic[[#This Row],[SampleVariableLabel]]+100*Systematic[[#This Row],[State]]</f>
        <v>384010304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384</v>
      </c>
      <c r="B6966" s="1">
        <f>IF(C6966=0,IF(B6965=Protocol!$V$20,1,B6965+1),B6965)</f>
        <v>1</v>
      </c>
      <c r="C6966" s="1">
        <f>IF(C6965+1=Protocol!$V$21,0,C6965+1)</f>
        <v>4</v>
      </c>
      <c r="D6966" s="1">
        <f t="shared" si="233"/>
        <v>5</v>
      </c>
      <c r="E6966" s="1" t="str">
        <f>INDEX(Protocol[Mark],MATCH(C6966,Protocol[Step],0))</f>
        <v>2Oct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384010005</v>
      </c>
      <c r="H6966" s="134">
        <f>Systematic[[#This Row],[SampleVariableLabel]]+100*Systematic[[#This Row],[State]]</f>
        <v>384010405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384</v>
      </c>
      <c r="B6967" s="1">
        <f>IF(C6967=0,IF(B6966=Protocol!$V$20,1,B6966+1),B6966)</f>
        <v>1</v>
      </c>
      <c r="C6967" s="1">
        <f>IF(C6966+1=Protocol!$V$21,0,C6966+1)</f>
        <v>5</v>
      </c>
      <c r="D6967" s="1">
        <f t="shared" si="233"/>
        <v>6</v>
      </c>
      <c r="E6967" s="1" t="str">
        <f>INDEX(Protocol[Mark],MATCH(C6967,Protocol[Step],0))</f>
        <v>2c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384010006</v>
      </c>
      <c r="H6967" s="134">
        <f>Systematic[[#This Row],[SampleVariableLabel]]+100*Systematic[[#This Row],[State]]</f>
        <v>384010506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384</v>
      </c>
      <c r="B6968" s="1">
        <f>IF(C6968=0,IF(B6967=Protocol!$V$20,1,B6967+1),B6967)</f>
        <v>1</v>
      </c>
      <c r="C6968" s="1">
        <f>IF(C6967+1=Protocol!$V$21,0,C6967+1)</f>
        <v>6</v>
      </c>
      <c r="D6968" s="1">
        <f t="shared" si="233"/>
        <v>1</v>
      </c>
      <c r="E6968" s="1" t="str">
        <f>INDEX(Protocol[Mark],MATCH(C6968,Protocol[Step],0))</f>
        <v>2M2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384010001</v>
      </c>
      <c r="H6968" s="134">
        <f>Systematic[[#This Row],[SampleVariableLabel]]+100*Systematic[[#This Row],[State]]</f>
        <v>384010601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384</v>
      </c>
      <c r="B6969" s="1">
        <f>IF(C6969=0,IF(B6968=Protocol!$V$20,1,B6968+1),B6968)</f>
        <v>1</v>
      </c>
      <c r="C6969" s="1">
        <f>IF(C6968+1=Protocol!$V$21,0,C6968+1)</f>
        <v>7</v>
      </c>
      <c r="D6969" s="1">
        <f t="shared" si="233"/>
        <v>2</v>
      </c>
      <c r="E6969" s="1" t="str">
        <f>INDEX(Protocol[Mark],MATCH(C6969,Protocol[Step],0))</f>
        <v>3P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384010002</v>
      </c>
      <c r="H6969" s="134">
        <f>Systematic[[#This Row],[SampleVariableLabel]]+100*Systematic[[#This Row],[State]]</f>
        <v>384010702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384</v>
      </c>
      <c r="B6970" s="1">
        <f>IF(C6970=0,IF(B6969=Protocol!$V$20,1,B6969+1),B6969)</f>
        <v>1</v>
      </c>
      <c r="C6970" s="1">
        <f>IF(C6969+1=Protocol!$V$21,0,C6969+1)</f>
        <v>8</v>
      </c>
      <c r="D6970" s="1">
        <f t="shared" si="233"/>
        <v>3</v>
      </c>
      <c r="E6970" s="1" t="str">
        <f>INDEX(Protocol[Mark],MATCH(C6970,Protocol[Step],0))</f>
        <v>4G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384010003</v>
      </c>
      <c r="H6970" s="134">
        <f>Systematic[[#This Row],[SampleVariableLabel]]+100*Systematic[[#This Row],[State]]</f>
        <v>384010803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384</v>
      </c>
      <c r="B6971" s="1">
        <f>IF(C6971=0,IF(B6970=Protocol!$V$20,1,B6970+1),B6970)</f>
        <v>1</v>
      </c>
      <c r="C6971" s="1">
        <f>IF(C6970+1=Protocol!$V$21,0,C6970+1)</f>
        <v>9</v>
      </c>
      <c r="D6971" s="1">
        <f t="shared" si="233"/>
        <v>4</v>
      </c>
      <c r="E6971" s="1" t="str">
        <f>INDEX(Protocol[Mark],MATCH(C6971,Protocol[Step],0))</f>
        <v>5S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384010004</v>
      </c>
      <c r="H6971" s="134">
        <f>Systematic[[#This Row],[SampleVariableLabel]]+100*Systematic[[#This Row],[State]]</f>
        <v>384010904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384</v>
      </c>
      <c r="B6972" s="1">
        <f>IF(C6972=0,IF(B6971=Protocol!$V$20,1,B6971+1),B6971)</f>
        <v>1</v>
      </c>
      <c r="C6972" s="1">
        <f>IF(C6971+1=Protocol!$V$21,0,C6971+1)</f>
        <v>10</v>
      </c>
      <c r="D6972" s="1">
        <f t="shared" si="233"/>
        <v>5</v>
      </c>
      <c r="E6972" s="1" t="str">
        <f>INDEX(Protocol[Mark],MATCH(C6972,Protocol[Step],0))</f>
        <v>6Gp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384010005</v>
      </c>
      <c r="H6972" s="134">
        <f>Systematic[[#This Row],[SampleVariableLabel]]+100*Systematic[[#This Row],[State]]</f>
        <v>384011005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384</v>
      </c>
      <c r="B6973" s="1">
        <f>IF(C6973=0,IF(B6972=Protocol!$V$20,1,B6972+1),B6972)</f>
        <v>1</v>
      </c>
      <c r="C6973" s="1">
        <f>IF(C6972+1=Protocol!$V$21,0,C6972+1)</f>
        <v>11</v>
      </c>
      <c r="D6973" s="1">
        <f t="shared" si="233"/>
        <v>6</v>
      </c>
      <c r="E6973" s="1" t="str">
        <f>INDEX(Protocol[Mark],MATCH(C6973,Protocol[Step],0))</f>
        <v>7U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384010006</v>
      </c>
      <c r="H6973" s="134">
        <f>Systematic[[#This Row],[SampleVariableLabel]]+100*Systematic[[#This Row],[State]]</f>
        <v>384011106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384</v>
      </c>
      <c r="B6974" s="1">
        <f>IF(C6974=0,IF(B6973=Protocol!$V$20,1,B6973+1),B6973)</f>
        <v>1</v>
      </c>
      <c r="C6974" s="1">
        <f>IF(C6973+1=Protocol!$V$21,0,C6973+1)</f>
        <v>12</v>
      </c>
      <c r="D6974" s="1">
        <f t="shared" si="233"/>
        <v>1</v>
      </c>
      <c r="E6974" s="1" t="str">
        <f>INDEX(Protocol[Mark],MATCH(C6974,Protocol[Step],0))</f>
        <v>8Rot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384010001</v>
      </c>
      <c r="H6974" s="134">
        <f>Systematic[[#This Row],[SampleVariableLabel]]+100*Systematic[[#This Row],[State]]</f>
        <v>384011201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384</v>
      </c>
      <c r="B6975" s="1">
        <f>IF(C6975=0,IF(B6974=Protocol!$V$20,1,B6974+1),B6974)</f>
        <v>1</v>
      </c>
      <c r="C6975" s="1">
        <f>IF(C6974+1=Protocol!$V$21,0,C6974+1)</f>
        <v>13</v>
      </c>
      <c r="D6975" s="1">
        <f t="shared" si="233"/>
        <v>2</v>
      </c>
      <c r="E6975" s="1" t="str">
        <f>INDEX(Protocol[Mark],MATCH(C6975,Protocol[Step],0))</f>
        <v>9Ama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384010002</v>
      </c>
      <c r="H6975" s="134">
        <f>Systematic[[#This Row],[SampleVariableLabel]]+100*Systematic[[#This Row],[State]]</f>
        <v>384011302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384</v>
      </c>
      <c r="B6976" s="1">
        <f>IF(C6976=0,IF(B6975=Protocol!$V$20,1,B6975+1),B6975)</f>
        <v>1</v>
      </c>
      <c r="C6976" s="1">
        <f>IF(C6975+1=Protocol!$V$21,0,C6975+1)</f>
        <v>14</v>
      </c>
      <c r="D6976" s="1">
        <f t="shared" si="233"/>
        <v>3</v>
      </c>
      <c r="E6976" s="1" t="str">
        <f>INDEX(Protocol[Mark],MATCH(C6976,Protocol[Step],0))</f>
        <v>10AsTm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384010003</v>
      </c>
      <c r="H6976" s="134">
        <f>Systematic[[#This Row],[SampleVariableLabel]]+100*Systematic[[#This Row],[State]]</f>
        <v>384011403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384</v>
      </c>
      <c r="B6977" s="1">
        <f>IF(C6977=0,IF(B6976=Protocol!$V$20,1,B6976+1),B6976)</f>
        <v>1</v>
      </c>
      <c r="C6977" s="1">
        <f>IF(C6976+1=Protocol!$V$21,0,C6976+1)</f>
        <v>15</v>
      </c>
      <c r="D6977" s="1">
        <f t="shared" si="233"/>
        <v>4</v>
      </c>
      <c r="E6977" s="1" t="str">
        <f>INDEX(Protocol[Mark],MATCH(C6977,Protocol[Step],0))</f>
        <v>11Azd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384010004</v>
      </c>
      <c r="H6977" s="134">
        <f>Systematic[[#This Row],[SampleVariableLabel]]+100*Systematic[[#This Row],[State]]</f>
        <v>384011504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385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ce1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385010005</v>
      </c>
      <c r="H6978" s="134">
        <f>Systematic[[#This Row],[SampleVariableLabel]]+100*Systematic[[#This Row],[State]]</f>
        <v>385010005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385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1Dig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385010006</v>
      </c>
      <c r="H6979" s="134">
        <f>Systematic[[#This Row],[SampleVariableLabel]]+100*Systematic[[#This Row],[State]]</f>
        <v>385010106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385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1D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385010001</v>
      </c>
      <c r="H6980" s="134">
        <f>Systematic[[#This Row],[SampleVariableLabel]]+100*Systematic[[#This Row],[State]]</f>
        <v>385010201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385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1M.1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385010002</v>
      </c>
      <c r="H6981" s="134">
        <f>Systematic[[#This Row],[SampleVariableLabel]]+100*Systematic[[#This Row],[State]]</f>
        <v>385010302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385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2Oct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385010003</v>
      </c>
      <c r="H6982" s="134">
        <f>Systematic[[#This Row],[SampleVariableLabel]]+100*Systematic[[#This Row],[State]]</f>
        <v>385010403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385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2c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385010004</v>
      </c>
      <c r="H6983" s="134">
        <f>Systematic[[#This Row],[SampleVariableLabel]]+100*Systematic[[#This Row],[State]]</f>
        <v>385010504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385</v>
      </c>
      <c r="B6984" s="1">
        <f>IF(C6984=0,IF(B6983=Protocol!$V$20,1,B6983+1),B6983)</f>
        <v>1</v>
      </c>
      <c r="C6984" s="1">
        <f>IF(C6983+1=Protocol!$V$21,0,C6983+1)</f>
        <v>6</v>
      </c>
      <c r="D6984" s="1">
        <f t="shared" si="235"/>
        <v>5</v>
      </c>
      <c r="E6984" s="1" t="str">
        <f>INDEX(Protocol[Mark],MATCH(C6984,Protocol[Step],0))</f>
        <v>2M2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385010005</v>
      </c>
      <c r="H6984" s="134">
        <f>Systematic[[#This Row],[SampleVariableLabel]]+100*Systematic[[#This Row],[State]]</f>
        <v>385010605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385</v>
      </c>
      <c r="B6985" s="1">
        <f>IF(C6985=0,IF(B6984=Protocol!$V$20,1,B6984+1),B6984)</f>
        <v>1</v>
      </c>
      <c r="C6985" s="1">
        <f>IF(C6984+1=Protocol!$V$21,0,C6984+1)</f>
        <v>7</v>
      </c>
      <c r="D6985" s="1">
        <f t="shared" si="235"/>
        <v>6</v>
      </c>
      <c r="E6985" s="1" t="str">
        <f>INDEX(Protocol[Mark],MATCH(C6985,Protocol[Step],0))</f>
        <v>3P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385010006</v>
      </c>
      <c r="H6985" s="134">
        <f>Systematic[[#This Row],[SampleVariableLabel]]+100*Systematic[[#This Row],[State]]</f>
        <v>385010706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385</v>
      </c>
      <c r="B6986" s="1">
        <f>IF(C6986=0,IF(B6985=Protocol!$V$20,1,B6985+1),B6985)</f>
        <v>1</v>
      </c>
      <c r="C6986" s="1">
        <f>IF(C6985+1=Protocol!$V$21,0,C6985+1)</f>
        <v>8</v>
      </c>
      <c r="D6986" s="1">
        <f t="shared" si="235"/>
        <v>1</v>
      </c>
      <c r="E6986" s="1" t="str">
        <f>INDEX(Protocol[Mark],MATCH(C6986,Protocol[Step],0))</f>
        <v>4G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385010001</v>
      </c>
      <c r="H6986" s="134">
        <f>Systematic[[#This Row],[SampleVariableLabel]]+100*Systematic[[#This Row],[State]]</f>
        <v>385010801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385</v>
      </c>
      <c r="B6987" s="1">
        <f>IF(C6987=0,IF(B6986=Protocol!$V$20,1,B6986+1),B6986)</f>
        <v>1</v>
      </c>
      <c r="C6987" s="1">
        <f>IF(C6986+1=Protocol!$V$21,0,C6986+1)</f>
        <v>9</v>
      </c>
      <c r="D6987" s="1">
        <f t="shared" si="235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385010002</v>
      </c>
      <c r="H6987" s="134">
        <f>Systematic[[#This Row],[SampleVariableLabel]]+100*Systematic[[#This Row],[State]]</f>
        <v>385010902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385</v>
      </c>
      <c r="B6988" s="1">
        <f>IF(C6988=0,IF(B6987=Protocol!$V$20,1,B6987+1),B6987)</f>
        <v>1</v>
      </c>
      <c r="C6988" s="1">
        <f>IF(C6987+1=Protocol!$V$21,0,C6987+1)</f>
        <v>10</v>
      </c>
      <c r="D6988" s="1">
        <f t="shared" si="235"/>
        <v>3</v>
      </c>
      <c r="E6988" s="1" t="str">
        <f>INDEX(Protocol[Mark],MATCH(C6988,Protocol[Step],0))</f>
        <v>6Gp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385010003</v>
      </c>
      <c r="H6988" s="134">
        <f>Systematic[[#This Row],[SampleVariableLabel]]+100*Systematic[[#This Row],[State]]</f>
        <v>385011003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385</v>
      </c>
      <c r="B6989" s="1">
        <f>IF(C6989=0,IF(B6988=Protocol!$V$20,1,B6988+1),B6988)</f>
        <v>1</v>
      </c>
      <c r="C6989" s="1">
        <f>IF(C6988+1=Protocol!$V$21,0,C6988+1)</f>
        <v>11</v>
      </c>
      <c r="D6989" s="1">
        <f t="shared" si="235"/>
        <v>4</v>
      </c>
      <c r="E6989" s="1" t="str">
        <f>INDEX(Protocol[Mark],MATCH(C6989,Protocol[Step],0))</f>
        <v>7U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385010004</v>
      </c>
      <c r="H6989" s="134">
        <f>Systematic[[#This Row],[SampleVariableLabel]]+100*Systematic[[#This Row],[State]]</f>
        <v>385011104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385</v>
      </c>
      <c r="B6990" s="1">
        <f>IF(C6990=0,IF(B6989=Protocol!$V$20,1,B6989+1),B6989)</f>
        <v>1</v>
      </c>
      <c r="C6990" s="1">
        <f>IF(C6989+1=Protocol!$V$21,0,C6989+1)</f>
        <v>12</v>
      </c>
      <c r="D6990" s="1">
        <f t="shared" si="235"/>
        <v>5</v>
      </c>
      <c r="E6990" s="1" t="str">
        <f>INDEX(Protocol[Mark],MATCH(C6990,Protocol[Step],0))</f>
        <v>8Rot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385010005</v>
      </c>
      <c r="H6990" s="134">
        <f>Systematic[[#This Row],[SampleVariableLabel]]+100*Systematic[[#This Row],[State]]</f>
        <v>385011205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385</v>
      </c>
      <c r="B6991" s="1">
        <f>IF(C6991=0,IF(B6990=Protocol!$V$20,1,B6990+1),B6990)</f>
        <v>1</v>
      </c>
      <c r="C6991" s="1">
        <f>IF(C6990+1=Protocol!$V$21,0,C6990+1)</f>
        <v>13</v>
      </c>
      <c r="D6991" s="1">
        <f t="shared" si="235"/>
        <v>6</v>
      </c>
      <c r="E6991" s="1" t="str">
        <f>INDEX(Protocol[Mark],MATCH(C6991,Protocol[Step],0))</f>
        <v>9Ama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385010006</v>
      </c>
      <c r="H6991" s="134">
        <f>Systematic[[#This Row],[SampleVariableLabel]]+100*Systematic[[#This Row],[State]]</f>
        <v>385011306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385</v>
      </c>
      <c r="B6992" s="1">
        <f>IF(C6992=0,IF(B6991=Protocol!$V$20,1,B6991+1),B6991)</f>
        <v>1</v>
      </c>
      <c r="C6992" s="1">
        <f>IF(C6991+1=Protocol!$V$21,0,C6991+1)</f>
        <v>14</v>
      </c>
      <c r="D6992" s="1">
        <f t="shared" si="235"/>
        <v>1</v>
      </c>
      <c r="E6992" s="1" t="str">
        <f>INDEX(Protocol[Mark],MATCH(C6992,Protocol[Step],0))</f>
        <v>10AsTm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385010001</v>
      </c>
      <c r="H6992" s="134">
        <f>Systematic[[#This Row],[SampleVariableLabel]]+100*Systematic[[#This Row],[State]]</f>
        <v>385011401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385</v>
      </c>
      <c r="B6993" s="1">
        <f>IF(C6993=0,IF(B6992=Protocol!$V$20,1,B6992+1),B6992)</f>
        <v>1</v>
      </c>
      <c r="C6993" s="1">
        <f>IF(C6992+1=Protocol!$V$21,0,C6992+1)</f>
        <v>15</v>
      </c>
      <c r="D6993" s="1">
        <f t="shared" si="235"/>
        <v>2</v>
      </c>
      <c r="E6993" s="1" t="str">
        <f>INDEX(Protocol[Mark],MATCH(C6993,Protocol[Step],0))</f>
        <v>11Azd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385010002</v>
      </c>
      <c r="H6993" s="134">
        <f>Systematic[[#This Row],[SampleVariableLabel]]+100*Systematic[[#This Row],[State]]</f>
        <v>385011502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386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ce1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386010003</v>
      </c>
      <c r="H6994" s="134">
        <f>Systematic[[#This Row],[SampleVariableLabel]]+100*Systematic[[#This Row],[State]]</f>
        <v>386010003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386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386010004</v>
      </c>
      <c r="H6995" s="134">
        <f>Systematic[[#This Row],[SampleVariableLabel]]+100*Systematic[[#This Row],[State]]</f>
        <v>386010104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386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1D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386010005</v>
      </c>
      <c r="H6996" s="134">
        <f>Systematic[[#This Row],[SampleVariableLabel]]+100*Systematic[[#This Row],[State]]</f>
        <v>386010205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386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1M.1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386010006</v>
      </c>
      <c r="H6997" s="134">
        <f>Systematic[[#This Row],[SampleVariableLabel]]+100*Systematic[[#This Row],[State]]</f>
        <v>386010306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386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2Oct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386010001</v>
      </c>
      <c r="H6998" s="134">
        <f>Systematic[[#This Row],[SampleVariableLabel]]+100*Systematic[[#This Row],[State]]</f>
        <v>386010401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386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386010002</v>
      </c>
      <c r="H6999" s="134">
        <f>Systematic[[#This Row],[SampleVariableLabel]]+100*Systematic[[#This Row],[State]]</f>
        <v>386010502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386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2M2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386010003</v>
      </c>
      <c r="H7000" s="134">
        <f>Systematic[[#This Row],[SampleVariableLabel]]+100*Systematic[[#This Row],[State]]</f>
        <v>386010603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386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3P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386010004</v>
      </c>
      <c r="H7001" s="134">
        <f>Systematic[[#This Row],[SampleVariableLabel]]+100*Systematic[[#This Row],[State]]</f>
        <v>386010704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386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4G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386010005</v>
      </c>
      <c r="H7002" s="134">
        <f>Systematic[[#This Row],[SampleVariableLabel]]+100*Systematic[[#This Row],[State]]</f>
        <v>386010805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386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5S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386010006</v>
      </c>
      <c r="H7003" s="134">
        <f>Systematic[[#This Row],[SampleVariableLabel]]+100*Systematic[[#This Row],[State]]</f>
        <v>386010906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386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6Gp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386010001</v>
      </c>
      <c r="H7004" s="134">
        <f>Systematic[[#This Row],[SampleVariableLabel]]+100*Systematic[[#This Row],[State]]</f>
        <v>386011001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386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7U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386010002</v>
      </c>
      <c r="H7005" s="134">
        <f>Systematic[[#This Row],[SampleVariableLabel]]+100*Systematic[[#This Row],[State]]</f>
        <v>386011102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386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8Rot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386010003</v>
      </c>
      <c r="H7006" s="134">
        <f>Systematic[[#This Row],[SampleVariableLabel]]+100*Systematic[[#This Row],[State]]</f>
        <v>386011203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386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9Ama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386010004</v>
      </c>
      <c r="H7007" s="134">
        <f>Systematic[[#This Row],[SampleVariableLabel]]+100*Systematic[[#This Row],[State]]</f>
        <v>386011304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386</v>
      </c>
      <c r="B7008" s="1">
        <f>IF(C7008=0,IF(B7007=Protocol!$V$20,1,B7007+1),B7007)</f>
        <v>1</v>
      </c>
      <c r="C7008" s="1">
        <f>IF(C7007+1=Protocol!$V$21,0,C7007+1)</f>
        <v>14</v>
      </c>
      <c r="D7008" s="1">
        <f t="shared" si="235"/>
        <v>5</v>
      </c>
      <c r="E7008" s="1" t="str">
        <f>INDEX(Protocol[Mark],MATCH(C7008,Protocol[Step],0))</f>
        <v>10AsTm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386010005</v>
      </c>
      <c r="H7008" s="134">
        <f>Systematic[[#This Row],[SampleVariableLabel]]+100*Systematic[[#This Row],[State]]</f>
        <v>386011405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386</v>
      </c>
      <c r="B7009" s="1">
        <f>IF(C7009=0,IF(B7008=Protocol!$V$20,1,B7008+1),B7008)</f>
        <v>1</v>
      </c>
      <c r="C7009" s="1">
        <f>IF(C7008+1=Protocol!$V$21,0,C7008+1)</f>
        <v>15</v>
      </c>
      <c r="D7009" s="1">
        <f t="shared" si="235"/>
        <v>6</v>
      </c>
      <c r="E7009" s="1" t="str">
        <f>INDEX(Protocol[Mark],MATCH(C7009,Protocol[Step],0))</f>
        <v>11Azd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386010006</v>
      </c>
      <c r="H7009" s="134">
        <f>Systematic[[#This Row],[SampleVariableLabel]]+100*Systematic[[#This Row],[State]]</f>
        <v>386011506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387</v>
      </c>
      <c r="B7010" s="1">
        <f>IF(C7010=0,IF(B7009=Protocol!$V$20,1,B7009+1),B7009)</f>
        <v>1</v>
      </c>
      <c r="C7010" s="1">
        <f>IF(C7009+1=Protocol!$V$21,0,C7009+1)</f>
        <v>0</v>
      </c>
      <c r="D7010" s="1">
        <f t="shared" si="235"/>
        <v>1</v>
      </c>
      <c r="E7010" s="1" t="str">
        <f>INDEX(Protocol[Mark],MATCH(C7010,Protocol[Step],0))</f>
        <v>ce1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387010001</v>
      </c>
      <c r="H7010" s="134">
        <f>Systematic[[#This Row],[SampleVariableLabel]]+100*Systematic[[#This Row],[State]]</f>
        <v>387010001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387</v>
      </c>
      <c r="B7011" s="1">
        <f>IF(C7011=0,IF(B7010=Protocol!$V$20,1,B7010+1),B7010)</f>
        <v>1</v>
      </c>
      <c r="C7011" s="1">
        <f>IF(C7010+1=Protocol!$V$21,0,C7010+1)</f>
        <v>1</v>
      </c>
      <c r="D7011" s="1">
        <f t="shared" si="235"/>
        <v>2</v>
      </c>
      <c r="E7011" s="1" t="str">
        <f>INDEX(Protocol[Mark],MATCH(C7011,Protocol[Step],0))</f>
        <v>1Dig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387010002</v>
      </c>
      <c r="H7011" s="134">
        <f>Systematic[[#This Row],[SampleVariableLabel]]+100*Systematic[[#This Row],[State]]</f>
        <v>387010102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387</v>
      </c>
      <c r="B7012" s="1">
        <f>IF(C7012=0,IF(B7011=Protocol!$V$20,1,B7011+1),B7011)</f>
        <v>1</v>
      </c>
      <c r="C7012" s="1">
        <f>IF(C7011+1=Protocol!$V$21,0,C7011+1)</f>
        <v>2</v>
      </c>
      <c r="D7012" s="1">
        <f t="shared" si="235"/>
        <v>3</v>
      </c>
      <c r="E7012" s="1" t="str">
        <f>INDEX(Protocol[Mark],MATCH(C7012,Protocol[Step],0))</f>
        <v>1D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387010003</v>
      </c>
      <c r="H7012" s="134">
        <f>Systematic[[#This Row],[SampleVariableLabel]]+100*Systematic[[#This Row],[State]]</f>
        <v>387010203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387</v>
      </c>
      <c r="B7013" s="1">
        <f>IF(C7013=0,IF(B7012=Protocol!$V$20,1,B7012+1),B7012)</f>
        <v>1</v>
      </c>
      <c r="C7013" s="1">
        <f>IF(C7012+1=Protocol!$V$21,0,C7012+1)</f>
        <v>3</v>
      </c>
      <c r="D7013" s="1">
        <f t="shared" si="235"/>
        <v>4</v>
      </c>
      <c r="E7013" s="1" t="str">
        <f>INDEX(Protocol[Mark],MATCH(C7013,Protocol[Step],0))</f>
        <v>1M.1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387010004</v>
      </c>
      <c r="H7013" s="134">
        <f>Systematic[[#This Row],[SampleVariableLabel]]+100*Systematic[[#This Row],[State]]</f>
        <v>387010304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387</v>
      </c>
      <c r="B7014" s="1">
        <f>IF(C7014=0,IF(B7013=Protocol!$V$20,1,B7013+1),B7013)</f>
        <v>1</v>
      </c>
      <c r="C7014" s="1">
        <f>IF(C7013+1=Protocol!$V$21,0,C7013+1)</f>
        <v>4</v>
      </c>
      <c r="D7014" s="1">
        <f t="shared" si="235"/>
        <v>5</v>
      </c>
      <c r="E7014" s="1" t="str">
        <f>INDEX(Protocol[Mark],MATCH(C7014,Protocol[Step],0))</f>
        <v>2Oct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387010005</v>
      </c>
      <c r="H7014" s="134">
        <f>Systematic[[#This Row],[SampleVariableLabel]]+100*Systematic[[#This Row],[State]]</f>
        <v>387010405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387</v>
      </c>
      <c r="B7015" s="1">
        <f>IF(C7015=0,IF(B7014=Protocol!$V$20,1,B7014+1),B7014)</f>
        <v>1</v>
      </c>
      <c r="C7015" s="1">
        <f>IF(C7014+1=Protocol!$V$21,0,C7014+1)</f>
        <v>5</v>
      </c>
      <c r="D7015" s="1">
        <f t="shared" si="235"/>
        <v>6</v>
      </c>
      <c r="E7015" s="1" t="str">
        <f>INDEX(Protocol[Mark],MATCH(C7015,Protocol[Step],0))</f>
        <v>2c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387010006</v>
      </c>
      <c r="H7015" s="134">
        <f>Systematic[[#This Row],[SampleVariableLabel]]+100*Systematic[[#This Row],[State]]</f>
        <v>387010506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387</v>
      </c>
      <c r="B7016" s="1">
        <f>IF(C7016=0,IF(B7015=Protocol!$V$20,1,B7015+1),B7015)</f>
        <v>1</v>
      </c>
      <c r="C7016" s="1">
        <f>IF(C7015+1=Protocol!$V$21,0,C7015+1)</f>
        <v>6</v>
      </c>
      <c r="D7016" s="1">
        <f t="shared" si="235"/>
        <v>1</v>
      </c>
      <c r="E7016" s="1" t="str">
        <f>INDEX(Protocol[Mark],MATCH(C7016,Protocol[Step],0))</f>
        <v>2M2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387010001</v>
      </c>
      <c r="H7016" s="134">
        <f>Systematic[[#This Row],[SampleVariableLabel]]+100*Systematic[[#This Row],[State]]</f>
        <v>387010601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387</v>
      </c>
      <c r="B7017" s="1">
        <f>IF(C7017=0,IF(B7016=Protocol!$V$20,1,B7016+1),B7016)</f>
        <v>1</v>
      </c>
      <c r="C7017" s="1">
        <f>IF(C7016+1=Protocol!$V$21,0,C7016+1)</f>
        <v>7</v>
      </c>
      <c r="D7017" s="1">
        <f t="shared" si="235"/>
        <v>2</v>
      </c>
      <c r="E7017" s="1" t="str">
        <f>INDEX(Protocol[Mark],MATCH(C7017,Protocol[Step],0))</f>
        <v>3P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387010002</v>
      </c>
      <c r="H7017" s="134">
        <f>Systematic[[#This Row],[SampleVariableLabel]]+100*Systematic[[#This Row],[State]]</f>
        <v>387010702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387</v>
      </c>
      <c r="B7018" s="1">
        <f>IF(C7018=0,IF(B7017=Protocol!$V$20,1,B7017+1),B7017)</f>
        <v>1</v>
      </c>
      <c r="C7018" s="1">
        <f>IF(C7017+1=Protocol!$V$21,0,C7017+1)</f>
        <v>8</v>
      </c>
      <c r="D7018" s="1">
        <f t="shared" si="235"/>
        <v>3</v>
      </c>
      <c r="E7018" s="1" t="str">
        <f>INDEX(Protocol[Mark],MATCH(C7018,Protocol[Step],0))</f>
        <v>4G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387010003</v>
      </c>
      <c r="H7018" s="134">
        <f>Systematic[[#This Row],[SampleVariableLabel]]+100*Systematic[[#This Row],[State]]</f>
        <v>387010803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387</v>
      </c>
      <c r="B7019" s="1">
        <f>IF(C7019=0,IF(B7018=Protocol!$V$20,1,B7018+1),B7018)</f>
        <v>1</v>
      </c>
      <c r="C7019" s="1">
        <f>IF(C7018+1=Protocol!$V$21,0,C7018+1)</f>
        <v>9</v>
      </c>
      <c r="D7019" s="1">
        <f t="shared" si="235"/>
        <v>4</v>
      </c>
      <c r="E7019" s="1" t="str">
        <f>INDEX(Protocol[Mark],MATCH(C7019,Protocol[Step],0))</f>
        <v>5S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387010004</v>
      </c>
      <c r="H7019" s="134">
        <f>Systematic[[#This Row],[SampleVariableLabel]]+100*Systematic[[#This Row],[State]]</f>
        <v>387010904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387</v>
      </c>
      <c r="B7020" s="1">
        <f>IF(C7020=0,IF(B7019=Protocol!$V$20,1,B7019+1),B7019)</f>
        <v>1</v>
      </c>
      <c r="C7020" s="1">
        <f>IF(C7019+1=Protocol!$V$21,0,C7019+1)</f>
        <v>10</v>
      </c>
      <c r="D7020" s="1">
        <f t="shared" si="235"/>
        <v>5</v>
      </c>
      <c r="E7020" s="1" t="str">
        <f>INDEX(Protocol[Mark],MATCH(C7020,Protocol[Step],0))</f>
        <v>6Gp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387010005</v>
      </c>
      <c r="H7020" s="134">
        <f>Systematic[[#This Row],[SampleVariableLabel]]+100*Systematic[[#This Row],[State]]</f>
        <v>387011005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387</v>
      </c>
      <c r="B7021" s="1">
        <f>IF(C7021=0,IF(B7020=Protocol!$V$20,1,B7020+1),B7020)</f>
        <v>1</v>
      </c>
      <c r="C7021" s="1">
        <f>IF(C7020+1=Protocol!$V$21,0,C7020+1)</f>
        <v>11</v>
      </c>
      <c r="D7021" s="1">
        <f t="shared" si="235"/>
        <v>6</v>
      </c>
      <c r="E7021" s="1" t="str">
        <f>INDEX(Protocol[Mark],MATCH(C7021,Protocol[Step],0))</f>
        <v>7U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387010006</v>
      </c>
      <c r="H7021" s="134">
        <f>Systematic[[#This Row],[SampleVariableLabel]]+100*Systematic[[#This Row],[State]]</f>
        <v>387011106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387</v>
      </c>
      <c r="B7022" s="1">
        <f>IF(C7022=0,IF(B7021=Protocol!$V$20,1,B7021+1),B7021)</f>
        <v>1</v>
      </c>
      <c r="C7022" s="1">
        <f>IF(C7021+1=Protocol!$V$21,0,C7021+1)</f>
        <v>12</v>
      </c>
      <c r="D7022" s="1">
        <f t="shared" si="235"/>
        <v>1</v>
      </c>
      <c r="E7022" s="1" t="str">
        <f>INDEX(Protocol[Mark],MATCH(C7022,Protocol[Step],0))</f>
        <v>8Rot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387010001</v>
      </c>
      <c r="H7022" s="134">
        <f>Systematic[[#This Row],[SampleVariableLabel]]+100*Systematic[[#This Row],[State]]</f>
        <v>387011201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387</v>
      </c>
      <c r="B7023" s="1">
        <f>IF(C7023=0,IF(B7022=Protocol!$V$20,1,B7022+1),B7022)</f>
        <v>1</v>
      </c>
      <c r="C7023" s="1">
        <f>IF(C7022+1=Protocol!$V$21,0,C7022+1)</f>
        <v>13</v>
      </c>
      <c r="D7023" s="1">
        <f t="shared" si="235"/>
        <v>2</v>
      </c>
      <c r="E7023" s="1" t="str">
        <f>INDEX(Protocol[Mark],MATCH(C7023,Protocol[Step],0))</f>
        <v>9Ama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387010002</v>
      </c>
      <c r="H7023" s="134">
        <f>Systematic[[#This Row],[SampleVariableLabel]]+100*Systematic[[#This Row],[State]]</f>
        <v>387011302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387</v>
      </c>
      <c r="B7024" s="1">
        <f>IF(C7024=0,IF(B7023=Protocol!$V$20,1,B7023+1),B7023)</f>
        <v>1</v>
      </c>
      <c r="C7024" s="1">
        <f>IF(C7023+1=Protocol!$V$21,0,C7023+1)</f>
        <v>14</v>
      </c>
      <c r="D7024" s="1">
        <f t="shared" si="235"/>
        <v>3</v>
      </c>
      <c r="E7024" s="1" t="str">
        <f>INDEX(Protocol[Mark],MATCH(C7024,Protocol[Step],0))</f>
        <v>10AsTm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387010003</v>
      </c>
      <c r="H7024" s="134">
        <f>Systematic[[#This Row],[SampleVariableLabel]]+100*Systematic[[#This Row],[State]]</f>
        <v>387011403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387</v>
      </c>
      <c r="B7025" s="1">
        <f>IF(C7025=0,IF(B7024=Protocol!$V$20,1,B7024+1),B7024)</f>
        <v>1</v>
      </c>
      <c r="C7025" s="1">
        <f>IF(C7024+1=Protocol!$V$21,0,C7024+1)</f>
        <v>15</v>
      </c>
      <c r="D7025" s="1">
        <f t="shared" si="235"/>
        <v>4</v>
      </c>
      <c r="E7025" s="1" t="str">
        <f>INDEX(Protocol[Mark],MATCH(C7025,Protocol[Step],0))</f>
        <v>11Azd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387010004</v>
      </c>
      <c r="H7025" s="134">
        <f>Systematic[[#This Row],[SampleVariableLabel]]+100*Systematic[[#This Row],[State]]</f>
        <v>387011504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388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ce1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388010005</v>
      </c>
      <c r="H7026" s="134">
        <f>Systematic[[#This Row],[SampleVariableLabel]]+100*Systematic[[#This Row],[State]]</f>
        <v>388010005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388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1Dig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388010006</v>
      </c>
      <c r="H7027" s="134">
        <f>Systematic[[#This Row],[SampleVariableLabel]]+100*Systematic[[#This Row],[State]]</f>
        <v>388010106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388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1D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388010001</v>
      </c>
      <c r="H7028" s="134">
        <f>Systematic[[#This Row],[SampleVariableLabel]]+100*Systematic[[#This Row],[State]]</f>
        <v>388010201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388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1M.1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388010002</v>
      </c>
      <c r="H7029" s="134">
        <f>Systematic[[#This Row],[SampleVariableLabel]]+100*Systematic[[#This Row],[State]]</f>
        <v>388010302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388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2Oct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388010003</v>
      </c>
      <c r="H7030" s="134">
        <f>Systematic[[#This Row],[SampleVariableLabel]]+100*Systematic[[#This Row],[State]]</f>
        <v>388010403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388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2c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388010004</v>
      </c>
      <c r="H7031" s="134">
        <f>Systematic[[#This Row],[SampleVariableLabel]]+100*Systematic[[#This Row],[State]]</f>
        <v>388010504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388</v>
      </c>
      <c r="B7032" s="1">
        <f>IF(C7032=0,IF(B7031=Protocol!$V$20,1,B7031+1),B7031)</f>
        <v>1</v>
      </c>
      <c r="C7032" s="1">
        <f>IF(C7031+1=Protocol!$V$21,0,C7031+1)</f>
        <v>6</v>
      </c>
      <c r="D7032" s="1">
        <f t="shared" si="235"/>
        <v>5</v>
      </c>
      <c r="E7032" s="1" t="str">
        <f>INDEX(Protocol[Mark],MATCH(C7032,Protocol[Step],0))</f>
        <v>2M2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388010005</v>
      </c>
      <c r="H7032" s="134">
        <f>Systematic[[#This Row],[SampleVariableLabel]]+100*Systematic[[#This Row],[State]]</f>
        <v>388010605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388</v>
      </c>
      <c r="B7033" s="1">
        <f>IF(C7033=0,IF(B7032=Protocol!$V$20,1,B7032+1),B7032)</f>
        <v>1</v>
      </c>
      <c r="C7033" s="1">
        <f>IF(C7032+1=Protocol!$V$21,0,C7032+1)</f>
        <v>7</v>
      </c>
      <c r="D7033" s="1">
        <f t="shared" si="235"/>
        <v>6</v>
      </c>
      <c r="E7033" s="1" t="str">
        <f>INDEX(Protocol[Mark],MATCH(C7033,Protocol[Step],0))</f>
        <v>3P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388010006</v>
      </c>
      <c r="H7033" s="134">
        <f>Systematic[[#This Row],[SampleVariableLabel]]+100*Systematic[[#This Row],[State]]</f>
        <v>388010706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388</v>
      </c>
      <c r="B7034" s="1">
        <f>IF(C7034=0,IF(B7033=Protocol!$V$20,1,B7033+1),B7033)</f>
        <v>1</v>
      </c>
      <c r="C7034" s="1">
        <f>IF(C7033+1=Protocol!$V$21,0,C7033+1)</f>
        <v>8</v>
      </c>
      <c r="D7034" s="1">
        <f t="shared" si="235"/>
        <v>1</v>
      </c>
      <c r="E7034" s="1" t="str">
        <f>INDEX(Protocol[Mark],MATCH(C7034,Protocol[Step],0))</f>
        <v>4G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388010001</v>
      </c>
      <c r="H7034" s="134">
        <f>Systematic[[#This Row],[SampleVariableLabel]]+100*Systematic[[#This Row],[State]]</f>
        <v>388010801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388</v>
      </c>
      <c r="B7035" s="1">
        <f>IF(C7035=0,IF(B7034=Protocol!$V$20,1,B7034+1),B7034)</f>
        <v>1</v>
      </c>
      <c r="C7035" s="1">
        <f>IF(C7034+1=Protocol!$V$21,0,C7034+1)</f>
        <v>9</v>
      </c>
      <c r="D7035" s="1">
        <f t="shared" si="235"/>
        <v>2</v>
      </c>
      <c r="E7035" s="1" t="str">
        <f>INDEX(Protocol[Mark],MATCH(C7035,Protocol[Step],0))</f>
        <v>5S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388010002</v>
      </c>
      <c r="H7035" s="134">
        <f>Systematic[[#This Row],[SampleVariableLabel]]+100*Systematic[[#This Row],[State]]</f>
        <v>388010902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388</v>
      </c>
      <c r="B7036" s="1">
        <f>IF(C7036=0,IF(B7035=Protocol!$V$20,1,B7035+1),B7035)</f>
        <v>1</v>
      </c>
      <c r="C7036" s="1">
        <f>IF(C7035+1=Protocol!$V$21,0,C7035+1)</f>
        <v>10</v>
      </c>
      <c r="D7036" s="1">
        <f t="shared" si="235"/>
        <v>3</v>
      </c>
      <c r="E7036" s="1" t="str">
        <f>INDEX(Protocol[Mark],MATCH(C7036,Protocol[Step],0))</f>
        <v>6Gp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388010003</v>
      </c>
      <c r="H7036" s="134">
        <f>Systematic[[#This Row],[SampleVariableLabel]]+100*Systematic[[#This Row],[State]]</f>
        <v>388011003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388</v>
      </c>
      <c r="B7037" s="1">
        <f>IF(C7037=0,IF(B7036=Protocol!$V$20,1,B7036+1),B7036)</f>
        <v>1</v>
      </c>
      <c r="C7037" s="1">
        <f>IF(C7036+1=Protocol!$V$21,0,C7036+1)</f>
        <v>11</v>
      </c>
      <c r="D7037" s="1">
        <f t="shared" si="235"/>
        <v>4</v>
      </c>
      <c r="E7037" s="1" t="str">
        <f>INDEX(Protocol[Mark],MATCH(C7037,Protocol[Step],0))</f>
        <v>7U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388010004</v>
      </c>
      <c r="H7037" s="134">
        <f>Systematic[[#This Row],[SampleVariableLabel]]+100*Systematic[[#This Row],[State]]</f>
        <v>388011104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388</v>
      </c>
      <c r="B7038" s="1">
        <f>IF(C7038=0,IF(B7037=Protocol!$V$20,1,B7037+1),B7037)</f>
        <v>1</v>
      </c>
      <c r="C7038" s="1">
        <f>IF(C7037+1=Protocol!$V$21,0,C7037+1)</f>
        <v>12</v>
      </c>
      <c r="D7038" s="1">
        <f t="shared" si="235"/>
        <v>5</v>
      </c>
      <c r="E7038" s="1" t="str">
        <f>INDEX(Protocol[Mark],MATCH(C7038,Protocol[Step],0))</f>
        <v>8Rot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388010005</v>
      </c>
      <c r="H7038" s="134">
        <f>Systematic[[#This Row],[SampleVariableLabel]]+100*Systematic[[#This Row],[State]]</f>
        <v>388011205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388</v>
      </c>
      <c r="B7039" s="1">
        <f>IF(C7039=0,IF(B7038=Protocol!$V$20,1,B7038+1),B7038)</f>
        <v>1</v>
      </c>
      <c r="C7039" s="1">
        <f>IF(C7038+1=Protocol!$V$21,0,C7038+1)</f>
        <v>13</v>
      </c>
      <c r="D7039" s="1">
        <f t="shared" si="235"/>
        <v>6</v>
      </c>
      <c r="E7039" s="1" t="str">
        <f>INDEX(Protocol[Mark],MATCH(C7039,Protocol[Step],0))</f>
        <v>9Ama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388010006</v>
      </c>
      <c r="H7039" s="134">
        <f>Systematic[[#This Row],[SampleVariableLabel]]+100*Systematic[[#This Row],[State]]</f>
        <v>388011306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388</v>
      </c>
      <c r="B7040" s="1">
        <f>IF(C7040=0,IF(B7039=Protocol!$V$20,1,B7039+1),B7039)</f>
        <v>1</v>
      </c>
      <c r="C7040" s="1">
        <f>IF(C7039+1=Protocol!$V$21,0,C7039+1)</f>
        <v>14</v>
      </c>
      <c r="D7040" s="1">
        <f t="shared" si="235"/>
        <v>1</v>
      </c>
      <c r="E7040" s="1" t="str">
        <f>INDEX(Protocol[Mark],MATCH(C7040,Protocol[Step],0))</f>
        <v>10AsTm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388010001</v>
      </c>
      <c r="H7040" s="134">
        <f>Systematic[[#This Row],[SampleVariableLabel]]+100*Systematic[[#This Row],[State]]</f>
        <v>388011401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388</v>
      </c>
      <c r="B7041" s="1">
        <f>IF(C7041=0,IF(B7040=Protocol!$V$20,1,B7040+1),B7040)</f>
        <v>1</v>
      </c>
      <c r="C7041" s="1">
        <f>IF(C7040+1=Protocol!$V$21,0,C7040+1)</f>
        <v>15</v>
      </c>
      <c r="D7041" s="1">
        <f t="shared" si="235"/>
        <v>2</v>
      </c>
      <c r="E7041" s="1" t="str">
        <f>INDEX(Protocol[Mark],MATCH(C7041,Protocol[Step],0))</f>
        <v>11Azd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388010002</v>
      </c>
      <c r="H7041" s="134">
        <f>Systematic[[#This Row],[SampleVariableLabel]]+100*Systematic[[#This Row],[State]]</f>
        <v>388011502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389</v>
      </c>
      <c r="B7042" s="1">
        <f>IF(C7042=0,IF(B7041=Protocol!$V$20,1,B7041+1),B7041)</f>
        <v>1</v>
      </c>
      <c r="C7042" s="1">
        <f>IF(C7041+1=Protocol!$V$21,0,C7041+1)</f>
        <v>0</v>
      </c>
      <c r="D7042" s="1">
        <f t="shared" si="235"/>
        <v>3</v>
      </c>
      <c r="E7042" s="1" t="str">
        <f>INDEX(Protocol[Mark],MATCH(C7042,Protocol[Step],0))</f>
        <v>ce1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389010003</v>
      </c>
      <c r="H7042" s="134">
        <f>Systematic[[#This Row],[SampleVariableLabel]]+100*Systematic[[#This Row],[State]]</f>
        <v>389010003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389</v>
      </c>
      <c r="B7043" s="1">
        <f>IF(C7043=0,IF(B7042=Protocol!$V$20,1,B7042+1),B7042)</f>
        <v>1</v>
      </c>
      <c r="C7043" s="1">
        <f>IF(C7042+1=Protocol!$V$21,0,C7042+1)</f>
        <v>1</v>
      </c>
      <c r="D7043" s="1">
        <f t="shared" ref="D7043:D7106" si="237">IF(D7042=nVariables,1,D7042+1)</f>
        <v>4</v>
      </c>
      <c r="E7043" s="1" t="str">
        <f>INDEX(Protocol[Mark],MATCH(C7043,Protocol[Step],0))</f>
        <v>1Dig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389010004</v>
      </c>
      <c r="H7043" s="134">
        <f>Systematic[[#This Row],[SampleVariableLabel]]+100*Systematic[[#This Row],[State]]</f>
        <v>389010104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389</v>
      </c>
      <c r="B7044" s="1">
        <f>IF(C7044=0,IF(B7043=Protocol!$V$20,1,B7043+1),B7043)</f>
        <v>1</v>
      </c>
      <c r="C7044" s="1">
        <f>IF(C7043+1=Protocol!$V$21,0,C7043+1)</f>
        <v>2</v>
      </c>
      <c r="D7044" s="1">
        <f t="shared" si="237"/>
        <v>5</v>
      </c>
      <c r="E7044" s="1" t="str">
        <f>INDEX(Protocol[Mark],MATCH(C7044,Protocol[Step],0))</f>
        <v>1D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389010005</v>
      </c>
      <c r="H7044" s="134">
        <f>Systematic[[#This Row],[SampleVariableLabel]]+100*Systematic[[#This Row],[State]]</f>
        <v>389010205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389</v>
      </c>
      <c r="B7045" s="1">
        <f>IF(C7045=0,IF(B7044=Protocol!$V$20,1,B7044+1),B7044)</f>
        <v>1</v>
      </c>
      <c r="C7045" s="1">
        <f>IF(C7044+1=Protocol!$V$21,0,C7044+1)</f>
        <v>3</v>
      </c>
      <c r="D7045" s="1">
        <f t="shared" si="237"/>
        <v>6</v>
      </c>
      <c r="E7045" s="1" t="str">
        <f>INDEX(Protocol[Mark],MATCH(C7045,Protocol[Step],0))</f>
        <v>1M.1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389010006</v>
      </c>
      <c r="H7045" s="134">
        <f>Systematic[[#This Row],[SampleVariableLabel]]+100*Systematic[[#This Row],[State]]</f>
        <v>389010306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389</v>
      </c>
      <c r="B7046" s="1">
        <f>IF(C7046=0,IF(B7045=Protocol!$V$20,1,B7045+1),B7045)</f>
        <v>1</v>
      </c>
      <c r="C7046" s="1">
        <f>IF(C7045+1=Protocol!$V$21,0,C7045+1)</f>
        <v>4</v>
      </c>
      <c r="D7046" s="1">
        <f t="shared" si="237"/>
        <v>1</v>
      </c>
      <c r="E7046" s="1" t="str">
        <f>INDEX(Protocol[Mark],MATCH(C7046,Protocol[Step],0))</f>
        <v>2Oct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389010001</v>
      </c>
      <c r="H7046" s="134">
        <f>Systematic[[#This Row],[SampleVariableLabel]]+100*Systematic[[#This Row],[State]]</f>
        <v>389010401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389</v>
      </c>
      <c r="B7047" s="1">
        <f>IF(C7047=0,IF(B7046=Protocol!$V$20,1,B7046+1),B7046)</f>
        <v>1</v>
      </c>
      <c r="C7047" s="1">
        <f>IF(C7046+1=Protocol!$V$21,0,C7046+1)</f>
        <v>5</v>
      </c>
      <c r="D7047" s="1">
        <f t="shared" si="237"/>
        <v>2</v>
      </c>
      <c r="E7047" s="1" t="str">
        <f>INDEX(Protocol[Mark],MATCH(C7047,Protocol[Step],0))</f>
        <v>2c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389010002</v>
      </c>
      <c r="H7047" s="134">
        <f>Systematic[[#This Row],[SampleVariableLabel]]+100*Systematic[[#This Row],[State]]</f>
        <v>389010502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389</v>
      </c>
      <c r="B7048" s="1">
        <f>IF(C7048=0,IF(B7047=Protocol!$V$20,1,B7047+1),B7047)</f>
        <v>1</v>
      </c>
      <c r="C7048" s="1">
        <f>IF(C7047+1=Protocol!$V$21,0,C7047+1)</f>
        <v>6</v>
      </c>
      <c r="D7048" s="1">
        <f t="shared" si="237"/>
        <v>3</v>
      </c>
      <c r="E7048" s="1" t="str">
        <f>INDEX(Protocol[Mark],MATCH(C7048,Protocol[Step],0))</f>
        <v>2M2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389010003</v>
      </c>
      <c r="H7048" s="134">
        <f>Systematic[[#This Row],[SampleVariableLabel]]+100*Systematic[[#This Row],[State]]</f>
        <v>389010603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389</v>
      </c>
      <c r="B7049" s="1">
        <f>IF(C7049=0,IF(B7048=Protocol!$V$20,1,B7048+1),B7048)</f>
        <v>1</v>
      </c>
      <c r="C7049" s="1">
        <f>IF(C7048+1=Protocol!$V$21,0,C7048+1)</f>
        <v>7</v>
      </c>
      <c r="D7049" s="1">
        <f t="shared" si="237"/>
        <v>4</v>
      </c>
      <c r="E7049" s="1" t="str">
        <f>INDEX(Protocol[Mark],MATCH(C7049,Protocol[Step],0))</f>
        <v>3P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389010004</v>
      </c>
      <c r="H7049" s="134">
        <f>Systematic[[#This Row],[SampleVariableLabel]]+100*Systematic[[#This Row],[State]]</f>
        <v>389010704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389</v>
      </c>
      <c r="B7050" s="1">
        <f>IF(C7050=0,IF(B7049=Protocol!$V$20,1,B7049+1),B7049)</f>
        <v>1</v>
      </c>
      <c r="C7050" s="1">
        <f>IF(C7049+1=Protocol!$V$21,0,C7049+1)</f>
        <v>8</v>
      </c>
      <c r="D7050" s="1">
        <f t="shared" si="237"/>
        <v>5</v>
      </c>
      <c r="E7050" s="1" t="str">
        <f>INDEX(Protocol[Mark],MATCH(C7050,Protocol[Step],0))</f>
        <v>4G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389010005</v>
      </c>
      <c r="H7050" s="134">
        <f>Systematic[[#This Row],[SampleVariableLabel]]+100*Systematic[[#This Row],[State]]</f>
        <v>389010805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389</v>
      </c>
      <c r="B7051" s="1">
        <f>IF(C7051=0,IF(B7050=Protocol!$V$20,1,B7050+1),B7050)</f>
        <v>1</v>
      </c>
      <c r="C7051" s="1">
        <f>IF(C7050+1=Protocol!$V$21,0,C7050+1)</f>
        <v>9</v>
      </c>
      <c r="D7051" s="1">
        <f t="shared" si="237"/>
        <v>6</v>
      </c>
      <c r="E7051" s="1" t="str">
        <f>INDEX(Protocol[Mark],MATCH(C7051,Protocol[Step],0))</f>
        <v>5S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389010006</v>
      </c>
      <c r="H7051" s="134">
        <f>Systematic[[#This Row],[SampleVariableLabel]]+100*Systematic[[#This Row],[State]]</f>
        <v>389010906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389</v>
      </c>
      <c r="B7052" s="1">
        <f>IF(C7052=0,IF(B7051=Protocol!$V$20,1,B7051+1),B7051)</f>
        <v>1</v>
      </c>
      <c r="C7052" s="1">
        <f>IF(C7051+1=Protocol!$V$21,0,C7051+1)</f>
        <v>10</v>
      </c>
      <c r="D7052" s="1">
        <f t="shared" si="237"/>
        <v>1</v>
      </c>
      <c r="E7052" s="1" t="str">
        <f>INDEX(Protocol[Mark],MATCH(C7052,Protocol[Step],0))</f>
        <v>6Gp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389010001</v>
      </c>
      <c r="H7052" s="134">
        <f>Systematic[[#This Row],[SampleVariableLabel]]+100*Systematic[[#This Row],[State]]</f>
        <v>389011001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389</v>
      </c>
      <c r="B7053" s="1">
        <f>IF(C7053=0,IF(B7052=Protocol!$V$20,1,B7052+1),B7052)</f>
        <v>1</v>
      </c>
      <c r="C7053" s="1">
        <f>IF(C7052+1=Protocol!$V$21,0,C7052+1)</f>
        <v>11</v>
      </c>
      <c r="D7053" s="1">
        <f t="shared" si="237"/>
        <v>2</v>
      </c>
      <c r="E7053" s="1" t="str">
        <f>INDEX(Protocol[Mark],MATCH(C7053,Protocol[Step],0))</f>
        <v>7U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389010002</v>
      </c>
      <c r="H7053" s="134">
        <f>Systematic[[#This Row],[SampleVariableLabel]]+100*Systematic[[#This Row],[State]]</f>
        <v>389011102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389</v>
      </c>
      <c r="B7054" s="1">
        <f>IF(C7054=0,IF(B7053=Protocol!$V$20,1,B7053+1),B7053)</f>
        <v>1</v>
      </c>
      <c r="C7054" s="1">
        <f>IF(C7053+1=Protocol!$V$21,0,C7053+1)</f>
        <v>12</v>
      </c>
      <c r="D7054" s="1">
        <f t="shared" si="237"/>
        <v>3</v>
      </c>
      <c r="E7054" s="1" t="str">
        <f>INDEX(Protocol[Mark],MATCH(C7054,Protocol[Step],0))</f>
        <v>8Rot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389010003</v>
      </c>
      <c r="H7054" s="134">
        <f>Systematic[[#This Row],[SampleVariableLabel]]+100*Systematic[[#This Row],[State]]</f>
        <v>389011203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389</v>
      </c>
      <c r="B7055" s="1">
        <f>IF(C7055=0,IF(B7054=Protocol!$V$20,1,B7054+1),B7054)</f>
        <v>1</v>
      </c>
      <c r="C7055" s="1">
        <f>IF(C7054+1=Protocol!$V$21,0,C7054+1)</f>
        <v>13</v>
      </c>
      <c r="D7055" s="1">
        <f t="shared" si="237"/>
        <v>4</v>
      </c>
      <c r="E7055" s="1" t="str">
        <f>INDEX(Protocol[Mark],MATCH(C7055,Protocol[Step],0))</f>
        <v>9Ama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389010004</v>
      </c>
      <c r="H7055" s="134">
        <f>Systematic[[#This Row],[SampleVariableLabel]]+100*Systematic[[#This Row],[State]]</f>
        <v>389011304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389</v>
      </c>
      <c r="B7056" s="1">
        <f>IF(C7056=0,IF(B7055=Protocol!$V$20,1,B7055+1),B7055)</f>
        <v>1</v>
      </c>
      <c r="C7056" s="1">
        <f>IF(C7055+1=Protocol!$V$21,0,C7055+1)</f>
        <v>14</v>
      </c>
      <c r="D7056" s="1">
        <f t="shared" si="237"/>
        <v>5</v>
      </c>
      <c r="E7056" s="1" t="str">
        <f>INDEX(Protocol[Mark],MATCH(C7056,Protocol[Step],0))</f>
        <v>10AsTm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389010005</v>
      </c>
      <c r="H7056" s="134">
        <f>Systematic[[#This Row],[SampleVariableLabel]]+100*Systematic[[#This Row],[State]]</f>
        <v>389011405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389</v>
      </c>
      <c r="B7057" s="1">
        <f>IF(C7057=0,IF(B7056=Protocol!$V$20,1,B7056+1),B7056)</f>
        <v>1</v>
      </c>
      <c r="C7057" s="1">
        <f>IF(C7056+1=Protocol!$V$21,0,C7056+1)</f>
        <v>15</v>
      </c>
      <c r="D7057" s="1">
        <f t="shared" si="237"/>
        <v>6</v>
      </c>
      <c r="E7057" s="1" t="str">
        <f>INDEX(Protocol[Mark],MATCH(C7057,Protocol[Step],0))</f>
        <v>11Azd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389010006</v>
      </c>
      <c r="H7057" s="134">
        <f>Systematic[[#This Row],[SampleVariableLabel]]+100*Systematic[[#This Row],[State]]</f>
        <v>389011506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390</v>
      </c>
      <c r="B7058" s="1">
        <f>IF(C7058=0,IF(B7057=Protocol!$V$20,1,B7057+1),B7057)</f>
        <v>1</v>
      </c>
      <c r="C7058" s="1">
        <f>IF(C7057+1=Protocol!$V$21,0,C7057+1)</f>
        <v>0</v>
      </c>
      <c r="D7058" s="1">
        <f t="shared" si="237"/>
        <v>1</v>
      </c>
      <c r="E7058" s="1" t="str">
        <f>INDEX(Protocol[Mark],MATCH(C7058,Protocol[Step],0))</f>
        <v>ce1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390010001</v>
      </c>
      <c r="H7058" s="134">
        <f>Systematic[[#This Row],[SampleVariableLabel]]+100*Systematic[[#This Row],[State]]</f>
        <v>390010001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390</v>
      </c>
      <c r="B7059" s="1">
        <f>IF(C7059=0,IF(B7058=Protocol!$V$20,1,B7058+1),B7058)</f>
        <v>1</v>
      </c>
      <c r="C7059" s="1">
        <f>IF(C7058+1=Protocol!$V$21,0,C7058+1)</f>
        <v>1</v>
      </c>
      <c r="D7059" s="1">
        <f t="shared" si="237"/>
        <v>2</v>
      </c>
      <c r="E7059" s="1" t="str">
        <f>INDEX(Protocol[Mark],MATCH(C7059,Protocol[Step],0))</f>
        <v>1Dig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390010002</v>
      </c>
      <c r="H7059" s="134">
        <f>Systematic[[#This Row],[SampleVariableLabel]]+100*Systematic[[#This Row],[State]]</f>
        <v>390010102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390</v>
      </c>
      <c r="B7060" s="1">
        <f>IF(C7060=0,IF(B7059=Protocol!$V$20,1,B7059+1),B7059)</f>
        <v>1</v>
      </c>
      <c r="C7060" s="1">
        <f>IF(C7059+1=Protocol!$V$21,0,C7059+1)</f>
        <v>2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390010003</v>
      </c>
      <c r="H7060" s="134">
        <f>Systematic[[#This Row],[SampleVariableLabel]]+100*Systematic[[#This Row],[State]]</f>
        <v>390010203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390</v>
      </c>
      <c r="B7061" s="1">
        <f>IF(C7061=0,IF(B7060=Protocol!$V$20,1,B7060+1),B7060)</f>
        <v>1</v>
      </c>
      <c r="C7061" s="1">
        <f>IF(C7060+1=Protocol!$V$21,0,C7060+1)</f>
        <v>3</v>
      </c>
      <c r="D7061" s="1">
        <f t="shared" si="237"/>
        <v>4</v>
      </c>
      <c r="E7061" s="1" t="str">
        <f>INDEX(Protocol[Mark],MATCH(C7061,Protocol[Step],0))</f>
        <v>1M.1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390010004</v>
      </c>
      <c r="H7061" s="134">
        <f>Systematic[[#This Row],[SampleVariableLabel]]+100*Systematic[[#This Row],[State]]</f>
        <v>390010304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390</v>
      </c>
      <c r="B7062" s="1">
        <f>IF(C7062=0,IF(B7061=Protocol!$V$20,1,B7061+1),B7061)</f>
        <v>1</v>
      </c>
      <c r="C7062" s="1">
        <f>IF(C7061+1=Protocol!$V$21,0,C7061+1)</f>
        <v>4</v>
      </c>
      <c r="D7062" s="1">
        <f t="shared" si="237"/>
        <v>5</v>
      </c>
      <c r="E7062" s="1" t="str">
        <f>INDEX(Protocol[Mark],MATCH(C7062,Protocol[Step],0))</f>
        <v>2Oct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390010005</v>
      </c>
      <c r="H7062" s="134">
        <f>Systematic[[#This Row],[SampleVariableLabel]]+100*Systematic[[#This Row],[State]]</f>
        <v>390010405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390</v>
      </c>
      <c r="B7063" s="1">
        <f>IF(C7063=0,IF(B7062=Protocol!$V$20,1,B7062+1),B7062)</f>
        <v>1</v>
      </c>
      <c r="C7063" s="1">
        <f>IF(C7062+1=Protocol!$V$21,0,C7062+1)</f>
        <v>5</v>
      </c>
      <c r="D7063" s="1">
        <f t="shared" si="237"/>
        <v>6</v>
      </c>
      <c r="E7063" s="1" t="str">
        <f>INDEX(Protocol[Mark],MATCH(C7063,Protocol[Step],0))</f>
        <v>2c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390010006</v>
      </c>
      <c r="H7063" s="134">
        <f>Systematic[[#This Row],[SampleVariableLabel]]+100*Systematic[[#This Row],[State]]</f>
        <v>390010506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390</v>
      </c>
      <c r="B7064" s="1">
        <f>IF(C7064=0,IF(B7063=Protocol!$V$20,1,B7063+1),B7063)</f>
        <v>1</v>
      </c>
      <c r="C7064" s="1">
        <f>IF(C7063+1=Protocol!$V$21,0,C7063+1)</f>
        <v>6</v>
      </c>
      <c r="D7064" s="1">
        <f t="shared" si="237"/>
        <v>1</v>
      </c>
      <c r="E7064" s="1" t="str">
        <f>INDEX(Protocol[Mark],MATCH(C7064,Protocol[Step],0))</f>
        <v>2M2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390010001</v>
      </c>
      <c r="H7064" s="134">
        <f>Systematic[[#This Row],[SampleVariableLabel]]+100*Systematic[[#This Row],[State]]</f>
        <v>390010601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390</v>
      </c>
      <c r="B7065" s="1">
        <f>IF(C7065=0,IF(B7064=Protocol!$V$20,1,B7064+1),B7064)</f>
        <v>1</v>
      </c>
      <c r="C7065" s="1">
        <f>IF(C7064+1=Protocol!$V$21,0,C7064+1)</f>
        <v>7</v>
      </c>
      <c r="D7065" s="1">
        <f t="shared" si="237"/>
        <v>2</v>
      </c>
      <c r="E7065" s="1" t="str">
        <f>INDEX(Protocol[Mark],MATCH(C7065,Protocol[Step],0))</f>
        <v>3P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390010002</v>
      </c>
      <c r="H7065" s="134">
        <f>Systematic[[#This Row],[SampleVariableLabel]]+100*Systematic[[#This Row],[State]]</f>
        <v>390010702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390</v>
      </c>
      <c r="B7066" s="1">
        <f>IF(C7066=0,IF(B7065=Protocol!$V$20,1,B7065+1),B7065)</f>
        <v>1</v>
      </c>
      <c r="C7066" s="1">
        <f>IF(C7065+1=Protocol!$V$21,0,C7065+1)</f>
        <v>8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390010003</v>
      </c>
      <c r="H7066" s="134">
        <f>Systematic[[#This Row],[SampleVariableLabel]]+100*Systematic[[#This Row],[State]]</f>
        <v>390010803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390</v>
      </c>
      <c r="B7067" s="1">
        <f>IF(C7067=0,IF(B7066=Protocol!$V$20,1,B7066+1),B7066)</f>
        <v>1</v>
      </c>
      <c r="C7067" s="1">
        <f>IF(C7066+1=Protocol!$V$21,0,C7066+1)</f>
        <v>9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390010004</v>
      </c>
      <c r="H7067" s="134">
        <f>Systematic[[#This Row],[SampleVariableLabel]]+100*Systematic[[#This Row],[State]]</f>
        <v>390010904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390</v>
      </c>
      <c r="B7068" s="1">
        <f>IF(C7068=0,IF(B7067=Protocol!$V$20,1,B7067+1),B7067)</f>
        <v>1</v>
      </c>
      <c r="C7068" s="1">
        <f>IF(C7067+1=Protocol!$V$21,0,C7067+1)</f>
        <v>10</v>
      </c>
      <c r="D7068" s="1">
        <f t="shared" si="237"/>
        <v>5</v>
      </c>
      <c r="E7068" s="1" t="str">
        <f>INDEX(Protocol[Mark],MATCH(C7068,Protocol[Step],0))</f>
        <v>6Gp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390010005</v>
      </c>
      <c r="H7068" s="134">
        <f>Systematic[[#This Row],[SampleVariableLabel]]+100*Systematic[[#This Row],[State]]</f>
        <v>390011005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390</v>
      </c>
      <c r="B7069" s="1">
        <f>IF(C7069=0,IF(B7068=Protocol!$V$20,1,B7068+1),B7068)</f>
        <v>1</v>
      </c>
      <c r="C7069" s="1">
        <f>IF(C7068+1=Protocol!$V$21,0,C7068+1)</f>
        <v>11</v>
      </c>
      <c r="D7069" s="1">
        <f t="shared" si="237"/>
        <v>6</v>
      </c>
      <c r="E7069" s="1" t="str">
        <f>INDEX(Protocol[Mark],MATCH(C7069,Protocol[Step],0))</f>
        <v>7U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390010006</v>
      </c>
      <c r="H7069" s="134">
        <f>Systematic[[#This Row],[SampleVariableLabel]]+100*Systematic[[#This Row],[State]]</f>
        <v>390011106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390</v>
      </c>
      <c r="B7070" s="1">
        <f>IF(C7070=0,IF(B7069=Protocol!$V$20,1,B7069+1),B7069)</f>
        <v>1</v>
      </c>
      <c r="C7070" s="1">
        <f>IF(C7069+1=Protocol!$V$21,0,C7069+1)</f>
        <v>12</v>
      </c>
      <c r="D7070" s="1">
        <f t="shared" si="237"/>
        <v>1</v>
      </c>
      <c r="E7070" s="1" t="str">
        <f>INDEX(Protocol[Mark],MATCH(C7070,Protocol[Step],0))</f>
        <v>8Rot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390010001</v>
      </c>
      <c r="H7070" s="134">
        <f>Systematic[[#This Row],[SampleVariableLabel]]+100*Systematic[[#This Row],[State]]</f>
        <v>390011201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390</v>
      </c>
      <c r="B7071" s="1">
        <f>IF(C7071=0,IF(B7070=Protocol!$V$20,1,B7070+1),B7070)</f>
        <v>1</v>
      </c>
      <c r="C7071" s="1">
        <f>IF(C7070+1=Protocol!$V$21,0,C7070+1)</f>
        <v>13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390010002</v>
      </c>
      <c r="H7071" s="134">
        <f>Systematic[[#This Row],[SampleVariableLabel]]+100*Systematic[[#This Row],[State]]</f>
        <v>390011302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390</v>
      </c>
      <c r="B7072" s="1">
        <f>IF(C7072=0,IF(B7071=Protocol!$V$20,1,B7071+1),B7071)</f>
        <v>1</v>
      </c>
      <c r="C7072" s="1">
        <f>IF(C7071+1=Protocol!$V$21,0,C7071+1)</f>
        <v>14</v>
      </c>
      <c r="D7072" s="1">
        <f t="shared" si="237"/>
        <v>3</v>
      </c>
      <c r="E7072" s="1" t="str">
        <f>INDEX(Protocol[Mark],MATCH(C7072,Protocol[Step],0))</f>
        <v>10AsTm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390010003</v>
      </c>
      <c r="H7072" s="134">
        <f>Systematic[[#This Row],[SampleVariableLabel]]+100*Systematic[[#This Row],[State]]</f>
        <v>390011403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390</v>
      </c>
      <c r="B7073" s="1">
        <f>IF(C7073=0,IF(B7072=Protocol!$V$20,1,B7072+1),B7072)</f>
        <v>1</v>
      </c>
      <c r="C7073" s="1">
        <f>IF(C7072+1=Protocol!$V$21,0,C7072+1)</f>
        <v>15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390010004</v>
      </c>
      <c r="H7073" s="134">
        <f>Systematic[[#This Row],[SampleVariableLabel]]+100*Systematic[[#This Row],[State]]</f>
        <v>390011504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391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ce1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391010005</v>
      </c>
      <c r="H7074" s="134">
        <f>Systematic[[#This Row],[SampleVariableLabel]]+100*Systematic[[#This Row],[State]]</f>
        <v>391010005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391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1Dig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391010006</v>
      </c>
      <c r="H7075" s="134">
        <f>Systematic[[#This Row],[SampleVariableLabel]]+100*Systematic[[#This Row],[State]]</f>
        <v>391010106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391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391010001</v>
      </c>
      <c r="H7076" s="134">
        <f>Systematic[[#This Row],[SampleVariableLabel]]+100*Systematic[[#This Row],[State]]</f>
        <v>391010201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391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1M.1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391010002</v>
      </c>
      <c r="H7077" s="134">
        <f>Systematic[[#This Row],[SampleVariableLabel]]+100*Systematic[[#This Row],[State]]</f>
        <v>391010302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391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2Oct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391010003</v>
      </c>
      <c r="H7078" s="134">
        <f>Systematic[[#This Row],[SampleVariableLabel]]+100*Systematic[[#This Row],[State]]</f>
        <v>391010403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391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2c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391010004</v>
      </c>
      <c r="H7079" s="134">
        <f>Systematic[[#This Row],[SampleVariableLabel]]+100*Systematic[[#This Row],[State]]</f>
        <v>391010504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391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2M2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391010005</v>
      </c>
      <c r="H7080" s="134">
        <f>Systematic[[#This Row],[SampleVariableLabel]]+100*Systematic[[#This Row],[State]]</f>
        <v>391010605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391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3P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391010006</v>
      </c>
      <c r="H7081" s="134">
        <f>Systematic[[#This Row],[SampleVariableLabel]]+100*Systematic[[#This Row],[State]]</f>
        <v>391010706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391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4G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391010001</v>
      </c>
      <c r="H7082" s="134">
        <f>Systematic[[#This Row],[SampleVariableLabel]]+100*Systematic[[#This Row],[State]]</f>
        <v>391010801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391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5S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391010002</v>
      </c>
      <c r="H7083" s="134">
        <f>Systematic[[#This Row],[SampleVariableLabel]]+100*Systematic[[#This Row],[State]]</f>
        <v>391010902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391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6Gp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391010003</v>
      </c>
      <c r="H7084" s="134">
        <f>Systematic[[#This Row],[SampleVariableLabel]]+100*Systematic[[#This Row],[State]]</f>
        <v>391011003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391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7U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391010004</v>
      </c>
      <c r="H7085" s="134">
        <f>Systematic[[#This Row],[SampleVariableLabel]]+100*Systematic[[#This Row],[State]]</f>
        <v>391011104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391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8Rot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391010005</v>
      </c>
      <c r="H7086" s="134">
        <f>Systematic[[#This Row],[SampleVariableLabel]]+100*Systematic[[#This Row],[State]]</f>
        <v>391011205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391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9Ama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391010006</v>
      </c>
      <c r="H7087" s="134">
        <f>Systematic[[#This Row],[SampleVariableLabel]]+100*Systematic[[#This Row],[State]]</f>
        <v>391011306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391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10AsTm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391010001</v>
      </c>
      <c r="H7088" s="134">
        <f>Systematic[[#This Row],[SampleVariableLabel]]+100*Systematic[[#This Row],[State]]</f>
        <v>391011401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391</v>
      </c>
      <c r="B7089" s="1">
        <f>IF(C7089=0,IF(B7088=Protocol!$V$20,1,B7088+1),B7088)</f>
        <v>1</v>
      </c>
      <c r="C7089" s="1">
        <f>IF(C7088+1=Protocol!$V$21,0,C7088+1)</f>
        <v>15</v>
      </c>
      <c r="D7089" s="1">
        <f t="shared" si="237"/>
        <v>2</v>
      </c>
      <c r="E7089" s="1" t="str">
        <f>INDEX(Protocol[Mark],MATCH(C7089,Protocol[Step],0))</f>
        <v>11Azd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391010002</v>
      </c>
      <c r="H7089" s="134">
        <f>Systematic[[#This Row],[SampleVariableLabel]]+100*Systematic[[#This Row],[State]]</f>
        <v>391011502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392</v>
      </c>
      <c r="B7090" s="1">
        <f>IF(C7090=0,IF(B7089=Protocol!$V$20,1,B7089+1),B7089)</f>
        <v>1</v>
      </c>
      <c r="C7090" s="1">
        <f>IF(C7089+1=Protocol!$V$21,0,C7089+1)</f>
        <v>0</v>
      </c>
      <c r="D7090" s="1">
        <f t="shared" si="237"/>
        <v>3</v>
      </c>
      <c r="E7090" s="1" t="str">
        <f>INDEX(Protocol[Mark],MATCH(C7090,Protocol[Step],0))</f>
        <v>ce1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392010003</v>
      </c>
      <c r="H7090" s="134">
        <f>Systematic[[#This Row],[SampleVariableLabel]]+100*Systematic[[#This Row],[State]]</f>
        <v>392010003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392</v>
      </c>
      <c r="B7091" s="1">
        <f>IF(C7091=0,IF(B7090=Protocol!$V$20,1,B7090+1),B7090)</f>
        <v>1</v>
      </c>
      <c r="C7091" s="1">
        <f>IF(C7090+1=Protocol!$V$21,0,C7090+1)</f>
        <v>1</v>
      </c>
      <c r="D7091" s="1">
        <f t="shared" si="237"/>
        <v>4</v>
      </c>
      <c r="E7091" s="1" t="str">
        <f>INDEX(Protocol[Mark],MATCH(C7091,Protocol[Step],0))</f>
        <v>1Dig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392010004</v>
      </c>
      <c r="H7091" s="134">
        <f>Systematic[[#This Row],[SampleVariableLabel]]+100*Systematic[[#This Row],[State]]</f>
        <v>392010104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392</v>
      </c>
      <c r="B7092" s="1">
        <f>IF(C7092=0,IF(B7091=Protocol!$V$20,1,B7091+1),B7091)</f>
        <v>1</v>
      </c>
      <c r="C7092" s="1">
        <f>IF(C7091+1=Protocol!$V$21,0,C7091+1)</f>
        <v>2</v>
      </c>
      <c r="D7092" s="1">
        <f t="shared" si="237"/>
        <v>5</v>
      </c>
      <c r="E7092" s="1" t="str">
        <f>INDEX(Protocol[Mark],MATCH(C7092,Protocol[Step],0))</f>
        <v>1D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392010005</v>
      </c>
      <c r="H7092" s="134">
        <f>Systematic[[#This Row],[SampleVariableLabel]]+100*Systematic[[#This Row],[State]]</f>
        <v>392010205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392</v>
      </c>
      <c r="B7093" s="1">
        <f>IF(C7093=0,IF(B7092=Protocol!$V$20,1,B7092+1),B7092)</f>
        <v>1</v>
      </c>
      <c r="C7093" s="1">
        <f>IF(C7092+1=Protocol!$V$21,0,C7092+1)</f>
        <v>3</v>
      </c>
      <c r="D7093" s="1">
        <f t="shared" si="237"/>
        <v>6</v>
      </c>
      <c r="E7093" s="1" t="str">
        <f>INDEX(Protocol[Mark],MATCH(C7093,Protocol[Step],0))</f>
        <v>1M.1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392010006</v>
      </c>
      <c r="H7093" s="134">
        <f>Systematic[[#This Row],[SampleVariableLabel]]+100*Systematic[[#This Row],[State]]</f>
        <v>392010306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392</v>
      </c>
      <c r="B7094" s="1">
        <f>IF(C7094=0,IF(B7093=Protocol!$V$20,1,B7093+1),B7093)</f>
        <v>1</v>
      </c>
      <c r="C7094" s="1">
        <f>IF(C7093+1=Protocol!$V$21,0,C7093+1)</f>
        <v>4</v>
      </c>
      <c r="D7094" s="1">
        <f t="shared" si="237"/>
        <v>1</v>
      </c>
      <c r="E7094" s="1" t="str">
        <f>INDEX(Protocol[Mark],MATCH(C7094,Protocol[Step],0))</f>
        <v>2Oct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392010001</v>
      </c>
      <c r="H7094" s="134">
        <f>Systematic[[#This Row],[SampleVariableLabel]]+100*Systematic[[#This Row],[State]]</f>
        <v>392010401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392</v>
      </c>
      <c r="B7095" s="1">
        <f>IF(C7095=0,IF(B7094=Protocol!$V$20,1,B7094+1),B7094)</f>
        <v>1</v>
      </c>
      <c r="C7095" s="1">
        <f>IF(C7094+1=Protocol!$V$21,0,C7094+1)</f>
        <v>5</v>
      </c>
      <c r="D7095" s="1">
        <f t="shared" si="237"/>
        <v>2</v>
      </c>
      <c r="E7095" s="1" t="str">
        <f>INDEX(Protocol[Mark],MATCH(C7095,Protocol[Step],0))</f>
        <v>2c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392010002</v>
      </c>
      <c r="H7095" s="134">
        <f>Systematic[[#This Row],[SampleVariableLabel]]+100*Systematic[[#This Row],[State]]</f>
        <v>392010502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392</v>
      </c>
      <c r="B7096" s="1">
        <f>IF(C7096=0,IF(B7095=Protocol!$V$20,1,B7095+1),B7095)</f>
        <v>1</v>
      </c>
      <c r="C7096" s="1">
        <f>IF(C7095+1=Protocol!$V$21,0,C7095+1)</f>
        <v>6</v>
      </c>
      <c r="D7096" s="1">
        <f t="shared" si="237"/>
        <v>3</v>
      </c>
      <c r="E7096" s="1" t="str">
        <f>INDEX(Protocol[Mark],MATCH(C7096,Protocol[Step],0))</f>
        <v>2M2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392010003</v>
      </c>
      <c r="H7096" s="134">
        <f>Systematic[[#This Row],[SampleVariableLabel]]+100*Systematic[[#This Row],[State]]</f>
        <v>392010603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392</v>
      </c>
      <c r="B7097" s="1">
        <f>IF(C7097=0,IF(B7096=Protocol!$V$20,1,B7096+1),B7096)</f>
        <v>1</v>
      </c>
      <c r="C7097" s="1">
        <f>IF(C7096+1=Protocol!$V$21,0,C7096+1)</f>
        <v>7</v>
      </c>
      <c r="D7097" s="1">
        <f t="shared" si="237"/>
        <v>4</v>
      </c>
      <c r="E7097" s="1" t="str">
        <f>INDEX(Protocol[Mark],MATCH(C7097,Protocol[Step],0))</f>
        <v>3P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392010004</v>
      </c>
      <c r="H7097" s="134">
        <f>Systematic[[#This Row],[SampleVariableLabel]]+100*Systematic[[#This Row],[State]]</f>
        <v>392010704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392</v>
      </c>
      <c r="B7098" s="1">
        <f>IF(C7098=0,IF(B7097=Protocol!$V$20,1,B7097+1),B7097)</f>
        <v>1</v>
      </c>
      <c r="C7098" s="1">
        <f>IF(C7097+1=Protocol!$V$21,0,C7097+1)</f>
        <v>8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392010005</v>
      </c>
      <c r="H7098" s="134">
        <f>Systematic[[#This Row],[SampleVariableLabel]]+100*Systematic[[#This Row],[State]]</f>
        <v>392010805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392</v>
      </c>
      <c r="B7099" s="1">
        <f>IF(C7099=0,IF(B7098=Protocol!$V$20,1,B7098+1),B7098)</f>
        <v>1</v>
      </c>
      <c r="C7099" s="1">
        <f>IF(C7098+1=Protocol!$V$21,0,C7098+1)</f>
        <v>9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392010006</v>
      </c>
      <c r="H7099" s="134">
        <f>Systematic[[#This Row],[SampleVariableLabel]]+100*Systematic[[#This Row],[State]]</f>
        <v>392010906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392</v>
      </c>
      <c r="B7100" s="1">
        <f>IF(C7100=0,IF(B7099=Protocol!$V$20,1,B7099+1),B7099)</f>
        <v>1</v>
      </c>
      <c r="C7100" s="1">
        <f>IF(C7099+1=Protocol!$V$21,0,C7099+1)</f>
        <v>10</v>
      </c>
      <c r="D7100" s="1">
        <f t="shared" si="237"/>
        <v>1</v>
      </c>
      <c r="E7100" s="1" t="str">
        <f>INDEX(Protocol[Mark],MATCH(C7100,Protocol[Step],0))</f>
        <v>6Gp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392010001</v>
      </c>
      <c r="H7100" s="134">
        <f>Systematic[[#This Row],[SampleVariableLabel]]+100*Systematic[[#This Row],[State]]</f>
        <v>392011001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392</v>
      </c>
      <c r="B7101" s="1">
        <f>IF(C7101=0,IF(B7100=Protocol!$V$20,1,B7100+1),B7100)</f>
        <v>1</v>
      </c>
      <c r="C7101" s="1">
        <f>IF(C7100+1=Protocol!$V$21,0,C7100+1)</f>
        <v>11</v>
      </c>
      <c r="D7101" s="1">
        <f t="shared" si="237"/>
        <v>2</v>
      </c>
      <c r="E7101" s="1" t="str">
        <f>INDEX(Protocol[Mark],MATCH(C7101,Protocol[Step],0))</f>
        <v>7U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392010002</v>
      </c>
      <c r="H7101" s="134">
        <f>Systematic[[#This Row],[SampleVariableLabel]]+100*Systematic[[#This Row],[State]]</f>
        <v>392011102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392</v>
      </c>
      <c r="B7102" s="1">
        <f>IF(C7102=0,IF(B7101=Protocol!$V$20,1,B7101+1),B7101)</f>
        <v>1</v>
      </c>
      <c r="C7102" s="1">
        <f>IF(C7101+1=Protocol!$V$21,0,C7101+1)</f>
        <v>12</v>
      </c>
      <c r="D7102" s="1">
        <f t="shared" si="237"/>
        <v>3</v>
      </c>
      <c r="E7102" s="1" t="str">
        <f>INDEX(Protocol[Mark],MATCH(C7102,Protocol[Step],0))</f>
        <v>8Rot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392010003</v>
      </c>
      <c r="H7102" s="134">
        <f>Systematic[[#This Row],[SampleVariableLabel]]+100*Systematic[[#This Row],[State]]</f>
        <v>392011203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392</v>
      </c>
      <c r="B7103" s="1">
        <f>IF(C7103=0,IF(B7102=Protocol!$V$20,1,B7102+1),B7102)</f>
        <v>1</v>
      </c>
      <c r="C7103" s="1">
        <f>IF(C7102+1=Protocol!$V$21,0,C7102+1)</f>
        <v>13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392010004</v>
      </c>
      <c r="H7103" s="134">
        <f>Systematic[[#This Row],[SampleVariableLabel]]+100*Systematic[[#This Row],[State]]</f>
        <v>392011304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392</v>
      </c>
      <c r="B7104" s="1">
        <f>IF(C7104=0,IF(B7103=Protocol!$V$20,1,B7103+1),B7103)</f>
        <v>1</v>
      </c>
      <c r="C7104" s="1">
        <f>IF(C7103+1=Protocol!$V$21,0,C7103+1)</f>
        <v>14</v>
      </c>
      <c r="D7104" s="1">
        <f t="shared" si="237"/>
        <v>5</v>
      </c>
      <c r="E7104" s="1" t="str">
        <f>INDEX(Protocol[Mark],MATCH(C7104,Protocol[Step],0))</f>
        <v>10AsTm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392010005</v>
      </c>
      <c r="H7104" s="134">
        <f>Systematic[[#This Row],[SampleVariableLabel]]+100*Systematic[[#This Row],[State]]</f>
        <v>392011405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392</v>
      </c>
      <c r="B7105" s="1">
        <f>IF(C7105=0,IF(B7104=Protocol!$V$20,1,B7104+1),B7104)</f>
        <v>1</v>
      </c>
      <c r="C7105" s="1">
        <f>IF(C7104+1=Protocol!$V$21,0,C7104+1)</f>
        <v>15</v>
      </c>
      <c r="D7105" s="1">
        <f t="shared" si="237"/>
        <v>6</v>
      </c>
      <c r="E7105" s="1" t="str">
        <f>INDEX(Protocol[Mark],MATCH(C7105,Protocol[Step],0))</f>
        <v>11Azd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392010006</v>
      </c>
      <c r="H7105" s="134">
        <f>Systematic[[#This Row],[SampleVariableLabel]]+100*Systematic[[#This Row],[State]]</f>
        <v>392011506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393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ce1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393010001</v>
      </c>
      <c r="H7106" s="134">
        <f>Systematic[[#This Row],[SampleVariableLabel]]+100*Systematic[[#This Row],[State]]</f>
        <v>393010001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393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393010002</v>
      </c>
      <c r="H7107" s="134">
        <f>Systematic[[#This Row],[SampleVariableLabel]]+100*Systematic[[#This Row],[State]]</f>
        <v>393010102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393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393010003</v>
      </c>
      <c r="H7108" s="134">
        <f>Systematic[[#This Row],[SampleVariableLabel]]+100*Systematic[[#This Row],[State]]</f>
        <v>393010203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393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1M.1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393010004</v>
      </c>
      <c r="H7109" s="134">
        <f>Systematic[[#This Row],[SampleVariableLabel]]+100*Systematic[[#This Row],[State]]</f>
        <v>393010304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393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2Oct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393010005</v>
      </c>
      <c r="H7110" s="134">
        <f>Systematic[[#This Row],[SampleVariableLabel]]+100*Systematic[[#This Row],[State]]</f>
        <v>393010405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393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2c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393010006</v>
      </c>
      <c r="H7111" s="134">
        <f>Systematic[[#This Row],[SampleVariableLabel]]+100*Systematic[[#This Row],[State]]</f>
        <v>393010506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393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2M2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393010001</v>
      </c>
      <c r="H7112" s="134">
        <f>Systematic[[#This Row],[SampleVariableLabel]]+100*Systematic[[#This Row],[State]]</f>
        <v>393010601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393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3P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393010002</v>
      </c>
      <c r="H7113" s="134">
        <f>Systematic[[#This Row],[SampleVariableLabel]]+100*Systematic[[#This Row],[State]]</f>
        <v>393010702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393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4G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393010003</v>
      </c>
      <c r="H7114" s="134">
        <f>Systematic[[#This Row],[SampleVariableLabel]]+100*Systematic[[#This Row],[State]]</f>
        <v>393010803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393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5S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393010004</v>
      </c>
      <c r="H7115" s="134">
        <f>Systematic[[#This Row],[SampleVariableLabel]]+100*Systematic[[#This Row],[State]]</f>
        <v>393010904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393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6Gp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393010005</v>
      </c>
      <c r="H7116" s="134">
        <f>Systematic[[#This Row],[SampleVariableLabel]]+100*Systematic[[#This Row],[State]]</f>
        <v>393011005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393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7U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393010006</v>
      </c>
      <c r="H7117" s="134">
        <f>Systematic[[#This Row],[SampleVariableLabel]]+100*Systematic[[#This Row],[State]]</f>
        <v>393011106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393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8Rot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393010001</v>
      </c>
      <c r="H7118" s="134">
        <f>Systematic[[#This Row],[SampleVariableLabel]]+100*Systematic[[#This Row],[State]]</f>
        <v>393011201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393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9Ama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393010002</v>
      </c>
      <c r="H7119" s="134">
        <f>Systematic[[#This Row],[SampleVariableLabel]]+100*Systematic[[#This Row],[State]]</f>
        <v>393011302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393</v>
      </c>
      <c r="B7120" s="1">
        <f>IF(C7120=0,IF(B7119=Protocol!$V$20,1,B7119+1),B7119)</f>
        <v>1</v>
      </c>
      <c r="C7120" s="1">
        <f>IF(C7119+1=Protocol!$V$21,0,C7119+1)</f>
        <v>14</v>
      </c>
      <c r="D7120" s="1">
        <f t="shared" si="239"/>
        <v>3</v>
      </c>
      <c r="E7120" s="1" t="str">
        <f>INDEX(Protocol[Mark],MATCH(C7120,Protocol[Step],0))</f>
        <v>10AsTm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393010003</v>
      </c>
      <c r="H7120" s="134">
        <f>Systematic[[#This Row],[SampleVariableLabel]]+100*Systematic[[#This Row],[State]]</f>
        <v>393011403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393</v>
      </c>
      <c r="B7121" s="1">
        <f>IF(C7121=0,IF(B7120=Protocol!$V$20,1,B7120+1),B7120)</f>
        <v>1</v>
      </c>
      <c r="C7121" s="1">
        <f>IF(C7120+1=Protocol!$V$21,0,C7120+1)</f>
        <v>15</v>
      </c>
      <c r="D7121" s="1">
        <f t="shared" si="239"/>
        <v>4</v>
      </c>
      <c r="E7121" s="1" t="str">
        <f>INDEX(Protocol[Mark],MATCH(C7121,Protocol[Step],0))</f>
        <v>11Azd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393010004</v>
      </c>
      <c r="H7121" s="134">
        <f>Systematic[[#This Row],[SampleVariableLabel]]+100*Systematic[[#This Row],[State]]</f>
        <v>393011504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394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ce1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394010005</v>
      </c>
      <c r="H7122" s="134">
        <f>Systematic[[#This Row],[SampleVariableLabel]]+100*Systematic[[#This Row],[State]]</f>
        <v>394010005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394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1Dig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394010006</v>
      </c>
      <c r="H7123" s="134">
        <f>Systematic[[#This Row],[SampleVariableLabel]]+100*Systematic[[#This Row],[State]]</f>
        <v>394010106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394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1D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394010001</v>
      </c>
      <c r="H7124" s="134">
        <f>Systematic[[#This Row],[SampleVariableLabel]]+100*Systematic[[#This Row],[State]]</f>
        <v>394010201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394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1M.1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394010002</v>
      </c>
      <c r="H7125" s="134">
        <f>Systematic[[#This Row],[SampleVariableLabel]]+100*Systematic[[#This Row],[State]]</f>
        <v>394010302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394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2Oct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394010003</v>
      </c>
      <c r="H7126" s="134">
        <f>Systematic[[#This Row],[SampleVariableLabel]]+100*Systematic[[#This Row],[State]]</f>
        <v>394010403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394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2c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394010004</v>
      </c>
      <c r="H7127" s="134">
        <f>Systematic[[#This Row],[SampleVariableLabel]]+100*Systematic[[#This Row],[State]]</f>
        <v>394010504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394</v>
      </c>
      <c r="B7128" s="1">
        <f>IF(C7128=0,IF(B7127=Protocol!$V$20,1,B7127+1),B7127)</f>
        <v>1</v>
      </c>
      <c r="C7128" s="1">
        <f>IF(C7127+1=Protocol!$V$21,0,C7127+1)</f>
        <v>6</v>
      </c>
      <c r="D7128" s="1">
        <f t="shared" si="239"/>
        <v>5</v>
      </c>
      <c r="E7128" s="1" t="str">
        <f>INDEX(Protocol[Mark],MATCH(C7128,Protocol[Step],0))</f>
        <v>2M2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394010005</v>
      </c>
      <c r="H7128" s="134">
        <f>Systematic[[#This Row],[SampleVariableLabel]]+100*Systematic[[#This Row],[State]]</f>
        <v>394010605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394</v>
      </c>
      <c r="B7129" s="1">
        <f>IF(C7129=0,IF(B7128=Protocol!$V$20,1,B7128+1),B7128)</f>
        <v>1</v>
      </c>
      <c r="C7129" s="1">
        <f>IF(C7128+1=Protocol!$V$21,0,C7128+1)</f>
        <v>7</v>
      </c>
      <c r="D7129" s="1">
        <f t="shared" si="239"/>
        <v>6</v>
      </c>
      <c r="E7129" s="1" t="str">
        <f>INDEX(Protocol[Mark],MATCH(C7129,Protocol[Step],0))</f>
        <v>3P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394010006</v>
      </c>
      <c r="H7129" s="134">
        <f>Systematic[[#This Row],[SampleVariableLabel]]+100*Systematic[[#This Row],[State]]</f>
        <v>394010706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394</v>
      </c>
      <c r="B7130" s="1">
        <f>IF(C7130=0,IF(B7129=Protocol!$V$20,1,B7129+1),B7129)</f>
        <v>1</v>
      </c>
      <c r="C7130" s="1">
        <f>IF(C7129+1=Protocol!$V$21,0,C7129+1)</f>
        <v>8</v>
      </c>
      <c r="D7130" s="1">
        <f t="shared" si="239"/>
        <v>1</v>
      </c>
      <c r="E7130" s="1" t="str">
        <f>INDEX(Protocol[Mark],MATCH(C7130,Protocol[Step],0))</f>
        <v>4G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394010001</v>
      </c>
      <c r="H7130" s="134">
        <f>Systematic[[#This Row],[SampleVariableLabel]]+100*Systematic[[#This Row],[State]]</f>
        <v>394010801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394</v>
      </c>
      <c r="B7131" s="1">
        <f>IF(C7131=0,IF(B7130=Protocol!$V$20,1,B7130+1),B7130)</f>
        <v>1</v>
      </c>
      <c r="C7131" s="1">
        <f>IF(C7130+1=Protocol!$V$21,0,C7130+1)</f>
        <v>9</v>
      </c>
      <c r="D7131" s="1">
        <f t="shared" si="239"/>
        <v>2</v>
      </c>
      <c r="E7131" s="1" t="str">
        <f>INDEX(Protocol[Mark],MATCH(C7131,Protocol[Step],0))</f>
        <v>5S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394010002</v>
      </c>
      <c r="H7131" s="134">
        <f>Systematic[[#This Row],[SampleVariableLabel]]+100*Systematic[[#This Row],[State]]</f>
        <v>394010902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394</v>
      </c>
      <c r="B7132" s="1">
        <f>IF(C7132=0,IF(B7131=Protocol!$V$20,1,B7131+1),B7131)</f>
        <v>1</v>
      </c>
      <c r="C7132" s="1">
        <f>IF(C7131+1=Protocol!$V$21,0,C7131+1)</f>
        <v>10</v>
      </c>
      <c r="D7132" s="1">
        <f t="shared" si="239"/>
        <v>3</v>
      </c>
      <c r="E7132" s="1" t="str">
        <f>INDEX(Protocol[Mark],MATCH(C7132,Protocol[Step],0))</f>
        <v>6Gp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394010003</v>
      </c>
      <c r="H7132" s="134">
        <f>Systematic[[#This Row],[SampleVariableLabel]]+100*Systematic[[#This Row],[State]]</f>
        <v>394011003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394</v>
      </c>
      <c r="B7133" s="1">
        <f>IF(C7133=0,IF(B7132=Protocol!$V$20,1,B7132+1),B7132)</f>
        <v>1</v>
      </c>
      <c r="C7133" s="1">
        <f>IF(C7132+1=Protocol!$V$21,0,C7132+1)</f>
        <v>11</v>
      </c>
      <c r="D7133" s="1">
        <f t="shared" si="239"/>
        <v>4</v>
      </c>
      <c r="E7133" s="1" t="str">
        <f>INDEX(Protocol[Mark],MATCH(C7133,Protocol[Step],0))</f>
        <v>7U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394010004</v>
      </c>
      <c r="H7133" s="134">
        <f>Systematic[[#This Row],[SampleVariableLabel]]+100*Systematic[[#This Row],[State]]</f>
        <v>394011104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394</v>
      </c>
      <c r="B7134" s="1">
        <f>IF(C7134=0,IF(B7133=Protocol!$V$20,1,B7133+1),B7133)</f>
        <v>1</v>
      </c>
      <c r="C7134" s="1">
        <f>IF(C7133+1=Protocol!$V$21,0,C7133+1)</f>
        <v>12</v>
      </c>
      <c r="D7134" s="1">
        <f t="shared" si="239"/>
        <v>5</v>
      </c>
      <c r="E7134" s="1" t="str">
        <f>INDEX(Protocol[Mark],MATCH(C7134,Protocol[Step],0))</f>
        <v>8Rot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394010005</v>
      </c>
      <c r="H7134" s="134">
        <f>Systematic[[#This Row],[SampleVariableLabel]]+100*Systematic[[#This Row],[State]]</f>
        <v>394011205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394</v>
      </c>
      <c r="B7135" s="1">
        <f>IF(C7135=0,IF(B7134=Protocol!$V$20,1,B7134+1),B7134)</f>
        <v>1</v>
      </c>
      <c r="C7135" s="1">
        <f>IF(C7134+1=Protocol!$V$21,0,C7134+1)</f>
        <v>13</v>
      </c>
      <c r="D7135" s="1">
        <f t="shared" si="239"/>
        <v>6</v>
      </c>
      <c r="E7135" s="1" t="str">
        <f>INDEX(Protocol[Mark],MATCH(C7135,Protocol[Step],0))</f>
        <v>9Ama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394010006</v>
      </c>
      <c r="H7135" s="134">
        <f>Systematic[[#This Row],[SampleVariableLabel]]+100*Systematic[[#This Row],[State]]</f>
        <v>394011306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394</v>
      </c>
      <c r="B7136" s="1">
        <f>IF(C7136=0,IF(B7135=Protocol!$V$20,1,B7135+1),B7135)</f>
        <v>1</v>
      </c>
      <c r="C7136" s="1">
        <f>IF(C7135+1=Protocol!$V$21,0,C7135+1)</f>
        <v>14</v>
      </c>
      <c r="D7136" s="1">
        <f t="shared" si="239"/>
        <v>1</v>
      </c>
      <c r="E7136" s="1" t="str">
        <f>INDEX(Protocol[Mark],MATCH(C7136,Protocol[Step],0))</f>
        <v>10AsTm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394010001</v>
      </c>
      <c r="H7136" s="134">
        <f>Systematic[[#This Row],[SampleVariableLabel]]+100*Systematic[[#This Row],[State]]</f>
        <v>394011401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394</v>
      </c>
      <c r="B7137" s="1">
        <f>IF(C7137=0,IF(B7136=Protocol!$V$20,1,B7136+1),B7136)</f>
        <v>1</v>
      </c>
      <c r="C7137" s="1">
        <f>IF(C7136+1=Protocol!$V$21,0,C7136+1)</f>
        <v>15</v>
      </c>
      <c r="D7137" s="1">
        <f t="shared" si="239"/>
        <v>2</v>
      </c>
      <c r="E7137" s="1" t="str">
        <f>INDEX(Protocol[Mark],MATCH(C7137,Protocol[Step],0))</f>
        <v>11Azd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394010002</v>
      </c>
      <c r="H7137" s="134">
        <f>Systematic[[#This Row],[SampleVariableLabel]]+100*Systematic[[#This Row],[State]]</f>
        <v>394011502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395</v>
      </c>
      <c r="B7138" s="1">
        <f>IF(C7138=0,IF(B7137=Protocol!$V$20,1,B7137+1),B7137)</f>
        <v>1</v>
      </c>
      <c r="C7138" s="1">
        <f>IF(C7137+1=Protocol!$V$21,0,C7137+1)</f>
        <v>0</v>
      </c>
      <c r="D7138" s="1">
        <f t="shared" si="239"/>
        <v>3</v>
      </c>
      <c r="E7138" s="1" t="str">
        <f>INDEX(Protocol[Mark],MATCH(C7138,Protocol[Step],0))</f>
        <v>ce1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395010003</v>
      </c>
      <c r="H7138" s="134">
        <f>Systematic[[#This Row],[SampleVariableLabel]]+100*Systematic[[#This Row],[State]]</f>
        <v>395010003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395</v>
      </c>
      <c r="B7139" s="1">
        <f>IF(C7139=0,IF(B7138=Protocol!$V$20,1,B7138+1),B7138)</f>
        <v>1</v>
      </c>
      <c r="C7139" s="1">
        <f>IF(C7138+1=Protocol!$V$21,0,C7138+1)</f>
        <v>1</v>
      </c>
      <c r="D7139" s="1">
        <f t="shared" si="239"/>
        <v>4</v>
      </c>
      <c r="E7139" s="1" t="str">
        <f>INDEX(Protocol[Mark],MATCH(C7139,Protocol[Step],0))</f>
        <v>1Dig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395010004</v>
      </c>
      <c r="H7139" s="134">
        <f>Systematic[[#This Row],[SampleVariableLabel]]+100*Systematic[[#This Row],[State]]</f>
        <v>395010104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395</v>
      </c>
      <c r="B7140" s="1">
        <f>IF(C7140=0,IF(B7139=Protocol!$V$20,1,B7139+1),B7139)</f>
        <v>1</v>
      </c>
      <c r="C7140" s="1">
        <f>IF(C7139+1=Protocol!$V$21,0,C7139+1)</f>
        <v>2</v>
      </c>
      <c r="D7140" s="1">
        <f t="shared" si="239"/>
        <v>5</v>
      </c>
      <c r="E7140" s="1" t="str">
        <f>INDEX(Protocol[Mark],MATCH(C7140,Protocol[Step],0))</f>
        <v>1D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395010005</v>
      </c>
      <c r="H7140" s="134">
        <f>Systematic[[#This Row],[SampleVariableLabel]]+100*Systematic[[#This Row],[State]]</f>
        <v>395010205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395</v>
      </c>
      <c r="B7141" s="1">
        <f>IF(C7141=0,IF(B7140=Protocol!$V$20,1,B7140+1),B7140)</f>
        <v>1</v>
      </c>
      <c r="C7141" s="1">
        <f>IF(C7140+1=Protocol!$V$21,0,C7140+1)</f>
        <v>3</v>
      </c>
      <c r="D7141" s="1">
        <f t="shared" si="239"/>
        <v>6</v>
      </c>
      <c r="E7141" s="1" t="str">
        <f>INDEX(Protocol[Mark],MATCH(C7141,Protocol[Step],0))</f>
        <v>1M.1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395010006</v>
      </c>
      <c r="H7141" s="134">
        <f>Systematic[[#This Row],[SampleVariableLabel]]+100*Systematic[[#This Row],[State]]</f>
        <v>395010306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395</v>
      </c>
      <c r="B7142" s="1">
        <f>IF(C7142=0,IF(B7141=Protocol!$V$20,1,B7141+1),B7141)</f>
        <v>1</v>
      </c>
      <c r="C7142" s="1">
        <f>IF(C7141+1=Protocol!$V$21,0,C7141+1)</f>
        <v>4</v>
      </c>
      <c r="D7142" s="1">
        <f t="shared" si="239"/>
        <v>1</v>
      </c>
      <c r="E7142" s="1" t="str">
        <f>INDEX(Protocol[Mark],MATCH(C7142,Protocol[Step],0))</f>
        <v>2Oct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395010001</v>
      </c>
      <c r="H7142" s="134">
        <f>Systematic[[#This Row],[SampleVariableLabel]]+100*Systematic[[#This Row],[State]]</f>
        <v>395010401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395</v>
      </c>
      <c r="B7143" s="1">
        <f>IF(C7143=0,IF(B7142=Protocol!$V$20,1,B7142+1),B7142)</f>
        <v>1</v>
      </c>
      <c r="C7143" s="1">
        <f>IF(C7142+1=Protocol!$V$21,0,C7142+1)</f>
        <v>5</v>
      </c>
      <c r="D7143" s="1">
        <f t="shared" si="239"/>
        <v>2</v>
      </c>
      <c r="E7143" s="1" t="str">
        <f>INDEX(Protocol[Mark],MATCH(C7143,Protocol[Step],0))</f>
        <v>2c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395010002</v>
      </c>
      <c r="H7143" s="134">
        <f>Systematic[[#This Row],[SampleVariableLabel]]+100*Systematic[[#This Row],[State]]</f>
        <v>395010502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395</v>
      </c>
      <c r="B7144" s="1">
        <f>IF(C7144=0,IF(B7143=Protocol!$V$20,1,B7143+1),B7143)</f>
        <v>1</v>
      </c>
      <c r="C7144" s="1">
        <f>IF(C7143+1=Protocol!$V$21,0,C7143+1)</f>
        <v>6</v>
      </c>
      <c r="D7144" s="1">
        <f t="shared" si="239"/>
        <v>3</v>
      </c>
      <c r="E7144" s="1" t="str">
        <f>INDEX(Protocol[Mark],MATCH(C7144,Protocol[Step],0))</f>
        <v>2M2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395010003</v>
      </c>
      <c r="H7144" s="134">
        <f>Systematic[[#This Row],[SampleVariableLabel]]+100*Systematic[[#This Row],[State]]</f>
        <v>395010603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395</v>
      </c>
      <c r="B7145" s="1">
        <f>IF(C7145=0,IF(B7144=Protocol!$V$20,1,B7144+1),B7144)</f>
        <v>1</v>
      </c>
      <c r="C7145" s="1">
        <f>IF(C7144+1=Protocol!$V$21,0,C7144+1)</f>
        <v>7</v>
      </c>
      <c r="D7145" s="1">
        <f t="shared" si="239"/>
        <v>4</v>
      </c>
      <c r="E7145" s="1" t="str">
        <f>INDEX(Protocol[Mark],MATCH(C7145,Protocol[Step],0))</f>
        <v>3P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395010004</v>
      </c>
      <c r="H7145" s="134">
        <f>Systematic[[#This Row],[SampleVariableLabel]]+100*Systematic[[#This Row],[State]]</f>
        <v>395010704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395</v>
      </c>
      <c r="B7146" s="1">
        <f>IF(C7146=0,IF(B7145=Protocol!$V$20,1,B7145+1),B7145)</f>
        <v>1</v>
      </c>
      <c r="C7146" s="1">
        <f>IF(C7145+1=Protocol!$V$21,0,C7145+1)</f>
        <v>8</v>
      </c>
      <c r="D7146" s="1">
        <f t="shared" si="239"/>
        <v>5</v>
      </c>
      <c r="E7146" s="1" t="str">
        <f>INDEX(Protocol[Mark],MATCH(C7146,Protocol[Step],0))</f>
        <v>4G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395010005</v>
      </c>
      <c r="H7146" s="134">
        <f>Systematic[[#This Row],[SampleVariableLabel]]+100*Systematic[[#This Row],[State]]</f>
        <v>395010805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395</v>
      </c>
      <c r="B7147" s="1">
        <f>IF(C7147=0,IF(B7146=Protocol!$V$20,1,B7146+1),B7146)</f>
        <v>1</v>
      </c>
      <c r="C7147" s="1">
        <f>IF(C7146+1=Protocol!$V$21,0,C7146+1)</f>
        <v>9</v>
      </c>
      <c r="D7147" s="1">
        <f t="shared" si="239"/>
        <v>6</v>
      </c>
      <c r="E7147" s="1" t="str">
        <f>INDEX(Protocol[Mark],MATCH(C7147,Protocol[Step],0))</f>
        <v>5S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395010006</v>
      </c>
      <c r="H7147" s="134">
        <f>Systematic[[#This Row],[SampleVariableLabel]]+100*Systematic[[#This Row],[State]]</f>
        <v>395010906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395</v>
      </c>
      <c r="B7148" s="1">
        <f>IF(C7148=0,IF(B7147=Protocol!$V$20,1,B7147+1),B7147)</f>
        <v>1</v>
      </c>
      <c r="C7148" s="1">
        <f>IF(C7147+1=Protocol!$V$21,0,C7147+1)</f>
        <v>10</v>
      </c>
      <c r="D7148" s="1">
        <f t="shared" si="239"/>
        <v>1</v>
      </c>
      <c r="E7148" s="1" t="str">
        <f>INDEX(Protocol[Mark],MATCH(C7148,Protocol[Step],0))</f>
        <v>6Gp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395010001</v>
      </c>
      <c r="H7148" s="134">
        <f>Systematic[[#This Row],[SampleVariableLabel]]+100*Systematic[[#This Row],[State]]</f>
        <v>395011001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395</v>
      </c>
      <c r="B7149" s="1">
        <f>IF(C7149=0,IF(B7148=Protocol!$V$20,1,B7148+1),B7148)</f>
        <v>1</v>
      </c>
      <c r="C7149" s="1">
        <f>IF(C7148+1=Protocol!$V$21,0,C7148+1)</f>
        <v>11</v>
      </c>
      <c r="D7149" s="1">
        <f t="shared" si="239"/>
        <v>2</v>
      </c>
      <c r="E7149" s="1" t="str">
        <f>INDEX(Protocol[Mark],MATCH(C7149,Protocol[Step],0))</f>
        <v>7U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395010002</v>
      </c>
      <c r="H7149" s="134">
        <f>Systematic[[#This Row],[SampleVariableLabel]]+100*Systematic[[#This Row],[State]]</f>
        <v>395011102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395</v>
      </c>
      <c r="B7150" s="1">
        <f>IF(C7150=0,IF(B7149=Protocol!$V$20,1,B7149+1),B7149)</f>
        <v>1</v>
      </c>
      <c r="C7150" s="1">
        <f>IF(C7149+1=Protocol!$V$21,0,C7149+1)</f>
        <v>12</v>
      </c>
      <c r="D7150" s="1">
        <f t="shared" si="239"/>
        <v>3</v>
      </c>
      <c r="E7150" s="1" t="str">
        <f>INDEX(Protocol[Mark],MATCH(C7150,Protocol[Step],0))</f>
        <v>8Rot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395010003</v>
      </c>
      <c r="H7150" s="134">
        <f>Systematic[[#This Row],[SampleVariableLabel]]+100*Systematic[[#This Row],[State]]</f>
        <v>395011203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395</v>
      </c>
      <c r="B7151" s="1">
        <f>IF(C7151=0,IF(B7150=Protocol!$V$20,1,B7150+1),B7150)</f>
        <v>1</v>
      </c>
      <c r="C7151" s="1">
        <f>IF(C7150+1=Protocol!$V$21,0,C7150+1)</f>
        <v>13</v>
      </c>
      <c r="D7151" s="1">
        <f t="shared" si="239"/>
        <v>4</v>
      </c>
      <c r="E7151" s="1" t="str">
        <f>INDEX(Protocol[Mark],MATCH(C7151,Protocol[Step],0))</f>
        <v>9Ama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395010004</v>
      </c>
      <c r="H7151" s="134">
        <f>Systematic[[#This Row],[SampleVariableLabel]]+100*Systematic[[#This Row],[State]]</f>
        <v>395011304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395</v>
      </c>
      <c r="B7152" s="1">
        <f>IF(C7152=0,IF(B7151=Protocol!$V$20,1,B7151+1),B7151)</f>
        <v>1</v>
      </c>
      <c r="C7152" s="1">
        <f>IF(C7151+1=Protocol!$V$21,0,C7151+1)</f>
        <v>14</v>
      </c>
      <c r="D7152" s="1">
        <f t="shared" si="239"/>
        <v>5</v>
      </c>
      <c r="E7152" s="1" t="str">
        <f>INDEX(Protocol[Mark],MATCH(C7152,Protocol[Step],0))</f>
        <v>10AsTm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395010005</v>
      </c>
      <c r="H7152" s="134">
        <f>Systematic[[#This Row],[SampleVariableLabel]]+100*Systematic[[#This Row],[State]]</f>
        <v>395011405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395</v>
      </c>
      <c r="B7153" s="1">
        <f>IF(C7153=0,IF(B7152=Protocol!$V$20,1,B7152+1),B7152)</f>
        <v>1</v>
      </c>
      <c r="C7153" s="1">
        <f>IF(C7152+1=Protocol!$V$21,0,C7152+1)</f>
        <v>15</v>
      </c>
      <c r="D7153" s="1">
        <f t="shared" si="239"/>
        <v>6</v>
      </c>
      <c r="E7153" s="1" t="str">
        <f>INDEX(Protocol[Mark],MATCH(C7153,Protocol[Step],0))</f>
        <v>11Azd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395010006</v>
      </c>
      <c r="H7153" s="134">
        <f>Systematic[[#This Row],[SampleVariableLabel]]+100*Systematic[[#This Row],[State]]</f>
        <v>395011506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396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ce1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396010001</v>
      </c>
      <c r="H7154" s="134">
        <f>Systematic[[#This Row],[SampleVariableLabel]]+100*Systematic[[#This Row],[State]]</f>
        <v>396010001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396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1Dig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396010002</v>
      </c>
      <c r="H7155" s="134">
        <f>Systematic[[#This Row],[SampleVariableLabel]]+100*Systematic[[#This Row],[State]]</f>
        <v>396010102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396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1D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396010003</v>
      </c>
      <c r="H7156" s="134">
        <f>Systematic[[#This Row],[SampleVariableLabel]]+100*Systematic[[#This Row],[State]]</f>
        <v>396010203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396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1M.1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396010004</v>
      </c>
      <c r="H7157" s="134">
        <f>Systematic[[#This Row],[SampleVariableLabel]]+100*Systematic[[#This Row],[State]]</f>
        <v>396010304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396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2Oct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396010005</v>
      </c>
      <c r="H7158" s="134">
        <f>Systematic[[#This Row],[SampleVariableLabel]]+100*Systematic[[#This Row],[State]]</f>
        <v>396010405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396</v>
      </c>
      <c r="B7159" s="1">
        <f>IF(C7159=0,IF(B7158=Protocol!$V$20,1,B7158+1),B7158)</f>
        <v>1</v>
      </c>
      <c r="C7159" s="1">
        <f>IF(C7158+1=Protocol!$V$21,0,C7158+1)</f>
        <v>5</v>
      </c>
      <c r="D7159" s="1">
        <f t="shared" si="239"/>
        <v>6</v>
      </c>
      <c r="E7159" s="1" t="str">
        <f>INDEX(Protocol[Mark],MATCH(C7159,Protocol[Step],0))</f>
        <v>2c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396010006</v>
      </c>
      <c r="H7159" s="134">
        <f>Systematic[[#This Row],[SampleVariableLabel]]+100*Systematic[[#This Row],[State]]</f>
        <v>396010506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396</v>
      </c>
      <c r="B7160" s="1">
        <f>IF(C7160=0,IF(B7159=Protocol!$V$20,1,B7159+1),B7159)</f>
        <v>1</v>
      </c>
      <c r="C7160" s="1">
        <f>IF(C7159+1=Protocol!$V$21,0,C7159+1)</f>
        <v>6</v>
      </c>
      <c r="D7160" s="1">
        <f t="shared" si="239"/>
        <v>1</v>
      </c>
      <c r="E7160" s="1" t="str">
        <f>INDEX(Protocol[Mark],MATCH(C7160,Protocol[Step],0))</f>
        <v>2M2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396010001</v>
      </c>
      <c r="H7160" s="134">
        <f>Systematic[[#This Row],[SampleVariableLabel]]+100*Systematic[[#This Row],[State]]</f>
        <v>396010601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396</v>
      </c>
      <c r="B7161" s="1">
        <f>IF(C7161=0,IF(B7160=Protocol!$V$20,1,B7160+1),B7160)</f>
        <v>1</v>
      </c>
      <c r="C7161" s="1">
        <f>IF(C7160+1=Protocol!$V$21,0,C7160+1)</f>
        <v>7</v>
      </c>
      <c r="D7161" s="1">
        <f t="shared" si="239"/>
        <v>2</v>
      </c>
      <c r="E7161" s="1" t="str">
        <f>INDEX(Protocol[Mark],MATCH(C7161,Protocol[Step],0))</f>
        <v>3P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396010002</v>
      </c>
      <c r="H7161" s="134">
        <f>Systematic[[#This Row],[SampleVariableLabel]]+100*Systematic[[#This Row],[State]]</f>
        <v>396010702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396</v>
      </c>
      <c r="B7162" s="1">
        <f>IF(C7162=0,IF(B7161=Protocol!$V$20,1,B7161+1),B7161)</f>
        <v>1</v>
      </c>
      <c r="C7162" s="1">
        <f>IF(C7161+1=Protocol!$V$21,0,C7161+1)</f>
        <v>8</v>
      </c>
      <c r="D7162" s="1">
        <f t="shared" si="239"/>
        <v>3</v>
      </c>
      <c r="E7162" s="1" t="str">
        <f>INDEX(Protocol[Mark],MATCH(C7162,Protocol[Step],0))</f>
        <v>4G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396010003</v>
      </c>
      <c r="H7162" s="134">
        <f>Systematic[[#This Row],[SampleVariableLabel]]+100*Systematic[[#This Row],[State]]</f>
        <v>396010803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396</v>
      </c>
      <c r="B7163" s="1">
        <f>IF(C7163=0,IF(B7162=Protocol!$V$20,1,B7162+1),B7162)</f>
        <v>1</v>
      </c>
      <c r="C7163" s="1">
        <f>IF(C7162+1=Protocol!$V$21,0,C7162+1)</f>
        <v>9</v>
      </c>
      <c r="D7163" s="1">
        <f t="shared" si="239"/>
        <v>4</v>
      </c>
      <c r="E7163" s="1" t="str">
        <f>INDEX(Protocol[Mark],MATCH(C7163,Protocol[Step],0))</f>
        <v>5S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396010004</v>
      </c>
      <c r="H7163" s="134">
        <f>Systematic[[#This Row],[SampleVariableLabel]]+100*Systematic[[#This Row],[State]]</f>
        <v>396010904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396</v>
      </c>
      <c r="B7164" s="1">
        <f>IF(C7164=0,IF(B7163=Protocol!$V$20,1,B7163+1),B7163)</f>
        <v>1</v>
      </c>
      <c r="C7164" s="1">
        <f>IF(C7163+1=Protocol!$V$21,0,C7163+1)</f>
        <v>10</v>
      </c>
      <c r="D7164" s="1">
        <f t="shared" si="239"/>
        <v>5</v>
      </c>
      <c r="E7164" s="1" t="str">
        <f>INDEX(Protocol[Mark],MATCH(C7164,Protocol[Step],0))</f>
        <v>6Gp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396010005</v>
      </c>
      <c r="H7164" s="134">
        <f>Systematic[[#This Row],[SampleVariableLabel]]+100*Systematic[[#This Row],[State]]</f>
        <v>396011005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396</v>
      </c>
      <c r="B7165" s="1">
        <f>IF(C7165=0,IF(B7164=Protocol!$V$20,1,B7164+1),B7164)</f>
        <v>1</v>
      </c>
      <c r="C7165" s="1">
        <f>IF(C7164+1=Protocol!$V$21,0,C7164+1)</f>
        <v>11</v>
      </c>
      <c r="D7165" s="1">
        <f t="shared" si="239"/>
        <v>6</v>
      </c>
      <c r="E7165" s="1" t="str">
        <f>INDEX(Protocol[Mark],MATCH(C7165,Protocol[Step],0))</f>
        <v>7U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396010006</v>
      </c>
      <c r="H7165" s="134">
        <f>Systematic[[#This Row],[SampleVariableLabel]]+100*Systematic[[#This Row],[State]]</f>
        <v>396011106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396</v>
      </c>
      <c r="B7166" s="1">
        <f>IF(C7166=0,IF(B7165=Protocol!$V$20,1,B7165+1),B7165)</f>
        <v>1</v>
      </c>
      <c r="C7166" s="1">
        <f>IF(C7165+1=Protocol!$V$21,0,C7165+1)</f>
        <v>12</v>
      </c>
      <c r="D7166" s="1">
        <f t="shared" si="239"/>
        <v>1</v>
      </c>
      <c r="E7166" s="1" t="str">
        <f>INDEX(Protocol[Mark],MATCH(C7166,Protocol[Step],0))</f>
        <v>8Rot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396010001</v>
      </c>
      <c r="H7166" s="134">
        <f>Systematic[[#This Row],[SampleVariableLabel]]+100*Systematic[[#This Row],[State]]</f>
        <v>396011201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396</v>
      </c>
      <c r="B7167" s="1">
        <f>IF(C7167=0,IF(B7166=Protocol!$V$20,1,B7166+1),B7166)</f>
        <v>1</v>
      </c>
      <c r="C7167" s="1">
        <f>IF(C7166+1=Protocol!$V$21,0,C7166+1)</f>
        <v>13</v>
      </c>
      <c r="D7167" s="1">
        <f t="shared" si="239"/>
        <v>2</v>
      </c>
      <c r="E7167" s="1" t="str">
        <f>INDEX(Protocol[Mark],MATCH(C7167,Protocol[Step],0))</f>
        <v>9Ama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396010002</v>
      </c>
      <c r="H7167" s="134">
        <f>Systematic[[#This Row],[SampleVariableLabel]]+100*Systematic[[#This Row],[State]]</f>
        <v>396011302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396</v>
      </c>
      <c r="B7168" s="1">
        <f>IF(C7168=0,IF(B7167=Protocol!$V$20,1,B7167+1),B7167)</f>
        <v>1</v>
      </c>
      <c r="C7168" s="1">
        <f>IF(C7167+1=Protocol!$V$21,0,C7167+1)</f>
        <v>14</v>
      </c>
      <c r="D7168" s="1">
        <f t="shared" si="239"/>
        <v>3</v>
      </c>
      <c r="E7168" s="1" t="str">
        <f>INDEX(Protocol[Mark],MATCH(C7168,Protocol[Step],0))</f>
        <v>10AsTm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396010003</v>
      </c>
      <c r="H7168" s="134">
        <f>Systematic[[#This Row],[SampleVariableLabel]]+100*Systematic[[#This Row],[State]]</f>
        <v>396011403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396</v>
      </c>
      <c r="B7169" s="1">
        <f>IF(C7169=0,IF(B7168=Protocol!$V$20,1,B7168+1),B7168)</f>
        <v>1</v>
      </c>
      <c r="C7169" s="1">
        <f>IF(C7168+1=Protocol!$V$21,0,C7168+1)</f>
        <v>15</v>
      </c>
      <c r="D7169" s="1">
        <f t="shared" si="239"/>
        <v>4</v>
      </c>
      <c r="E7169" s="1" t="str">
        <f>INDEX(Protocol[Mark],MATCH(C7169,Protocol[Step],0))</f>
        <v>11Azd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396010004</v>
      </c>
      <c r="H7169" s="134">
        <f>Systematic[[#This Row],[SampleVariableLabel]]+100*Systematic[[#This Row],[State]]</f>
        <v>396011504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397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ce1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397010005</v>
      </c>
      <c r="H7170" s="134">
        <f>Systematic[[#This Row],[SampleVariableLabel]]+100*Systematic[[#This Row],[State]]</f>
        <v>397010005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397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1Dig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397010006</v>
      </c>
      <c r="H7171" s="134">
        <f>Systematic[[#This Row],[SampleVariableLabel]]+100*Systematic[[#This Row],[State]]</f>
        <v>397010106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397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1D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397010001</v>
      </c>
      <c r="H7172" s="134">
        <f>Systematic[[#This Row],[SampleVariableLabel]]+100*Systematic[[#This Row],[State]]</f>
        <v>397010201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397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1M.1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397010002</v>
      </c>
      <c r="H7173" s="134">
        <f>Systematic[[#This Row],[SampleVariableLabel]]+100*Systematic[[#This Row],[State]]</f>
        <v>397010302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397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2Oct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397010003</v>
      </c>
      <c r="H7174" s="134">
        <f>Systematic[[#This Row],[SampleVariableLabel]]+100*Systematic[[#This Row],[State]]</f>
        <v>397010403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397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2c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397010004</v>
      </c>
      <c r="H7175" s="134">
        <f>Systematic[[#This Row],[SampleVariableLabel]]+100*Systematic[[#This Row],[State]]</f>
        <v>397010504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397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2M2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397010005</v>
      </c>
      <c r="H7176" s="134">
        <f>Systematic[[#This Row],[SampleVariableLabel]]+100*Systematic[[#This Row],[State]]</f>
        <v>397010605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397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3P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397010006</v>
      </c>
      <c r="H7177" s="134">
        <f>Systematic[[#This Row],[SampleVariableLabel]]+100*Systematic[[#This Row],[State]]</f>
        <v>397010706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397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4G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397010001</v>
      </c>
      <c r="H7178" s="134">
        <f>Systematic[[#This Row],[SampleVariableLabel]]+100*Systematic[[#This Row],[State]]</f>
        <v>397010801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397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5S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397010002</v>
      </c>
      <c r="H7179" s="134">
        <f>Systematic[[#This Row],[SampleVariableLabel]]+100*Systematic[[#This Row],[State]]</f>
        <v>397010902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397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6Gp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397010003</v>
      </c>
      <c r="H7180" s="134">
        <f>Systematic[[#This Row],[SampleVariableLabel]]+100*Systematic[[#This Row],[State]]</f>
        <v>397011003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397</v>
      </c>
      <c r="B7181" s="1">
        <f>IF(C7181=0,IF(B7180=Protocol!$V$20,1,B7180+1),B7180)</f>
        <v>1</v>
      </c>
      <c r="C7181" s="1">
        <f>IF(C7180+1=Protocol!$V$21,0,C7180+1)</f>
        <v>11</v>
      </c>
      <c r="D7181" s="1">
        <f t="shared" si="241"/>
        <v>4</v>
      </c>
      <c r="E7181" s="1" t="str">
        <f>INDEX(Protocol[Mark],MATCH(C7181,Protocol[Step],0))</f>
        <v>7U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397010004</v>
      </c>
      <c r="H7181" s="134">
        <f>Systematic[[#This Row],[SampleVariableLabel]]+100*Systematic[[#This Row],[State]]</f>
        <v>397011104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397</v>
      </c>
      <c r="B7182" s="1">
        <f>IF(C7182=0,IF(B7181=Protocol!$V$20,1,B7181+1),B7181)</f>
        <v>1</v>
      </c>
      <c r="C7182" s="1">
        <f>IF(C7181+1=Protocol!$V$21,0,C7181+1)</f>
        <v>12</v>
      </c>
      <c r="D7182" s="1">
        <f t="shared" si="241"/>
        <v>5</v>
      </c>
      <c r="E7182" s="1" t="str">
        <f>INDEX(Protocol[Mark],MATCH(C7182,Protocol[Step],0))</f>
        <v>8Rot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397010005</v>
      </c>
      <c r="H7182" s="134">
        <f>Systematic[[#This Row],[SampleVariableLabel]]+100*Systematic[[#This Row],[State]]</f>
        <v>397011205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397</v>
      </c>
      <c r="B7183" s="1">
        <f>IF(C7183=0,IF(B7182=Protocol!$V$20,1,B7182+1),B7182)</f>
        <v>1</v>
      </c>
      <c r="C7183" s="1">
        <f>IF(C7182+1=Protocol!$V$21,0,C7182+1)</f>
        <v>13</v>
      </c>
      <c r="D7183" s="1">
        <f t="shared" si="241"/>
        <v>6</v>
      </c>
      <c r="E7183" s="1" t="str">
        <f>INDEX(Protocol[Mark],MATCH(C7183,Protocol[Step],0))</f>
        <v>9Ama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397010006</v>
      </c>
      <c r="H7183" s="134">
        <f>Systematic[[#This Row],[SampleVariableLabel]]+100*Systematic[[#This Row],[State]]</f>
        <v>397011306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397</v>
      </c>
      <c r="B7184" s="1">
        <f>IF(C7184=0,IF(B7183=Protocol!$V$20,1,B7183+1),B7183)</f>
        <v>1</v>
      </c>
      <c r="C7184" s="1">
        <f>IF(C7183+1=Protocol!$V$21,0,C7183+1)</f>
        <v>14</v>
      </c>
      <c r="D7184" s="1">
        <f t="shared" si="241"/>
        <v>1</v>
      </c>
      <c r="E7184" s="1" t="str">
        <f>INDEX(Protocol[Mark],MATCH(C7184,Protocol[Step],0))</f>
        <v>10AsTm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397010001</v>
      </c>
      <c r="H7184" s="134">
        <f>Systematic[[#This Row],[SampleVariableLabel]]+100*Systematic[[#This Row],[State]]</f>
        <v>397011401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397</v>
      </c>
      <c r="B7185" s="1">
        <f>IF(C7185=0,IF(B7184=Protocol!$V$20,1,B7184+1),B7184)</f>
        <v>1</v>
      </c>
      <c r="C7185" s="1">
        <f>IF(C7184+1=Protocol!$V$21,0,C7184+1)</f>
        <v>15</v>
      </c>
      <c r="D7185" s="1">
        <f t="shared" si="241"/>
        <v>2</v>
      </c>
      <c r="E7185" s="1" t="str">
        <f>INDEX(Protocol[Mark],MATCH(C7185,Protocol[Step],0))</f>
        <v>11Azd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397010002</v>
      </c>
      <c r="H7185" s="134">
        <f>Systematic[[#This Row],[SampleVariableLabel]]+100*Systematic[[#This Row],[State]]</f>
        <v>397011502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398</v>
      </c>
      <c r="B7186" s="1">
        <f>IF(C7186=0,IF(B7185=Protocol!$V$20,1,B7185+1),B7185)</f>
        <v>1</v>
      </c>
      <c r="C7186" s="1">
        <f>IF(C7185+1=Protocol!$V$21,0,C7185+1)</f>
        <v>0</v>
      </c>
      <c r="D7186" s="1">
        <f t="shared" si="241"/>
        <v>3</v>
      </c>
      <c r="E7186" s="1" t="str">
        <f>INDEX(Protocol[Mark],MATCH(C7186,Protocol[Step],0))</f>
        <v>ce1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398010003</v>
      </c>
      <c r="H7186" s="134">
        <f>Systematic[[#This Row],[SampleVariableLabel]]+100*Systematic[[#This Row],[State]]</f>
        <v>398010003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398</v>
      </c>
      <c r="B7187" s="1">
        <f>IF(C7187=0,IF(B7186=Protocol!$V$20,1,B7186+1),B7186)</f>
        <v>1</v>
      </c>
      <c r="C7187" s="1">
        <f>IF(C7186+1=Protocol!$V$21,0,C7186+1)</f>
        <v>1</v>
      </c>
      <c r="D7187" s="1">
        <f t="shared" si="241"/>
        <v>4</v>
      </c>
      <c r="E7187" s="1" t="str">
        <f>INDEX(Protocol[Mark],MATCH(C7187,Protocol[Step],0))</f>
        <v>1Dig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398010004</v>
      </c>
      <c r="H7187" s="134">
        <f>Systematic[[#This Row],[SampleVariableLabel]]+100*Systematic[[#This Row],[State]]</f>
        <v>398010104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398</v>
      </c>
      <c r="B7188" s="1">
        <f>IF(C7188=0,IF(B7187=Protocol!$V$20,1,B7187+1),B7187)</f>
        <v>1</v>
      </c>
      <c r="C7188" s="1">
        <f>IF(C7187+1=Protocol!$V$21,0,C7187+1)</f>
        <v>2</v>
      </c>
      <c r="D7188" s="1">
        <f t="shared" si="241"/>
        <v>5</v>
      </c>
      <c r="E7188" s="1" t="str">
        <f>INDEX(Protocol[Mark],MATCH(C7188,Protocol[Step],0))</f>
        <v>1D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398010005</v>
      </c>
      <c r="H7188" s="134">
        <f>Systematic[[#This Row],[SampleVariableLabel]]+100*Systematic[[#This Row],[State]]</f>
        <v>398010205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398</v>
      </c>
      <c r="B7189" s="1">
        <f>IF(C7189=0,IF(B7188=Protocol!$V$20,1,B7188+1),B7188)</f>
        <v>1</v>
      </c>
      <c r="C7189" s="1">
        <f>IF(C7188+1=Protocol!$V$21,0,C7188+1)</f>
        <v>3</v>
      </c>
      <c r="D7189" s="1">
        <f t="shared" si="241"/>
        <v>6</v>
      </c>
      <c r="E7189" s="1" t="str">
        <f>INDEX(Protocol[Mark],MATCH(C7189,Protocol[Step],0))</f>
        <v>1M.1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398010006</v>
      </c>
      <c r="H7189" s="134">
        <f>Systematic[[#This Row],[SampleVariableLabel]]+100*Systematic[[#This Row],[State]]</f>
        <v>398010306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398</v>
      </c>
      <c r="B7190" s="1">
        <f>IF(C7190=0,IF(B7189=Protocol!$V$20,1,B7189+1),B7189)</f>
        <v>1</v>
      </c>
      <c r="C7190" s="1">
        <f>IF(C7189+1=Protocol!$V$21,0,C7189+1)</f>
        <v>4</v>
      </c>
      <c r="D7190" s="1">
        <f t="shared" si="241"/>
        <v>1</v>
      </c>
      <c r="E7190" s="1" t="str">
        <f>INDEX(Protocol[Mark],MATCH(C7190,Protocol[Step],0))</f>
        <v>2Oct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398010001</v>
      </c>
      <c r="H7190" s="134">
        <f>Systematic[[#This Row],[SampleVariableLabel]]+100*Systematic[[#This Row],[State]]</f>
        <v>398010401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398</v>
      </c>
      <c r="B7191" s="1">
        <f>IF(C7191=0,IF(B7190=Protocol!$V$20,1,B7190+1),B7190)</f>
        <v>1</v>
      </c>
      <c r="C7191" s="1">
        <f>IF(C7190+1=Protocol!$V$21,0,C7190+1)</f>
        <v>5</v>
      </c>
      <c r="D7191" s="1">
        <f t="shared" si="241"/>
        <v>2</v>
      </c>
      <c r="E7191" s="1" t="str">
        <f>INDEX(Protocol[Mark],MATCH(C7191,Protocol[Step],0))</f>
        <v>2c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398010002</v>
      </c>
      <c r="H7191" s="134">
        <f>Systematic[[#This Row],[SampleVariableLabel]]+100*Systematic[[#This Row],[State]]</f>
        <v>398010502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398</v>
      </c>
      <c r="B7192" s="1">
        <f>IF(C7192=0,IF(B7191=Protocol!$V$20,1,B7191+1),B7191)</f>
        <v>1</v>
      </c>
      <c r="C7192" s="1">
        <f>IF(C7191+1=Protocol!$V$21,0,C7191+1)</f>
        <v>6</v>
      </c>
      <c r="D7192" s="1">
        <f t="shared" si="241"/>
        <v>3</v>
      </c>
      <c r="E7192" s="1" t="str">
        <f>INDEX(Protocol[Mark],MATCH(C7192,Protocol[Step],0))</f>
        <v>2M2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398010003</v>
      </c>
      <c r="H7192" s="134">
        <f>Systematic[[#This Row],[SampleVariableLabel]]+100*Systematic[[#This Row],[State]]</f>
        <v>398010603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398</v>
      </c>
      <c r="B7193" s="1">
        <f>IF(C7193=0,IF(B7192=Protocol!$V$20,1,B7192+1),B7192)</f>
        <v>1</v>
      </c>
      <c r="C7193" s="1">
        <f>IF(C7192+1=Protocol!$V$21,0,C7192+1)</f>
        <v>7</v>
      </c>
      <c r="D7193" s="1">
        <f t="shared" si="241"/>
        <v>4</v>
      </c>
      <c r="E7193" s="1" t="str">
        <f>INDEX(Protocol[Mark],MATCH(C7193,Protocol[Step],0))</f>
        <v>3P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398010004</v>
      </c>
      <c r="H7193" s="134">
        <f>Systematic[[#This Row],[SampleVariableLabel]]+100*Systematic[[#This Row],[State]]</f>
        <v>398010704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398</v>
      </c>
      <c r="B7194" s="1">
        <f>IF(C7194=0,IF(B7193=Protocol!$V$20,1,B7193+1),B7193)</f>
        <v>1</v>
      </c>
      <c r="C7194" s="1">
        <f>IF(C7193+1=Protocol!$V$21,0,C7193+1)</f>
        <v>8</v>
      </c>
      <c r="D7194" s="1">
        <f t="shared" si="241"/>
        <v>5</v>
      </c>
      <c r="E7194" s="1" t="str">
        <f>INDEX(Protocol[Mark],MATCH(C7194,Protocol[Step],0))</f>
        <v>4G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398010005</v>
      </c>
      <c r="H7194" s="134">
        <f>Systematic[[#This Row],[SampleVariableLabel]]+100*Systematic[[#This Row],[State]]</f>
        <v>398010805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398</v>
      </c>
      <c r="B7195" s="1">
        <f>IF(C7195=0,IF(B7194=Protocol!$V$20,1,B7194+1),B7194)</f>
        <v>1</v>
      </c>
      <c r="C7195" s="1">
        <f>IF(C7194+1=Protocol!$V$21,0,C7194+1)</f>
        <v>9</v>
      </c>
      <c r="D7195" s="1">
        <f t="shared" si="241"/>
        <v>6</v>
      </c>
      <c r="E7195" s="1" t="str">
        <f>INDEX(Protocol[Mark],MATCH(C7195,Protocol[Step],0))</f>
        <v>5S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398010006</v>
      </c>
      <c r="H7195" s="134">
        <f>Systematic[[#This Row],[SampleVariableLabel]]+100*Systematic[[#This Row],[State]]</f>
        <v>398010906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398</v>
      </c>
      <c r="B7196" s="1">
        <f>IF(C7196=0,IF(B7195=Protocol!$V$20,1,B7195+1),B7195)</f>
        <v>1</v>
      </c>
      <c r="C7196" s="1">
        <f>IF(C7195+1=Protocol!$V$21,0,C7195+1)</f>
        <v>10</v>
      </c>
      <c r="D7196" s="1">
        <f t="shared" si="241"/>
        <v>1</v>
      </c>
      <c r="E7196" s="1" t="str">
        <f>INDEX(Protocol[Mark],MATCH(C7196,Protocol[Step],0))</f>
        <v>6Gp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398010001</v>
      </c>
      <c r="H7196" s="134">
        <f>Systematic[[#This Row],[SampleVariableLabel]]+100*Systematic[[#This Row],[State]]</f>
        <v>398011001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398</v>
      </c>
      <c r="B7197" s="1">
        <f>IF(C7197=0,IF(B7196=Protocol!$V$20,1,B7196+1),B7196)</f>
        <v>1</v>
      </c>
      <c r="C7197" s="1">
        <f>IF(C7196+1=Protocol!$V$21,0,C7196+1)</f>
        <v>11</v>
      </c>
      <c r="D7197" s="1">
        <f t="shared" si="241"/>
        <v>2</v>
      </c>
      <c r="E7197" s="1" t="str">
        <f>INDEX(Protocol[Mark],MATCH(C7197,Protocol[Step],0))</f>
        <v>7U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398010002</v>
      </c>
      <c r="H7197" s="134">
        <f>Systematic[[#This Row],[SampleVariableLabel]]+100*Systematic[[#This Row],[State]]</f>
        <v>398011102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398</v>
      </c>
      <c r="B7198" s="1">
        <f>IF(C7198=0,IF(B7197=Protocol!$V$20,1,B7197+1),B7197)</f>
        <v>1</v>
      </c>
      <c r="C7198" s="1">
        <f>IF(C7197+1=Protocol!$V$21,0,C7197+1)</f>
        <v>12</v>
      </c>
      <c r="D7198" s="1">
        <f t="shared" si="241"/>
        <v>3</v>
      </c>
      <c r="E7198" s="1" t="str">
        <f>INDEX(Protocol[Mark],MATCH(C7198,Protocol[Step],0))</f>
        <v>8Rot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398010003</v>
      </c>
      <c r="H7198" s="134">
        <f>Systematic[[#This Row],[SampleVariableLabel]]+100*Systematic[[#This Row],[State]]</f>
        <v>398011203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398</v>
      </c>
      <c r="B7199" s="1">
        <f>IF(C7199=0,IF(B7198=Protocol!$V$20,1,B7198+1),B7198)</f>
        <v>1</v>
      </c>
      <c r="C7199" s="1">
        <f>IF(C7198+1=Protocol!$V$21,0,C7198+1)</f>
        <v>13</v>
      </c>
      <c r="D7199" s="1">
        <f t="shared" si="241"/>
        <v>4</v>
      </c>
      <c r="E7199" s="1" t="str">
        <f>INDEX(Protocol[Mark],MATCH(C7199,Protocol[Step],0))</f>
        <v>9Ama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398010004</v>
      </c>
      <c r="H7199" s="134">
        <f>Systematic[[#This Row],[SampleVariableLabel]]+100*Systematic[[#This Row],[State]]</f>
        <v>398011304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398</v>
      </c>
      <c r="B7200" s="1">
        <f>IF(C7200=0,IF(B7199=Protocol!$V$20,1,B7199+1),B7199)</f>
        <v>1</v>
      </c>
      <c r="C7200" s="1">
        <f>IF(C7199+1=Protocol!$V$21,0,C7199+1)</f>
        <v>14</v>
      </c>
      <c r="D7200" s="1">
        <f t="shared" si="241"/>
        <v>5</v>
      </c>
      <c r="E7200" s="1" t="str">
        <f>INDEX(Protocol[Mark],MATCH(C7200,Protocol[Step],0))</f>
        <v>10AsTm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398010005</v>
      </c>
      <c r="H7200" s="134">
        <f>Systematic[[#This Row],[SampleVariableLabel]]+100*Systematic[[#This Row],[State]]</f>
        <v>398011405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398</v>
      </c>
      <c r="B7201" s="1">
        <f>IF(C7201=0,IF(B7200=Protocol!$V$20,1,B7200+1),B7200)</f>
        <v>1</v>
      </c>
      <c r="C7201" s="1">
        <f>IF(C7200+1=Protocol!$V$21,0,C7200+1)</f>
        <v>15</v>
      </c>
      <c r="D7201" s="1">
        <f t="shared" si="241"/>
        <v>6</v>
      </c>
      <c r="E7201" s="1" t="str">
        <f>INDEX(Protocol[Mark],MATCH(C7201,Protocol[Step],0))</f>
        <v>11Azd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398010006</v>
      </c>
      <c r="H7201" s="134">
        <f>Systematic[[#This Row],[SampleVariableLabel]]+100*Systematic[[#This Row],[State]]</f>
        <v>398011506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399</v>
      </c>
      <c r="B7202" s="1">
        <f>IF(C7202=0,IF(B7201=Protocol!$V$20,1,B7201+1),B7201)</f>
        <v>1</v>
      </c>
      <c r="C7202" s="1">
        <f>IF(C7201+1=Protocol!$V$21,0,C7201+1)</f>
        <v>0</v>
      </c>
      <c r="D7202" s="1">
        <f t="shared" si="241"/>
        <v>1</v>
      </c>
      <c r="E7202" s="1" t="str">
        <f>INDEX(Protocol[Mark],MATCH(C7202,Protocol[Step],0))</f>
        <v>ce1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399010001</v>
      </c>
      <c r="H7202" s="134">
        <f>Systematic[[#This Row],[SampleVariableLabel]]+100*Systematic[[#This Row],[State]]</f>
        <v>399010001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399</v>
      </c>
      <c r="B7203" s="1">
        <f>IF(C7203=0,IF(B7202=Protocol!$V$20,1,B7202+1),B7202)</f>
        <v>1</v>
      </c>
      <c r="C7203" s="1">
        <f>IF(C7202+1=Protocol!$V$21,0,C7202+1)</f>
        <v>1</v>
      </c>
      <c r="D7203" s="1">
        <f t="shared" si="241"/>
        <v>2</v>
      </c>
      <c r="E7203" s="1" t="str">
        <f>INDEX(Protocol[Mark],MATCH(C7203,Protocol[Step],0))</f>
        <v>1Dig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399010002</v>
      </c>
      <c r="H7203" s="134">
        <f>Systematic[[#This Row],[SampleVariableLabel]]+100*Systematic[[#This Row],[State]]</f>
        <v>399010102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399</v>
      </c>
      <c r="B7204" s="1">
        <f>IF(C7204=0,IF(B7203=Protocol!$V$20,1,B7203+1),B7203)</f>
        <v>1</v>
      </c>
      <c r="C7204" s="1">
        <f>IF(C7203+1=Protocol!$V$21,0,C7203+1)</f>
        <v>2</v>
      </c>
      <c r="D7204" s="1">
        <f t="shared" si="241"/>
        <v>3</v>
      </c>
      <c r="E7204" s="1" t="str">
        <f>INDEX(Protocol[Mark],MATCH(C7204,Protocol[Step],0))</f>
        <v>1D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399010003</v>
      </c>
      <c r="H7204" s="134">
        <f>Systematic[[#This Row],[SampleVariableLabel]]+100*Systematic[[#This Row],[State]]</f>
        <v>399010203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399</v>
      </c>
      <c r="B7205" s="1">
        <f>IF(C7205=0,IF(B7204=Protocol!$V$20,1,B7204+1),B7204)</f>
        <v>1</v>
      </c>
      <c r="C7205" s="1">
        <f>IF(C7204+1=Protocol!$V$21,0,C7204+1)</f>
        <v>3</v>
      </c>
      <c r="D7205" s="1">
        <f t="shared" si="241"/>
        <v>4</v>
      </c>
      <c r="E7205" s="1" t="str">
        <f>INDEX(Protocol[Mark],MATCH(C7205,Protocol[Step],0))</f>
        <v>1M.1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399010004</v>
      </c>
      <c r="H7205" s="134">
        <f>Systematic[[#This Row],[SampleVariableLabel]]+100*Systematic[[#This Row],[State]]</f>
        <v>399010304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399</v>
      </c>
      <c r="B7206" s="1">
        <f>IF(C7206=0,IF(B7205=Protocol!$V$20,1,B7205+1),B7205)</f>
        <v>1</v>
      </c>
      <c r="C7206" s="1">
        <f>IF(C7205+1=Protocol!$V$21,0,C7205+1)</f>
        <v>4</v>
      </c>
      <c r="D7206" s="1">
        <f t="shared" si="241"/>
        <v>5</v>
      </c>
      <c r="E7206" s="1" t="str">
        <f>INDEX(Protocol[Mark],MATCH(C7206,Protocol[Step],0))</f>
        <v>2Oct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399010005</v>
      </c>
      <c r="H7206" s="134">
        <f>Systematic[[#This Row],[SampleVariableLabel]]+100*Systematic[[#This Row],[State]]</f>
        <v>399010405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399</v>
      </c>
      <c r="B7207" s="1">
        <f>IF(C7207=0,IF(B7206=Protocol!$V$20,1,B7206+1),B7206)</f>
        <v>1</v>
      </c>
      <c r="C7207" s="1">
        <f>IF(C7206+1=Protocol!$V$21,0,C7206+1)</f>
        <v>5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399010006</v>
      </c>
      <c r="H7207" s="134">
        <f>Systematic[[#This Row],[SampleVariableLabel]]+100*Systematic[[#This Row],[State]]</f>
        <v>399010506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399</v>
      </c>
      <c r="B7208" s="1">
        <f>IF(C7208=0,IF(B7207=Protocol!$V$20,1,B7207+1),B7207)</f>
        <v>1</v>
      </c>
      <c r="C7208" s="1">
        <f>IF(C7207+1=Protocol!$V$21,0,C7207+1)</f>
        <v>6</v>
      </c>
      <c r="D7208" s="1">
        <f t="shared" si="241"/>
        <v>1</v>
      </c>
      <c r="E7208" s="1" t="str">
        <f>INDEX(Protocol[Mark],MATCH(C7208,Protocol[Step],0))</f>
        <v>2M2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399010001</v>
      </c>
      <c r="H7208" s="134">
        <f>Systematic[[#This Row],[SampleVariableLabel]]+100*Systematic[[#This Row],[State]]</f>
        <v>399010601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399</v>
      </c>
      <c r="B7209" s="1">
        <f>IF(C7209=0,IF(B7208=Protocol!$V$20,1,B7208+1),B7208)</f>
        <v>1</v>
      </c>
      <c r="C7209" s="1">
        <f>IF(C7208+1=Protocol!$V$21,0,C7208+1)</f>
        <v>7</v>
      </c>
      <c r="D7209" s="1">
        <f t="shared" si="241"/>
        <v>2</v>
      </c>
      <c r="E7209" s="1" t="str">
        <f>INDEX(Protocol[Mark],MATCH(C7209,Protocol[Step],0))</f>
        <v>3P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399010002</v>
      </c>
      <c r="H7209" s="134">
        <f>Systematic[[#This Row],[SampleVariableLabel]]+100*Systematic[[#This Row],[State]]</f>
        <v>399010702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399</v>
      </c>
      <c r="B7210" s="1">
        <f>IF(C7210=0,IF(B7209=Protocol!$V$20,1,B7209+1),B7209)</f>
        <v>1</v>
      </c>
      <c r="C7210" s="1">
        <f>IF(C7209+1=Protocol!$V$21,0,C7209+1)</f>
        <v>8</v>
      </c>
      <c r="D7210" s="1">
        <f t="shared" si="241"/>
        <v>3</v>
      </c>
      <c r="E7210" s="1" t="str">
        <f>INDEX(Protocol[Mark],MATCH(C7210,Protocol[Step],0))</f>
        <v>4G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399010003</v>
      </c>
      <c r="H7210" s="134">
        <f>Systematic[[#This Row],[SampleVariableLabel]]+100*Systematic[[#This Row],[State]]</f>
        <v>399010803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399</v>
      </c>
      <c r="B7211" s="1">
        <f>IF(C7211=0,IF(B7210=Protocol!$V$20,1,B7210+1),B7210)</f>
        <v>1</v>
      </c>
      <c r="C7211" s="1">
        <f>IF(C7210+1=Protocol!$V$21,0,C7210+1)</f>
        <v>9</v>
      </c>
      <c r="D7211" s="1">
        <f t="shared" si="241"/>
        <v>4</v>
      </c>
      <c r="E7211" s="1" t="str">
        <f>INDEX(Protocol[Mark],MATCH(C7211,Protocol[Step],0))</f>
        <v>5S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399010004</v>
      </c>
      <c r="H7211" s="134">
        <f>Systematic[[#This Row],[SampleVariableLabel]]+100*Systematic[[#This Row],[State]]</f>
        <v>399010904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399</v>
      </c>
      <c r="B7212" s="1">
        <f>IF(C7212=0,IF(B7211=Protocol!$V$20,1,B7211+1),B7211)</f>
        <v>1</v>
      </c>
      <c r="C7212" s="1">
        <f>IF(C7211+1=Protocol!$V$21,0,C7211+1)</f>
        <v>10</v>
      </c>
      <c r="D7212" s="1">
        <f t="shared" si="241"/>
        <v>5</v>
      </c>
      <c r="E7212" s="1" t="str">
        <f>INDEX(Protocol[Mark],MATCH(C7212,Protocol[Step],0))</f>
        <v>6Gp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399010005</v>
      </c>
      <c r="H7212" s="134">
        <f>Systematic[[#This Row],[SampleVariableLabel]]+100*Systematic[[#This Row],[State]]</f>
        <v>399011005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399</v>
      </c>
      <c r="B7213" s="1">
        <f>IF(C7213=0,IF(B7212=Protocol!$V$20,1,B7212+1),B7212)</f>
        <v>1</v>
      </c>
      <c r="C7213" s="1">
        <f>IF(C7212+1=Protocol!$V$21,0,C7212+1)</f>
        <v>11</v>
      </c>
      <c r="D7213" s="1">
        <f t="shared" si="241"/>
        <v>6</v>
      </c>
      <c r="E7213" s="1" t="str">
        <f>INDEX(Protocol[Mark],MATCH(C7213,Protocol[Step],0))</f>
        <v>7U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399010006</v>
      </c>
      <c r="H7213" s="134">
        <f>Systematic[[#This Row],[SampleVariableLabel]]+100*Systematic[[#This Row],[State]]</f>
        <v>399011106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399</v>
      </c>
      <c r="B7214" s="1">
        <f>IF(C7214=0,IF(B7213=Protocol!$V$20,1,B7213+1),B7213)</f>
        <v>1</v>
      </c>
      <c r="C7214" s="1">
        <f>IF(C7213+1=Protocol!$V$21,0,C7213+1)</f>
        <v>12</v>
      </c>
      <c r="D7214" s="1">
        <f t="shared" si="241"/>
        <v>1</v>
      </c>
      <c r="E7214" s="1" t="str">
        <f>INDEX(Protocol[Mark],MATCH(C7214,Protocol[Step],0))</f>
        <v>8Rot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399010001</v>
      </c>
      <c r="H7214" s="134">
        <f>Systematic[[#This Row],[SampleVariableLabel]]+100*Systematic[[#This Row],[State]]</f>
        <v>399011201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399</v>
      </c>
      <c r="B7215" s="1">
        <f>IF(C7215=0,IF(B7214=Protocol!$V$20,1,B7214+1),B7214)</f>
        <v>1</v>
      </c>
      <c r="C7215" s="1">
        <f>IF(C7214+1=Protocol!$V$21,0,C7214+1)</f>
        <v>13</v>
      </c>
      <c r="D7215" s="1">
        <f t="shared" si="241"/>
        <v>2</v>
      </c>
      <c r="E7215" s="1" t="str">
        <f>INDEX(Protocol[Mark],MATCH(C7215,Protocol[Step],0))</f>
        <v>9Ama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399010002</v>
      </c>
      <c r="H7215" s="134">
        <f>Systematic[[#This Row],[SampleVariableLabel]]+100*Systematic[[#This Row],[State]]</f>
        <v>399011302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399</v>
      </c>
      <c r="B7216" s="1">
        <f>IF(C7216=0,IF(B7215=Protocol!$V$20,1,B7215+1),B7215)</f>
        <v>1</v>
      </c>
      <c r="C7216" s="1">
        <f>IF(C7215+1=Protocol!$V$21,0,C7215+1)</f>
        <v>14</v>
      </c>
      <c r="D7216" s="1">
        <f t="shared" si="241"/>
        <v>3</v>
      </c>
      <c r="E7216" s="1" t="str">
        <f>INDEX(Protocol[Mark],MATCH(C7216,Protocol[Step],0))</f>
        <v>10AsTm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399010003</v>
      </c>
      <c r="H7216" s="134">
        <f>Systematic[[#This Row],[SampleVariableLabel]]+100*Systematic[[#This Row],[State]]</f>
        <v>399011403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399</v>
      </c>
      <c r="B7217" s="1">
        <f>IF(C7217=0,IF(B7216=Protocol!$V$20,1,B7216+1),B7216)</f>
        <v>1</v>
      </c>
      <c r="C7217" s="1">
        <f>IF(C7216+1=Protocol!$V$21,0,C7216+1)</f>
        <v>15</v>
      </c>
      <c r="D7217" s="1">
        <f t="shared" si="241"/>
        <v>4</v>
      </c>
      <c r="E7217" s="1" t="str">
        <f>INDEX(Protocol[Mark],MATCH(C7217,Protocol[Step],0))</f>
        <v>11Azd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399010004</v>
      </c>
      <c r="H7217" s="134">
        <f>Systematic[[#This Row],[SampleVariableLabel]]+100*Systematic[[#This Row],[State]]</f>
        <v>399011504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400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ce1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400010005</v>
      </c>
      <c r="H7218" s="134">
        <f>Systematic[[#This Row],[SampleVariableLabel]]+100*Systematic[[#This Row],[State]]</f>
        <v>400010005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400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400010006</v>
      </c>
      <c r="H7219" s="134">
        <f>Systematic[[#This Row],[SampleVariableLabel]]+100*Systematic[[#This Row],[State]]</f>
        <v>400010106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400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400010001</v>
      </c>
      <c r="H7220" s="134">
        <f>Systematic[[#This Row],[SampleVariableLabel]]+100*Systematic[[#This Row],[State]]</f>
        <v>400010201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400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1M.1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400010002</v>
      </c>
      <c r="H7221" s="134">
        <f>Systematic[[#This Row],[SampleVariableLabel]]+100*Systematic[[#This Row],[State]]</f>
        <v>400010302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400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2Oct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400010003</v>
      </c>
      <c r="H7222" s="134">
        <f>Systematic[[#This Row],[SampleVariableLabel]]+100*Systematic[[#This Row],[State]]</f>
        <v>400010403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400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2c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400010004</v>
      </c>
      <c r="H7223" s="134">
        <f>Systematic[[#This Row],[SampleVariableLabel]]+100*Systematic[[#This Row],[State]]</f>
        <v>400010504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400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2M2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400010005</v>
      </c>
      <c r="H7224" s="134">
        <f>Systematic[[#This Row],[SampleVariableLabel]]+100*Systematic[[#This Row],[State]]</f>
        <v>400010605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400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3P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400010006</v>
      </c>
      <c r="H7225" s="134">
        <f>Systematic[[#This Row],[SampleVariableLabel]]+100*Systematic[[#This Row],[State]]</f>
        <v>400010706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400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4G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400010001</v>
      </c>
      <c r="H7226" s="134">
        <f>Systematic[[#This Row],[SampleVariableLabel]]+100*Systematic[[#This Row],[State]]</f>
        <v>400010801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400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5S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400010002</v>
      </c>
      <c r="H7227" s="134">
        <f>Systematic[[#This Row],[SampleVariableLabel]]+100*Systematic[[#This Row],[State]]</f>
        <v>400010902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400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6Gp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400010003</v>
      </c>
      <c r="H7228" s="134">
        <f>Systematic[[#This Row],[SampleVariableLabel]]+100*Systematic[[#This Row],[State]]</f>
        <v>400011003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400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7U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400010004</v>
      </c>
      <c r="H7229" s="134">
        <f>Systematic[[#This Row],[SampleVariableLabel]]+100*Systematic[[#This Row],[State]]</f>
        <v>400011104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400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8Rot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400010005</v>
      </c>
      <c r="H7230" s="134">
        <f>Systematic[[#This Row],[SampleVariableLabel]]+100*Systematic[[#This Row],[State]]</f>
        <v>400011205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400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9Ama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400010006</v>
      </c>
      <c r="H7231" s="134">
        <f>Systematic[[#This Row],[SampleVariableLabel]]+100*Systematic[[#This Row],[State]]</f>
        <v>400011306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400</v>
      </c>
      <c r="B7232" s="1">
        <f>IF(C7232=0,IF(B7231=Protocol!$V$20,1,B7231+1),B7231)</f>
        <v>1</v>
      </c>
      <c r="C7232" s="1">
        <f>IF(C7231+1=Protocol!$V$21,0,C7231+1)</f>
        <v>14</v>
      </c>
      <c r="D7232" s="1">
        <f t="shared" si="241"/>
        <v>1</v>
      </c>
      <c r="E7232" s="1" t="str">
        <f>INDEX(Protocol[Mark],MATCH(C7232,Protocol[Step],0))</f>
        <v>10AsTm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400010001</v>
      </c>
      <c r="H7232" s="134">
        <f>Systematic[[#This Row],[SampleVariableLabel]]+100*Systematic[[#This Row],[State]]</f>
        <v>400011401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400</v>
      </c>
      <c r="B7233" s="1">
        <f>IF(C7233=0,IF(B7232=Protocol!$V$20,1,B7232+1),B7232)</f>
        <v>1</v>
      </c>
      <c r="C7233" s="1">
        <f>IF(C7232+1=Protocol!$V$21,0,C7232+1)</f>
        <v>15</v>
      </c>
      <c r="D7233" s="1">
        <f t="shared" si="241"/>
        <v>2</v>
      </c>
      <c r="E7233" s="1" t="str">
        <f>INDEX(Protocol[Mark],MATCH(C7233,Protocol[Step],0))</f>
        <v>11Azd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400010002</v>
      </c>
      <c r="H7233" s="134">
        <f>Systematic[[#This Row],[SampleVariableLabel]]+100*Systematic[[#This Row],[State]]</f>
        <v>400011502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401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ce1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401010003</v>
      </c>
      <c r="H7234" s="134">
        <f>Systematic[[#This Row],[SampleVariableLabel]]+100*Systematic[[#This Row],[State]]</f>
        <v>401010003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401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1Dig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401010004</v>
      </c>
      <c r="H7235" s="134">
        <f>Systematic[[#This Row],[SampleVariableLabel]]+100*Systematic[[#This Row],[State]]</f>
        <v>401010104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401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1D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401010005</v>
      </c>
      <c r="H7236" s="134">
        <f>Systematic[[#This Row],[SampleVariableLabel]]+100*Systematic[[#This Row],[State]]</f>
        <v>401010205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401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1M.1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401010006</v>
      </c>
      <c r="H7237" s="134">
        <f>Systematic[[#This Row],[SampleVariableLabel]]+100*Systematic[[#This Row],[State]]</f>
        <v>401010306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401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2Oct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401010001</v>
      </c>
      <c r="H7238" s="134">
        <f>Systematic[[#This Row],[SampleVariableLabel]]+100*Systematic[[#This Row],[State]]</f>
        <v>401010401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401</v>
      </c>
      <c r="B7239" s="1">
        <f>IF(C7239=0,IF(B7238=Protocol!$V$20,1,B7238+1),B7238)</f>
        <v>1</v>
      </c>
      <c r="C7239" s="1">
        <f>IF(C7238+1=Protocol!$V$21,0,C7238+1)</f>
        <v>5</v>
      </c>
      <c r="D7239" s="1">
        <f t="shared" si="243"/>
        <v>2</v>
      </c>
      <c r="E7239" s="1" t="str">
        <f>INDEX(Protocol[Mark],MATCH(C7239,Protocol[Step],0))</f>
        <v>2c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401010002</v>
      </c>
      <c r="H7239" s="134">
        <f>Systematic[[#This Row],[SampleVariableLabel]]+100*Systematic[[#This Row],[State]]</f>
        <v>401010502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401</v>
      </c>
      <c r="B7240" s="1">
        <f>IF(C7240=0,IF(B7239=Protocol!$V$20,1,B7239+1),B7239)</f>
        <v>1</v>
      </c>
      <c r="C7240" s="1">
        <f>IF(C7239+1=Protocol!$V$21,0,C7239+1)</f>
        <v>6</v>
      </c>
      <c r="D7240" s="1">
        <f t="shared" si="243"/>
        <v>3</v>
      </c>
      <c r="E7240" s="1" t="str">
        <f>INDEX(Protocol[Mark],MATCH(C7240,Protocol[Step],0))</f>
        <v>2M2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401010003</v>
      </c>
      <c r="H7240" s="134">
        <f>Systematic[[#This Row],[SampleVariableLabel]]+100*Systematic[[#This Row],[State]]</f>
        <v>401010603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401</v>
      </c>
      <c r="B7241" s="1">
        <f>IF(C7241=0,IF(B7240=Protocol!$V$20,1,B7240+1),B7240)</f>
        <v>1</v>
      </c>
      <c r="C7241" s="1">
        <f>IF(C7240+1=Protocol!$V$21,0,C7240+1)</f>
        <v>7</v>
      </c>
      <c r="D7241" s="1">
        <f t="shared" si="243"/>
        <v>4</v>
      </c>
      <c r="E7241" s="1" t="str">
        <f>INDEX(Protocol[Mark],MATCH(C7241,Protocol[Step],0))</f>
        <v>3P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401010004</v>
      </c>
      <c r="H7241" s="134">
        <f>Systematic[[#This Row],[SampleVariableLabel]]+100*Systematic[[#This Row],[State]]</f>
        <v>401010704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401</v>
      </c>
      <c r="B7242" s="1">
        <f>IF(C7242=0,IF(B7241=Protocol!$V$20,1,B7241+1),B7241)</f>
        <v>1</v>
      </c>
      <c r="C7242" s="1">
        <f>IF(C7241+1=Protocol!$V$21,0,C7241+1)</f>
        <v>8</v>
      </c>
      <c r="D7242" s="1">
        <f t="shared" si="243"/>
        <v>5</v>
      </c>
      <c r="E7242" s="1" t="str">
        <f>INDEX(Protocol[Mark],MATCH(C7242,Protocol[Step],0))</f>
        <v>4G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401010005</v>
      </c>
      <c r="H7242" s="134">
        <f>Systematic[[#This Row],[SampleVariableLabel]]+100*Systematic[[#This Row],[State]]</f>
        <v>401010805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401</v>
      </c>
      <c r="B7243" s="1">
        <f>IF(C7243=0,IF(B7242=Protocol!$V$20,1,B7242+1),B7242)</f>
        <v>1</v>
      </c>
      <c r="C7243" s="1">
        <f>IF(C7242+1=Protocol!$V$21,0,C7242+1)</f>
        <v>9</v>
      </c>
      <c r="D7243" s="1">
        <f t="shared" si="243"/>
        <v>6</v>
      </c>
      <c r="E7243" s="1" t="str">
        <f>INDEX(Protocol[Mark],MATCH(C7243,Protocol[Step],0))</f>
        <v>5S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401010006</v>
      </c>
      <c r="H7243" s="134">
        <f>Systematic[[#This Row],[SampleVariableLabel]]+100*Systematic[[#This Row],[State]]</f>
        <v>401010906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401</v>
      </c>
      <c r="B7244" s="1">
        <f>IF(C7244=0,IF(B7243=Protocol!$V$20,1,B7243+1),B7243)</f>
        <v>1</v>
      </c>
      <c r="C7244" s="1">
        <f>IF(C7243+1=Protocol!$V$21,0,C7243+1)</f>
        <v>10</v>
      </c>
      <c r="D7244" s="1">
        <f t="shared" si="243"/>
        <v>1</v>
      </c>
      <c r="E7244" s="1" t="str">
        <f>INDEX(Protocol[Mark],MATCH(C7244,Protocol[Step],0))</f>
        <v>6Gp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401010001</v>
      </c>
      <c r="H7244" s="134">
        <f>Systematic[[#This Row],[SampleVariableLabel]]+100*Systematic[[#This Row],[State]]</f>
        <v>401011001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401</v>
      </c>
      <c r="B7245" s="1">
        <f>IF(C7245=0,IF(B7244=Protocol!$V$20,1,B7244+1),B7244)</f>
        <v>1</v>
      </c>
      <c r="C7245" s="1">
        <f>IF(C7244+1=Protocol!$V$21,0,C7244+1)</f>
        <v>11</v>
      </c>
      <c r="D7245" s="1">
        <f t="shared" si="243"/>
        <v>2</v>
      </c>
      <c r="E7245" s="1" t="str">
        <f>INDEX(Protocol[Mark],MATCH(C7245,Protocol[Step],0))</f>
        <v>7U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401010002</v>
      </c>
      <c r="H7245" s="134">
        <f>Systematic[[#This Row],[SampleVariableLabel]]+100*Systematic[[#This Row],[State]]</f>
        <v>401011102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401</v>
      </c>
      <c r="B7246" s="1">
        <f>IF(C7246=0,IF(B7245=Protocol!$V$20,1,B7245+1),B7245)</f>
        <v>1</v>
      </c>
      <c r="C7246" s="1">
        <f>IF(C7245+1=Protocol!$V$21,0,C7245+1)</f>
        <v>12</v>
      </c>
      <c r="D7246" s="1">
        <f t="shared" si="243"/>
        <v>3</v>
      </c>
      <c r="E7246" s="1" t="str">
        <f>INDEX(Protocol[Mark],MATCH(C7246,Protocol[Step],0))</f>
        <v>8Rot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401010003</v>
      </c>
      <c r="H7246" s="134">
        <f>Systematic[[#This Row],[SampleVariableLabel]]+100*Systematic[[#This Row],[State]]</f>
        <v>401011203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401</v>
      </c>
      <c r="B7247" s="1">
        <f>IF(C7247=0,IF(B7246=Protocol!$V$20,1,B7246+1),B7246)</f>
        <v>1</v>
      </c>
      <c r="C7247" s="1">
        <f>IF(C7246+1=Protocol!$V$21,0,C7246+1)</f>
        <v>13</v>
      </c>
      <c r="D7247" s="1">
        <f t="shared" si="243"/>
        <v>4</v>
      </c>
      <c r="E7247" s="1" t="str">
        <f>INDEX(Protocol[Mark],MATCH(C7247,Protocol[Step],0))</f>
        <v>9Ama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401010004</v>
      </c>
      <c r="H7247" s="134">
        <f>Systematic[[#This Row],[SampleVariableLabel]]+100*Systematic[[#This Row],[State]]</f>
        <v>401011304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401</v>
      </c>
      <c r="B7248" s="1">
        <f>IF(C7248=0,IF(B7247=Protocol!$V$20,1,B7247+1),B7247)</f>
        <v>1</v>
      </c>
      <c r="C7248" s="1">
        <f>IF(C7247+1=Protocol!$V$21,0,C7247+1)</f>
        <v>14</v>
      </c>
      <c r="D7248" s="1">
        <f t="shared" si="243"/>
        <v>5</v>
      </c>
      <c r="E7248" s="1" t="str">
        <f>INDEX(Protocol[Mark],MATCH(C7248,Protocol[Step],0))</f>
        <v>10AsTm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401010005</v>
      </c>
      <c r="H7248" s="134">
        <f>Systematic[[#This Row],[SampleVariableLabel]]+100*Systematic[[#This Row],[State]]</f>
        <v>401011405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401</v>
      </c>
      <c r="B7249" s="1">
        <f>IF(C7249=0,IF(B7248=Protocol!$V$20,1,B7248+1),B7248)</f>
        <v>1</v>
      </c>
      <c r="C7249" s="1">
        <f>IF(C7248+1=Protocol!$V$21,0,C7248+1)</f>
        <v>15</v>
      </c>
      <c r="D7249" s="1">
        <f t="shared" si="243"/>
        <v>6</v>
      </c>
      <c r="E7249" s="1" t="str">
        <f>INDEX(Protocol[Mark],MATCH(C7249,Protocol[Step],0))</f>
        <v>11Azd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401010006</v>
      </c>
      <c r="H7249" s="134">
        <f>Systematic[[#This Row],[SampleVariableLabel]]+100*Systematic[[#This Row],[State]]</f>
        <v>401011506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402</v>
      </c>
      <c r="B7250" s="1">
        <f>IF(C7250=0,IF(B7249=Protocol!$V$20,1,B7249+1),B7249)</f>
        <v>1</v>
      </c>
      <c r="C7250" s="1">
        <f>IF(C7249+1=Protocol!$V$21,0,C7249+1)</f>
        <v>0</v>
      </c>
      <c r="D7250" s="1">
        <f t="shared" si="243"/>
        <v>1</v>
      </c>
      <c r="E7250" s="1" t="str">
        <f>INDEX(Protocol[Mark],MATCH(C7250,Protocol[Step],0))</f>
        <v>ce1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402010001</v>
      </c>
      <c r="H7250" s="134">
        <f>Systematic[[#This Row],[SampleVariableLabel]]+100*Systematic[[#This Row],[State]]</f>
        <v>402010001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402</v>
      </c>
      <c r="B7251" s="1">
        <f>IF(C7251=0,IF(B7250=Protocol!$V$20,1,B7250+1),B7250)</f>
        <v>1</v>
      </c>
      <c r="C7251" s="1">
        <f>IF(C7250+1=Protocol!$V$21,0,C7250+1)</f>
        <v>1</v>
      </c>
      <c r="D7251" s="1">
        <f t="shared" si="243"/>
        <v>2</v>
      </c>
      <c r="E7251" s="1" t="str">
        <f>INDEX(Protocol[Mark],MATCH(C7251,Protocol[Step],0))</f>
        <v>1Dig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402010002</v>
      </c>
      <c r="H7251" s="134">
        <f>Systematic[[#This Row],[SampleVariableLabel]]+100*Systematic[[#This Row],[State]]</f>
        <v>402010102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402</v>
      </c>
      <c r="B7252" s="1">
        <f>IF(C7252=0,IF(B7251=Protocol!$V$20,1,B7251+1),B7251)</f>
        <v>1</v>
      </c>
      <c r="C7252" s="1">
        <f>IF(C7251+1=Protocol!$V$21,0,C7251+1)</f>
        <v>2</v>
      </c>
      <c r="D7252" s="1">
        <f t="shared" si="243"/>
        <v>3</v>
      </c>
      <c r="E7252" s="1" t="str">
        <f>INDEX(Protocol[Mark],MATCH(C7252,Protocol[Step],0))</f>
        <v>1D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402010003</v>
      </c>
      <c r="H7252" s="134">
        <f>Systematic[[#This Row],[SampleVariableLabel]]+100*Systematic[[#This Row],[State]]</f>
        <v>402010203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402</v>
      </c>
      <c r="B7253" s="1">
        <f>IF(C7253=0,IF(B7252=Protocol!$V$20,1,B7252+1),B7252)</f>
        <v>1</v>
      </c>
      <c r="C7253" s="1">
        <f>IF(C7252+1=Protocol!$V$21,0,C7252+1)</f>
        <v>3</v>
      </c>
      <c r="D7253" s="1">
        <f t="shared" si="243"/>
        <v>4</v>
      </c>
      <c r="E7253" s="1" t="str">
        <f>INDEX(Protocol[Mark],MATCH(C7253,Protocol[Step],0))</f>
        <v>1M.1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402010004</v>
      </c>
      <c r="H7253" s="134">
        <f>Systematic[[#This Row],[SampleVariableLabel]]+100*Systematic[[#This Row],[State]]</f>
        <v>402010304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402</v>
      </c>
      <c r="B7254" s="1">
        <f>IF(C7254=0,IF(B7253=Protocol!$V$20,1,B7253+1),B7253)</f>
        <v>1</v>
      </c>
      <c r="C7254" s="1">
        <f>IF(C7253+1=Protocol!$V$21,0,C7253+1)</f>
        <v>4</v>
      </c>
      <c r="D7254" s="1">
        <f t="shared" si="243"/>
        <v>5</v>
      </c>
      <c r="E7254" s="1" t="str">
        <f>INDEX(Protocol[Mark],MATCH(C7254,Protocol[Step],0))</f>
        <v>2Oct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402010005</v>
      </c>
      <c r="H7254" s="134">
        <f>Systematic[[#This Row],[SampleVariableLabel]]+100*Systematic[[#This Row],[State]]</f>
        <v>402010405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402</v>
      </c>
      <c r="B7255" s="1">
        <f>IF(C7255=0,IF(B7254=Protocol!$V$20,1,B7254+1),B7254)</f>
        <v>1</v>
      </c>
      <c r="C7255" s="1">
        <f>IF(C7254+1=Protocol!$V$21,0,C7254+1)</f>
        <v>5</v>
      </c>
      <c r="D7255" s="1">
        <f t="shared" si="243"/>
        <v>6</v>
      </c>
      <c r="E7255" s="1" t="str">
        <f>INDEX(Protocol[Mark],MATCH(C7255,Protocol[Step],0))</f>
        <v>2c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402010006</v>
      </c>
      <c r="H7255" s="134">
        <f>Systematic[[#This Row],[SampleVariableLabel]]+100*Systematic[[#This Row],[State]]</f>
        <v>402010506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402</v>
      </c>
      <c r="B7256" s="1">
        <f>IF(C7256=0,IF(B7255=Protocol!$V$20,1,B7255+1),B7255)</f>
        <v>1</v>
      </c>
      <c r="C7256" s="1">
        <f>IF(C7255+1=Protocol!$V$21,0,C7255+1)</f>
        <v>6</v>
      </c>
      <c r="D7256" s="1">
        <f t="shared" si="243"/>
        <v>1</v>
      </c>
      <c r="E7256" s="1" t="str">
        <f>INDEX(Protocol[Mark],MATCH(C7256,Protocol[Step],0))</f>
        <v>2M2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402010001</v>
      </c>
      <c r="H7256" s="134">
        <f>Systematic[[#This Row],[SampleVariableLabel]]+100*Systematic[[#This Row],[State]]</f>
        <v>402010601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402</v>
      </c>
      <c r="B7257" s="1">
        <f>IF(C7257=0,IF(B7256=Protocol!$V$20,1,B7256+1),B7256)</f>
        <v>1</v>
      </c>
      <c r="C7257" s="1">
        <f>IF(C7256+1=Protocol!$V$21,0,C7256+1)</f>
        <v>7</v>
      </c>
      <c r="D7257" s="1">
        <f t="shared" si="243"/>
        <v>2</v>
      </c>
      <c r="E7257" s="1" t="str">
        <f>INDEX(Protocol[Mark],MATCH(C7257,Protocol[Step],0))</f>
        <v>3P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402010002</v>
      </c>
      <c r="H7257" s="134">
        <f>Systematic[[#This Row],[SampleVariableLabel]]+100*Systematic[[#This Row],[State]]</f>
        <v>402010702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402</v>
      </c>
      <c r="B7258" s="1">
        <f>IF(C7258=0,IF(B7257=Protocol!$V$20,1,B7257+1),B7257)</f>
        <v>1</v>
      </c>
      <c r="C7258" s="1">
        <f>IF(C7257+1=Protocol!$V$21,0,C7257+1)</f>
        <v>8</v>
      </c>
      <c r="D7258" s="1">
        <f t="shared" si="243"/>
        <v>3</v>
      </c>
      <c r="E7258" s="1" t="str">
        <f>INDEX(Protocol[Mark],MATCH(C7258,Protocol[Step],0))</f>
        <v>4G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402010003</v>
      </c>
      <c r="H7258" s="134">
        <f>Systematic[[#This Row],[SampleVariableLabel]]+100*Systematic[[#This Row],[State]]</f>
        <v>402010803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402</v>
      </c>
      <c r="B7259" s="1">
        <f>IF(C7259=0,IF(B7258=Protocol!$V$20,1,B7258+1),B7258)</f>
        <v>1</v>
      </c>
      <c r="C7259" s="1">
        <f>IF(C7258+1=Protocol!$V$21,0,C7258+1)</f>
        <v>9</v>
      </c>
      <c r="D7259" s="1">
        <f t="shared" si="243"/>
        <v>4</v>
      </c>
      <c r="E7259" s="1" t="str">
        <f>INDEX(Protocol[Mark],MATCH(C7259,Protocol[Step],0))</f>
        <v>5S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402010004</v>
      </c>
      <c r="H7259" s="134">
        <f>Systematic[[#This Row],[SampleVariableLabel]]+100*Systematic[[#This Row],[State]]</f>
        <v>402010904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402</v>
      </c>
      <c r="B7260" s="1">
        <f>IF(C7260=0,IF(B7259=Protocol!$V$20,1,B7259+1),B7259)</f>
        <v>1</v>
      </c>
      <c r="C7260" s="1">
        <f>IF(C7259+1=Protocol!$V$21,0,C7259+1)</f>
        <v>10</v>
      </c>
      <c r="D7260" s="1">
        <f t="shared" si="243"/>
        <v>5</v>
      </c>
      <c r="E7260" s="1" t="str">
        <f>INDEX(Protocol[Mark],MATCH(C7260,Protocol[Step],0))</f>
        <v>6Gp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402010005</v>
      </c>
      <c r="H7260" s="134">
        <f>Systematic[[#This Row],[SampleVariableLabel]]+100*Systematic[[#This Row],[State]]</f>
        <v>402011005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402</v>
      </c>
      <c r="B7261" s="1">
        <f>IF(C7261=0,IF(B7260=Protocol!$V$20,1,B7260+1),B7260)</f>
        <v>1</v>
      </c>
      <c r="C7261" s="1">
        <f>IF(C7260+1=Protocol!$V$21,0,C7260+1)</f>
        <v>11</v>
      </c>
      <c r="D7261" s="1">
        <f t="shared" si="243"/>
        <v>6</v>
      </c>
      <c r="E7261" s="1" t="str">
        <f>INDEX(Protocol[Mark],MATCH(C7261,Protocol[Step],0))</f>
        <v>7U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402010006</v>
      </c>
      <c r="H7261" s="134">
        <f>Systematic[[#This Row],[SampleVariableLabel]]+100*Systematic[[#This Row],[State]]</f>
        <v>402011106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402</v>
      </c>
      <c r="B7262" s="1">
        <f>IF(C7262=0,IF(B7261=Protocol!$V$20,1,B7261+1),B7261)</f>
        <v>1</v>
      </c>
      <c r="C7262" s="1">
        <f>IF(C7261+1=Protocol!$V$21,0,C7261+1)</f>
        <v>12</v>
      </c>
      <c r="D7262" s="1">
        <f t="shared" si="243"/>
        <v>1</v>
      </c>
      <c r="E7262" s="1" t="str">
        <f>INDEX(Protocol[Mark],MATCH(C7262,Protocol[Step],0))</f>
        <v>8Rot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402010001</v>
      </c>
      <c r="H7262" s="134">
        <f>Systematic[[#This Row],[SampleVariableLabel]]+100*Systematic[[#This Row],[State]]</f>
        <v>402011201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402</v>
      </c>
      <c r="B7263" s="1">
        <f>IF(C7263=0,IF(B7262=Protocol!$V$20,1,B7262+1),B7262)</f>
        <v>1</v>
      </c>
      <c r="C7263" s="1">
        <f>IF(C7262+1=Protocol!$V$21,0,C7262+1)</f>
        <v>13</v>
      </c>
      <c r="D7263" s="1">
        <f t="shared" si="243"/>
        <v>2</v>
      </c>
      <c r="E7263" s="1" t="str">
        <f>INDEX(Protocol[Mark],MATCH(C7263,Protocol[Step],0))</f>
        <v>9Ama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402010002</v>
      </c>
      <c r="H7263" s="134">
        <f>Systematic[[#This Row],[SampleVariableLabel]]+100*Systematic[[#This Row],[State]]</f>
        <v>402011302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402</v>
      </c>
      <c r="B7264" s="1">
        <f>IF(C7264=0,IF(B7263=Protocol!$V$20,1,B7263+1),B7263)</f>
        <v>1</v>
      </c>
      <c r="C7264" s="1">
        <f>IF(C7263+1=Protocol!$V$21,0,C7263+1)</f>
        <v>14</v>
      </c>
      <c r="D7264" s="1">
        <f t="shared" si="243"/>
        <v>3</v>
      </c>
      <c r="E7264" s="1" t="str">
        <f>INDEX(Protocol[Mark],MATCH(C7264,Protocol[Step],0))</f>
        <v>10AsTm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402010003</v>
      </c>
      <c r="H7264" s="134">
        <f>Systematic[[#This Row],[SampleVariableLabel]]+100*Systematic[[#This Row],[State]]</f>
        <v>402011403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402</v>
      </c>
      <c r="B7265" s="1">
        <f>IF(C7265=0,IF(B7264=Protocol!$V$20,1,B7264+1),B7264)</f>
        <v>1</v>
      </c>
      <c r="C7265" s="1">
        <f>IF(C7264+1=Protocol!$V$21,0,C7264+1)</f>
        <v>15</v>
      </c>
      <c r="D7265" s="1">
        <f t="shared" si="243"/>
        <v>4</v>
      </c>
      <c r="E7265" s="1" t="str">
        <f>INDEX(Protocol[Mark],MATCH(C7265,Protocol[Step],0))</f>
        <v>11Azd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402010004</v>
      </c>
      <c r="H7265" s="134">
        <f>Systematic[[#This Row],[SampleVariableLabel]]+100*Systematic[[#This Row],[State]]</f>
        <v>402011504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403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ce1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403010005</v>
      </c>
      <c r="H7266" s="134">
        <f>Systematic[[#This Row],[SampleVariableLabel]]+100*Systematic[[#This Row],[State]]</f>
        <v>403010005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403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1Dig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403010006</v>
      </c>
      <c r="H7267" s="134">
        <f>Systematic[[#This Row],[SampleVariableLabel]]+100*Systematic[[#This Row],[State]]</f>
        <v>403010106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403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1D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403010001</v>
      </c>
      <c r="H7268" s="134">
        <f>Systematic[[#This Row],[SampleVariableLabel]]+100*Systematic[[#This Row],[State]]</f>
        <v>403010201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403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1M.1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403010002</v>
      </c>
      <c r="H7269" s="134">
        <f>Systematic[[#This Row],[SampleVariableLabel]]+100*Systematic[[#This Row],[State]]</f>
        <v>403010302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403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2Oct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403010003</v>
      </c>
      <c r="H7270" s="134">
        <f>Systematic[[#This Row],[SampleVariableLabel]]+100*Systematic[[#This Row],[State]]</f>
        <v>403010403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403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2c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403010004</v>
      </c>
      <c r="H7271" s="134">
        <f>Systematic[[#This Row],[SampleVariableLabel]]+100*Systematic[[#This Row],[State]]</f>
        <v>403010504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403</v>
      </c>
      <c r="B7272" s="1">
        <f>IF(C7272=0,IF(B7271=Protocol!$V$20,1,B7271+1),B7271)</f>
        <v>1</v>
      </c>
      <c r="C7272" s="1">
        <f>IF(C7271+1=Protocol!$V$21,0,C7271+1)</f>
        <v>6</v>
      </c>
      <c r="D7272" s="1">
        <f t="shared" si="243"/>
        <v>5</v>
      </c>
      <c r="E7272" s="1" t="str">
        <f>INDEX(Protocol[Mark],MATCH(C7272,Protocol[Step],0))</f>
        <v>2M2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403010005</v>
      </c>
      <c r="H7272" s="134">
        <f>Systematic[[#This Row],[SampleVariableLabel]]+100*Systematic[[#This Row],[State]]</f>
        <v>403010605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403</v>
      </c>
      <c r="B7273" s="1">
        <f>IF(C7273=0,IF(B7272=Protocol!$V$20,1,B7272+1),B7272)</f>
        <v>1</v>
      </c>
      <c r="C7273" s="1">
        <f>IF(C7272+1=Protocol!$V$21,0,C7272+1)</f>
        <v>7</v>
      </c>
      <c r="D7273" s="1">
        <f t="shared" si="243"/>
        <v>6</v>
      </c>
      <c r="E7273" s="1" t="str">
        <f>INDEX(Protocol[Mark],MATCH(C7273,Protocol[Step],0))</f>
        <v>3P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403010006</v>
      </c>
      <c r="H7273" s="134">
        <f>Systematic[[#This Row],[SampleVariableLabel]]+100*Systematic[[#This Row],[State]]</f>
        <v>403010706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403</v>
      </c>
      <c r="B7274" s="1">
        <f>IF(C7274=0,IF(B7273=Protocol!$V$20,1,B7273+1),B7273)</f>
        <v>1</v>
      </c>
      <c r="C7274" s="1">
        <f>IF(C7273+1=Protocol!$V$21,0,C7273+1)</f>
        <v>8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403010001</v>
      </c>
      <c r="H7274" s="134">
        <f>Systematic[[#This Row],[SampleVariableLabel]]+100*Systematic[[#This Row],[State]]</f>
        <v>403010801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403</v>
      </c>
      <c r="B7275" s="1">
        <f>IF(C7275=0,IF(B7274=Protocol!$V$20,1,B7274+1),B7274)</f>
        <v>1</v>
      </c>
      <c r="C7275" s="1">
        <f>IF(C7274+1=Protocol!$V$21,0,C7274+1)</f>
        <v>9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403010002</v>
      </c>
      <c r="H7275" s="134">
        <f>Systematic[[#This Row],[SampleVariableLabel]]+100*Systematic[[#This Row],[State]]</f>
        <v>403010902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403</v>
      </c>
      <c r="B7276" s="1">
        <f>IF(C7276=0,IF(B7275=Protocol!$V$20,1,B7275+1),B7275)</f>
        <v>1</v>
      </c>
      <c r="C7276" s="1">
        <f>IF(C7275+1=Protocol!$V$21,0,C7275+1)</f>
        <v>10</v>
      </c>
      <c r="D7276" s="1">
        <f t="shared" si="243"/>
        <v>3</v>
      </c>
      <c r="E7276" s="1" t="str">
        <f>INDEX(Protocol[Mark],MATCH(C7276,Protocol[Step],0))</f>
        <v>6Gp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403010003</v>
      </c>
      <c r="H7276" s="134">
        <f>Systematic[[#This Row],[SampleVariableLabel]]+100*Systematic[[#This Row],[State]]</f>
        <v>403011003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403</v>
      </c>
      <c r="B7277" s="1">
        <f>IF(C7277=0,IF(B7276=Protocol!$V$20,1,B7276+1),B7276)</f>
        <v>1</v>
      </c>
      <c r="C7277" s="1">
        <f>IF(C7276+1=Protocol!$V$21,0,C7276+1)</f>
        <v>11</v>
      </c>
      <c r="D7277" s="1">
        <f t="shared" si="243"/>
        <v>4</v>
      </c>
      <c r="E7277" s="1" t="str">
        <f>INDEX(Protocol[Mark],MATCH(C7277,Protocol[Step],0))</f>
        <v>7U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403010004</v>
      </c>
      <c r="H7277" s="134">
        <f>Systematic[[#This Row],[SampleVariableLabel]]+100*Systematic[[#This Row],[State]]</f>
        <v>403011104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403</v>
      </c>
      <c r="B7278" s="1">
        <f>IF(C7278=0,IF(B7277=Protocol!$V$20,1,B7277+1),B7277)</f>
        <v>1</v>
      </c>
      <c r="C7278" s="1">
        <f>IF(C7277+1=Protocol!$V$21,0,C7277+1)</f>
        <v>12</v>
      </c>
      <c r="D7278" s="1">
        <f t="shared" si="243"/>
        <v>5</v>
      </c>
      <c r="E7278" s="1" t="str">
        <f>INDEX(Protocol[Mark],MATCH(C7278,Protocol[Step],0))</f>
        <v>8Rot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403010005</v>
      </c>
      <c r="H7278" s="134">
        <f>Systematic[[#This Row],[SampleVariableLabel]]+100*Systematic[[#This Row],[State]]</f>
        <v>403011205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403</v>
      </c>
      <c r="B7279" s="1">
        <f>IF(C7279=0,IF(B7278=Protocol!$V$20,1,B7278+1),B7278)</f>
        <v>1</v>
      </c>
      <c r="C7279" s="1">
        <f>IF(C7278+1=Protocol!$V$21,0,C7278+1)</f>
        <v>13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403010006</v>
      </c>
      <c r="H7279" s="134">
        <f>Systematic[[#This Row],[SampleVariableLabel]]+100*Systematic[[#This Row],[State]]</f>
        <v>403011306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403</v>
      </c>
      <c r="B7280" s="1">
        <f>IF(C7280=0,IF(B7279=Protocol!$V$20,1,B7279+1),B7279)</f>
        <v>1</v>
      </c>
      <c r="C7280" s="1">
        <f>IF(C7279+1=Protocol!$V$21,0,C7279+1)</f>
        <v>14</v>
      </c>
      <c r="D7280" s="1">
        <f t="shared" si="243"/>
        <v>1</v>
      </c>
      <c r="E7280" s="1" t="str">
        <f>INDEX(Protocol[Mark],MATCH(C7280,Protocol[Step],0))</f>
        <v>10AsTm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403010001</v>
      </c>
      <c r="H7280" s="134">
        <f>Systematic[[#This Row],[SampleVariableLabel]]+100*Systematic[[#This Row],[State]]</f>
        <v>403011401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403</v>
      </c>
      <c r="B7281" s="1">
        <f>IF(C7281=0,IF(B7280=Protocol!$V$20,1,B7280+1),B7280)</f>
        <v>1</v>
      </c>
      <c r="C7281" s="1">
        <f>IF(C7280+1=Protocol!$V$21,0,C7280+1)</f>
        <v>15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403010002</v>
      </c>
      <c r="H7281" s="134">
        <f>Systematic[[#This Row],[SampleVariableLabel]]+100*Systematic[[#This Row],[State]]</f>
        <v>403011502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404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ce1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404010003</v>
      </c>
      <c r="H7282" s="134">
        <f>Systematic[[#This Row],[SampleVariableLabel]]+100*Systematic[[#This Row],[State]]</f>
        <v>404010003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404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1Dig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404010004</v>
      </c>
      <c r="H7283" s="134">
        <f>Systematic[[#This Row],[SampleVariableLabel]]+100*Systematic[[#This Row],[State]]</f>
        <v>404010104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404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1D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404010005</v>
      </c>
      <c r="H7284" s="134">
        <f>Systematic[[#This Row],[SampleVariableLabel]]+100*Systematic[[#This Row],[State]]</f>
        <v>404010205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404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1M.1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404010006</v>
      </c>
      <c r="H7285" s="134">
        <f>Systematic[[#This Row],[SampleVariableLabel]]+100*Systematic[[#This Row],[State]]</f>
        <v>404010306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404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2Oct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404010001</v>
      </c>
      <c r="H7286" s="134">
        <f>Systematic[[#This Row],[SampleVariableLabel]]+100*Systematic[[#This Row],[State]]</f>
        <v>404010401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404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2c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404010002</v>
      </c>
      <c r="H7287" s="134">
        <f>Systematic[[#This Row],[SampleVariableLabel]]+100*Systematic[[#This Row],[State]]</f>
        <v>404010502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404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2M2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404010003</v>
      </c>
      <c r="H7288" s="134">
        <f>Systematic[[#This Row],[SampleVariableLabel]]+100*Systematic[[#This Row],[State]]</f>
        <v>404010603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404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3P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404010004</v>
      </c>
      <c r="H7289" s="134">
        <f>Systematic[[#This Row],[SampleVariableLabel]]+100*Systematic[[#This Row],[State]]</f>
        <v>404010704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404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4G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404010005</v>
      </c>
      <c r="H7290" s="134">
        <f>Systematic[[#This Row],[SampleVariableLabel]]+100*Systematic[[#This Row],[State]]</f>
        <v>404010805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404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5S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404010006</v>
      </c>
      <c r="H7291" s="134">
        <f>Systematic[[#This Row],[SampleVariableLabel]]+100*Systematic[[#This Row],[State]]</f>
        <v>404010906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404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6Gp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404010001</v>
      </c>
      <c r="H7292" s="134">
        <f>Systematic[[#This Row],[SampleVariableLabel]]+100*Systematic[[#This Row],[State]]</f>
        <v>404011001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404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7U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404010002</v>
      </c>
      <c r="H7293" s="134">
        <f>Systematic[[#This Row],[SampleVariableLabel]]+100*Systematic[[#This Row],[State]]</f>
        <v>404011102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404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8Rot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404010003</v>
      </c>
      <c r="H7294" s="134">
        <f>Systematic[[#This Row],[SampleVariableLabel]]+100*Systematic[[#This Row],[State]]</f>
        <v>404011203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404</v>
      </c>
      <c r="B7295" s="1">
        <f>IF(C7295=0,IF(B7294=Protocol!$V$20,1,B7294+1),B7294)</f>
        <v>1</v>
      </c>
      <c r="C7295" s="1">
        <f>IF(C7294+1=Protocol!$V$21,0,C7294+1)</f>
        <v>13</v>
      </c>
      <c r="D7295" s="1">
        <f t="shared" si="243"/>
        <v>4</v>
      </c>
      <c r="E7295" s="1" t="str">
        <f>INDEX(Protocol[Mark],MATCH(C7295,Protocol[Step],0))</f>
        <v>9Ama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404010004</v>
      </c>
      <c r="H7295" s="134">
        <f>Systematic[[#This Row],[SampleVariableLabel]]+100*Systematic[[#This Row],[State]]</f>
        <v>404011304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404</v>
      </c>
      <c r="B7296" s="1">
        <f>IF(C7296=0,IF(B7295=Protocol!$V$20,1,B7295+1),B7295)</f>
        <v>1</v>
      </c>
      <c r="C7296" s="1">
        <f>IF(C7295+1=Protocol!$V$21,0,C7295+1)</f>
        <v>14</v>
      </c>
      <c r="D7296" s="1">
        <f t="shared" si="243"/>
        <v>5</v>
      </c>
      <c r="E7296" s="1" t="str">
        <f>INDEX(Protocol[Mark],MATCH(C7296,Protocol[Step],0))</f>
        <v>10AsTm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404010005</v>
      </c>
      <c r="H7296" s="134">
        <f>Systematic[[#This Row],[SampleVariableLabel]]+100*Systematic[[#This Row],[State]]</f>
        <v>404011405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404</v>
      </c>
      <c r="B7297" s="1">
        <f>IF(C7297=0,IF(B7296=Protocol!$V$20,1,B7296+1),B7296)</f>
        <v>1</v>
      </c>
      <c r="C7297" s="1">
        <f>IF(C7296+1=Protocol!$V$21,0,C7296+1)</f>
        <v>15</v>
      </c>
      <c r="D7297" s="1">
        <f t="shared" si="243"/>
        <v>6</v>
      </c>
      <c r="E7297" s="1" t="str">
        <f>INDEX(Protocol[Mark],MATCH(C7297,Protocol[Step],0))</f>
        <v>11Azd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404010006</v>
      </c>
      <c r="H7297" s="134">
        <f>Systematic[[#This Row],[SampleVariableLabel]]+100*Systematic[[#This Row],[State]]</f>
        <v>404011506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405</v>
      </c>
      <c r="B7298" s="1">
        <f>IF(C7298=0,IF(B7297=Protocol!$V$20,1,B7297+1),B7297)</f>
        <v>1</v>
      </c>
      <c r="C7298" s="1">
        <f>IF(C7297+1=Protocol!$V$21,0,C7297+1)</f>
        <v>0</v>
      </c>
      <c r="D7298" s="1">
        <f t="shared" si="243"/>
        <v>1</v>
      </c>
      <c r="E7298" s="1" t="str">
        <f>INDEX(Protocol[Mark],MATCH(C7298,Protocol[Step],0))</f>
        <v>ce1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405010001</v>
      </c>
      <c r="H7298" s="134">
        <f>Systematic[[#This Row],[SampleVariableLabel]]+100*Systematic[[#This Row],[State]]</f>
        <v>405010001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405</v>
      </c>
      <c r="B7299" s="1">
        <f>IF(C7299=0,IF(B7298=Protocol!$V$20,1,B7298+1),B7298)</f>
        <v>1</v>
      </c>
      <c r="C7299" s="1">
        <f>IF(C7298+1=Protocol!$V$21,0,C7298+1)</f>
        <v>1</v>
      </c>
      <c r="D7299" s="1">
        <f t="shared" ref="D7299:D7362" si="245">IF(D7298=nVariables,1,D7298+1)</f>
        <v>2</v>
      </c>
      <c r="E7299" s="1" t="str">
        <f>INDEX(Protocol[Mark],MATCH(C7299,Protocol[Step],0))</f>
        <v>1Dig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405010002</v>
      </c>
      <c r="H7299" s="134">
        <f>Systematic[[#This Row],[SampleVariableLabel]]+100*Systematic[[#This Row],[State]]</f>
        <v>405010102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405</v>
      </c>
      <c r="B7300" s="1">
        <f>IF(C7300=0,IF(B7299=Protocol!$V$20,1,B7299+1),B7299)</f>
        <v>1</v>
      </c>
      <c r="C7300" s="1">
        <f>IF(C7299+1=Protocol!$V$21,0,C7299+1)</f>
        <v>2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405010003</v>
      </c>
      <c r="H7300" s="134">
        <f>Systematic[[#This Row],[SampleVariableLabel]]+100*Systematic[[#This Row],[State]]</f>
        <v>405010203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405</v>
      </c>
      <c r="B7301" s="1">
        <f>IF(C7301=0,IF(B7300=Protocol!$V$20,1,B7300+1),B7300)</f>
        <v>1</v>
      </c>
      <c r="C7301" s="1">
        <f>IF(C7300+1=Protocol!$V$21,0,C7300+1)</f>
        <v>3</v>
      </c>
      <c r="D7301" s="1">
        <f t="shared" si="245"/>
        <v>4</v>
      </c>
      <c r="E7301" s="1" t="str">
        <f>INDEX(Protocol[Mark],MATCH(C7301,Protocol[Step],0))</f>
        <v>1M.1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405010004</v>
      </c>
      <c r="H7301" s="134">
        <f>Systematic[[#This Row],[SampleVariableLabel]]+100*Systematic[[#This Row],[State]]</f>
        <v>405010304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405</v>
      </c>
      <c r="B7302" s="1">
        <f>IF(C7302=0,IF(B7301=Protocol!$V$20,1,B7301+1),B7301)</f>
        <v>1</v>
      </c>
      <c r="C7302" s="1">
        <f>IF(C7301+1=Protocol!$V$21,0,C7301+1)</f>
        <v>4</v>
      </c>
      <c r="D7302" s="1">
        <f t="shared" si="245"/>
        <v>5</v>
      </c>
      <c r="E7302" s="1" t="str">
        <f>INDEX(Protocol[Mark],MATCH(C7302,Protocol[Step],0))</f>
        <v>2Oct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405010005</v>
      </c>
      <c r="H7302" s="134">
        <f>Systematic[[#This Row],[SampleVariableLabel]]+100*Systematic[[#This Row],[State]]</f>
        <v>405010405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405</v>
      </c>
      <c r="B7303" s="1">
        <f>IF(C7303=0,IF(B7302=Protocol!$V$20,1,B7302+1),B7302)</f>
        <v>1</v>
      </c>
      <c r="C7303" s="1">
        <f>IF(C7302+1=Protocol!$V$21,0,C7302+1)</f>
        <v>5</v>
      </c>
      <c r="D7303" s="1">
        <f t="shared" si="245"/>
        <v>6</v>
      </c>
      <c r="E7303" s="1" t="str">
        <f>INDEX(Protocol[Mark],MATCH(C7303,Protocol[Step],0))</f>
        <v>2c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405010006</v>
      </c>
      <c r="H7303" s="134">
        <f>Systematic[[#This Row],[SampleVariableLabel]]+100*Systematic[[#This Row],[State]]</f>
        <v>405010506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405</v>
      </c>
      <c r="B7304" s="1">
        <f>IF(C7304=0,IF(B7303=Protocol!$V$20,1,B7303+1),B7303)</f>
        <v>1</v>
      </c>
      <c r="C7304" s="1">
        <f>IF(C7303+1=Protocol!$V$21,0,C7303+1)</f>
        <v>6</v>
      </c>
      <c r="D7304" s="1">
        <f t="shared" si="245"/>
        <v>1</v>
      </c>
      <c r="E7304" s="1" t="str">
        <f>INDEX(Protocol[Mark],MATCH(C7304,Protocol[Step],0))</f>
        <v>2M2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405010001</v>
      </c>
      <c r="H7304" s="134">
        <f>Systematic[[#This Row],[SampleVariableLabel]]+100*Systematic[[#This Row],[State]]</f>
        <v>405010601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405</v>
      </c>
      <c r="B7305" s="1">
        <f>IF(C7305=0,IF(B7304=Protocol!$V$20,1,B7304+1),B7304)</f>
        <v>1</v>
      </c>
      <c r="C7305" s="1">
        <f>IF(C7304+1=Protocol!$V$21,0,C7304+1)</f>
        <v>7</v>
      </c>
      <c r="D7305" s="1">
        <f t="shared" si="245"/>
        <v>2</v>
      </c>
      <c r="E7305" s="1" t="str">
        <f>INDEX(Protocol[Mark],MATCH(C7305,Protocol[Step],0))</f>
        <v>3P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405010002</v>
      </c>
      <c r="H7305" s="134">
        <f>Systematic[[#This Row],[SampleVariableLabel]]+100*Systematic[[#This Row],[State]]</f>
        <v>405010702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405</v>
      </c>
      <c r="B7306" s="1">
        <f>IF(C7306=0,IF(B7305=Protocol!$V$20,1,B7305+1),B7305)</f>
        <v>1</v>
      </c>
      <c r="C7306" s="1">
        <f>IF(C7305+1=Protocol!$V$21,0,C7305+1)</f>
        <v>8</v>
      </c>
      <c r="D7306" s="1">
        <f t="shared" si="245"/>
        <v>3</v>
      </c>
      <c r="E7306" s="1" t="str">
        <f>INDEX(Protocol[Mark],MATCH(C7306,Protocol[Step],0))</f>
        <v>4G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405010003</v>
      </c>
      <c r="H7306" s="134">
        <f>Systematic[[#This Row],[SampleVariableLabel]]+100*Systematic[[#This Row],[State]]</f>
        <v>405010803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405</v>
      </c>
      <c r="B7307" s="1">
        <f>IF(C7307=0,IF(B7306=Protocol!$V$20,1,B7306+1),B7306)</f>
        <v>1</v>
      </c>
      <c r="C7307" s="1">
        <f>IF(C7306+1=Protocol!$V$21,0,C7306+1)</f>
        <v>9</v>
      </c>
      <c r="D7307" s="1">
        <f t="shared" si="245"/>
        <v>4</v>
      </c>
      <c r="E7307" s="1" t="str">
        <f>INDEX(Protocol[Mark],MATCH(C7307,Protocol[Step],0))</f>
        <v>5S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405010004</v>
      </c>
      <c r="H7307" s="134">
        <f>Systematic[[#This Row],[SampleVariableLabel]]+100*Systematic[[#This Row],[State]]</f>
        <v>405010904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405</v>
      </c>
      <c r="B7308" s="1">
        <f>IF(C7308=0,IF(B7307=Protocol!$V$20,1,B7307+1),B7307)</f>
        <v>1</v>
      </c>
      <c r="C7308" s="1">
        <f>IF(C7307+1=Protocol!$V$21,0,C7307+1)</f>
        <v>10</v>
      </c>
      <c r="D7308" s="1">
        <f t="shared" si="245"/>
        <v>5</v>
      </c>
      <c r="E7308" s="1" t="str">
        <f>INDEX(Protocol[Mark],MATCH(C7308,Protocol[Step],0))</f>
        <v>6Gp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405010005</v>
      </c>
      <c r="H7308" s="134">
        <f>Systematic[[#This Row],[SampleVariableLabel]]+100*Systematic[[#This Row],[State]]</f>
        <v>405011005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405</v>
      </c>
      <c r="B7309" s="1">
        <f>IF(C7309=0,IF(B7308=Protocol!$V$20,1,B7308+1),B7308)</f>
        <v>1</v>
      </c>
      <c r="C7309" s="1">
        <f>IF(C7308+1=Protocol!$V$21,0,C7308+1)</f>
        <v>11</v>
      </c>
      <c r="D7309" s="1">
        <f t="shared" si="245"/>
        <v>6</v>
      </c>
      <c r="E7309" s="1" t="str">
        <f>INDEX(Protocol[Mark],MATCH(C7309,Protocol[Step],0))</f>
        <v>7U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405010006</v>
      </c>
      <c r="H7309" s="134">
        <f>Systematic[[#This Row],[SampleVariableLabel]]+100*Systematic[[#This Row],[State]]</f>
        <v>405011106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405</v>
      </c>
      <c r="B7310" s="1">
        <f>IF(C7310=0,IF(B7309=Protocol!$V$20,1,B7309+1),B7309)</f>
        <v>1</v>
      </c>
      <c r="C7310" s="1">
        <f>IF(C7309+1=Protocol!$V$21,0,C7309+1)</f>
        <v>12</v>
      </c>
      <c r="D7310" s="1">
        <f t="shared" si="245"/>
        <v>1</v>
      </c>
      <c r="E7310" s="1" t="str">
        <f>INDEX(Protocol[Mark],MATCH(C7310,Protocol[Step],0))</f>
        <v>8Rot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405010001</v>
      </c>
      <c r="H7310" s="134">
        <f>Systematic[[#This Row],[SampleVariableLabel]]+100*Systematic[[#This Row],[State]]</f>
        <v>405011201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405</v>
      </c>
      <c r="B7311" s="1">
        <f>IF(C7311=0,IF(B7310=Protocol!$V$20,1,B7310+1),B7310)</f>
        <v>1</v>
      </c>
      <c r="C7311" s="1">
        <f>IF(C7310+1=Protocol!$V$21,0,C7310+1)</f>
        <v>13</v>
      </c>
      <c r="D7311" s="1">
        <f t="shared" si="245"/>
        <v>2</v>
      </c>
      <c r="E7311" s="1" t="str">
        <f>INDEX(Protocol[Mark],MATCH(C7311,Protocol[Step],0))</f>
        <v>9Ama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405010002</v>
      </c>
      <c r="H7311" s="134">
        <f>Systematic[[#This Row],[SampleVariableLabel]]+100*Systematic[[#This Row],[State]]</f>
        <v>405011302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405</v>
      </c>
      <c r="B7312" s="1">
        <f>IF(C7312=0,IF(B7311=Protocol!$V$20,1,B7311+1),B7311)</f>
        <v>1</v>
      </c>
      <c r="C7312" s="1">
        <f>IF(C7311+1=Protocol!$V$21,0,C7311+1)</f>
        <v>14</v>
      </c>
      <c r="D7312" s="1">
        <f t="shared" si="245"/>
        <v>3</v>
      </c>
      <c r="E7312" s="1" t="str">
        <f>INDEX(Protocol[Mark],MATCH(C7312,Protocol[Step],0))</f>
        <v>10AsTm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405010003</v>
      </c>
      <c r="H7312" s="134">
        <f>Systematic[[#This Row],[SampleVariableLabel]]+100*Systematic[[#This Row],[State]]</f>
        <v>405011403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405</v>
      </c>
      <c r="B7313" s="1">
        <f>IF(C7313=0,IF(B7312=Protocol!$V$20,1,B7312+1),B7312)</f>
        <v>1</v>
      </c>
      <c r="C7313" s="1">
        <f>IF(C7312+1=Protocol!$V$21,0,C7312+1)</f>
        <v>15</v>
      </c>
      <c r="D7313" s="1">
        <f t="shared" si="245"/>
        <v>4</v>
      </c>
      <c r="E7313" s="1" t="str">
        <f>INDEX(Protocol[Mark],MATCH(C7313,Protocol[Step],0))</f>
        <v>11Azd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405010004</v>
      </c>
      <c r="H7313" s="134">
        <f>Systematic[[#This Row],[SampleVariableLabel]]+100*Systematic[[#This Row],[State]]</f>
        <v>405011504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406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ce1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406010005</v>
      </c>
      <c r="H7314" s="134">
        <f>Systematic[[#This Row],[SampleVariableLabel]]+100*Systematic[[#This Row],[State]]</f>
        <v>406010005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406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1Dig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406010006</v>
      </c>
      <c r="H7315" s="134">
        <f>Systematic[[#This Row],[SampleVariableLabel]]+100*Systematic[[#This Row],[State]]</f>
        <v>406010106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406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1D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406010001</v>
      </c>
      <c r="H7316" s="134">
        <f>Systematic[[#This Row],[SampleVariableLabel]]+100*Systematic[[#This Row],[State]]</f>
        <v>406010201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406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1M.1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406010002</v>
      </c>
      <c r="H7317" s="134">
        <f>Systematic[[#This Row],[SampleVariableLabel]]+100*Systematic[[#This Row],[State]]</f>
        <v>406010302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406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2Oct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406010003</v>
      </c>
      <c r="H7318" s="134">
        <f>Systematic[[#This Row],[SampleVariableLabel]]+100*Systematic[[#This Row],[State]]</f>
        <v>406010403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406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2c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406010004</v>
      </c>
      <c r="H7319" s="134">
        <f>Systematic[[#This Row],[SampleVariableLabel]]+100*Systematic[[#This Row],[State]]</f>
        <v>406010504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406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2M2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406010005</v>
      </c>
      <c r="H7320" s="134">
        <f>Systematic[[#This Row],[SampleVariableLabel]]+100*Systematic[[#This Row],[State]]</f>
        <v>406010605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406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3P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406010006</v>
      </c>
      <c r="H7321" s="134">
        <f>Systematic[[#This Row],[SampleVariableLabel]]+100*Systematic[[#This Row],[State]]</f>
        <v>406010706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406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4G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406010001</v>
      </c>
      <c r="H7322" s="134">
        <f>Systematic[[#This Row],[SampleVariableLabel]]+100*Systematic[[#This Row],[State]]</f>
        <v>406010801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406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5S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406010002</v>
      </c>
      <c r="H7323" s="134">
        <f>Systematic[[#This Row],[SampleVariableLabel]]+100*Systematic[[#This Row],[State]]</f>
        <v>406010902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406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6Gp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406010003</v>
      </c>
      <c r="H7324" s="134">
        <f>Systematic[[#This Row],[SampleVariableLabel]]+100*Systematic[[#This Row],[State]]</f>
        <v>406011003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406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7U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406010004</v>
      </c>
      <c r="H7325" s="134">
        <f>Systematic[[#This Row],[SampleVariableLabel]]+100*Systematic[[#This Row],[State]]</f>
        <v>406011104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406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8Rot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406010005</v>
      </c>
      <c r="H7326" s="134">
        <f>Systematic[[#This Row],[SampleVariableLabel]]+100*Systematic[[#This Row],[State]]</f>
        <v>406011205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406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9Ama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406010006</v>
      </c>
      <c r="H7327" s="134">
        <f>Systematic[[#This Row],[SampleVariableLabel]]+100*Systematic[[#This Row],[State]]</f>
        <v>406011306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406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10AsTm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406010001</v>
      </c>
      <c r="H7328" s="134">
        <f>Systematic[[#This Row],[SampleVariableLabel]]+100*Systematic[[#This Row],[State]]</f>
        <v>406011401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406</v>
      </c>
      <c r="B7329" s="1">
        <f>IF(C7329=0,IF(B7328=Protocol!$V$20,1,B7328+1),B7328)</f>
        <v>1</v>
      </c>
      <c r="C7329" s="1">
        <f>IF(C7328+1=Protocol!$V$21,0,C7328+1)</f>
        <v>15</v>
      </c>
      <c r="D7329" s="1">
        <f t="shared" si="245"/>
        <v>2</v>
      </c>
      <c r="E7329" s="1" t="str">
        <f>INDEX(Protocol[Mark],MATCH(C7329,Protocol[Step],0))</f>
        <v>11Azd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406010002</v>
      </c>
      <c r="H7329" s="134">
        <f>Systematic[[#This Row],[SampleVariableLabel]]+100*Systematic[[#This Row],[State]]</f>
        <v>406011502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407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ce1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407010003</v>
      </c>
      <c r="H7330" s="134">
        <f>Systematic[[#This Row],[SampleVariableLabel]]+100*Systematic[[#This Row],[State]]</f>
        <v>407010003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407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407010004</v>
      </c>
      <c r="H7331" s="134">
        <f>Systematic[[#This Row],[SampleVariableLabel]]+100*Systematic[[#This Row],[State]]</f>
        <v>407010104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407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1D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407010005</v>
      </c>
      <c r="H7332" s="134">
        <f>Systematic[[#This Row],[SampleVariableLabel]]+100*Systematic[[#This Row],[State]]</f>
        <v>407010205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407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1M.1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407010006</v>
      </c>
      <c r="H7333" s="134">
        <f>Systematic[[#This Row],[SampleVariableLabel]]+100*Systematic[[#This Row],[State]]</f>
        <v>407010306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407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2Oct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407010001</v>
      </c>
      <c r="H7334" s="134">
        <f>Systematic[[#This Row],[SampleVariableLabel]]+100*Systematic[[#This Row],[State]]</f>
        <v>407010401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407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2c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407010002</v>
      </c>
      <c r="H7335" s="134">
        <f>Systematic[[#This Row],[SampleVariableLabel]]+100*Systematic[[#This Row],[State]]</f>
        <v>407010502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407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2M2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407010003</v>
      </c>
      <c r="H7336" s="134">
        <f>Systematic[[#This Row],[SampleVariableLabel]]+100*Systematic[[#This Row],[State]]</f>
        <v>407010603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407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3P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407010004</v>
      </c>
      <c r="H7337" s="134">
        <f>Systematic[[#This Row],[SampleVariableLabel]]+100*Systematic[[#This Row],[State]]</f>
        <v>407010704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407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4G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407010005</v>
      </c>
      <c r="H7338" s="134">
        <f>Systematic[[#This Row],[SampleVariableLabel]]+100*Systematic[[#This Row],[State]]</f>
        <v>407010805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407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5S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407010006</v>
      </c>
      <c r="H7339" s="134">
        <f>Systematic[[#This Row],[SampleVariableLabel]]+100*Systematic[[#This Row],[State]]</f>
        <v>407010906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407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6Gp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407010001</v>
      </c>
      <c r="H7340" s="134">
        <f>Systematic[[#This Row],[SampleVariableLabel]]+100*Systematic[[#This Row],[State]]</f>
        <v>407011001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407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7U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407010002</v>
      </c>
      <c r="H7341" s="134">
        <f>Systematic[[#This Row],[SampleVariableLabel]]+100*Systematic[[#This Row],[State]]</f>
        <v>407011102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407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8Rot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407010003</v>
      </c>
      <c r="H7342" s="134">
        <f>Systematic[[#This Row],[SampleVariableLabel]]+100*Systematic[[#This Row],[State]]</f>
        <v>407011203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407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9Ama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407010004</v>
      </c>
      <c r="H7343" s="134">
        <f>Systematic[[#This Row],[SampleVariableLabel]]+100*Systematic[[#This Row],[State]]</f>
        <v>407011304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407</v>
      </c>
      <c r="B7344" s="1">
        <f>IF(C7344=0,IF(B7343=Protocol!$V$20,1,B7343+1),B7343)</f>
        <v>1</v>
      </c>
      <c r="C7344" s="1">
        <f>IF(C7343+1=Protocol!$V$21,0,C7343+1)</f>
        <v>14</v>
      </c>
      <c r="D7344" s="1">
        <f t="shared" si="245"/>
        <v>5</v>
      </c>
      <c r="E7344" s="1" t="str">
        <f>INDEX(Protocol[Mark],MATCH(C7344,Protocol[Step],0))</f>
        <v>10AsTm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407010005</v>
      </c>
      <c r="H7344" s="134">
        <f>Systematic[[#This Row],[SampleVariableLabel]]+100*Systematic[[#This Row],[State]]</f>
        <v>407011405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407</v>
      </c>
      <c r="B7345" s="1">
        <f>IF(C7345=0,IF(B7344=Protocol!$V$20,1,B7344+1),B7344)</f>
        <v>1</v>
      </c>
      <c r="C7345" s="1">
        <f>IF(C7344+1=Protocol!$V$21,0,C7344+1)</f>
        <v>15</v>
      </c>
      <c r="D7345" s="1">
        <f t="shared" si="245"/>
        <v>6</v>
      </c>
      <c r="E7345" s="1" t="str">
        <f>INDEX(Protocol[Mark],MATCH(C7345,Protocol[Step],0))</f>
        <v>11Azd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407010006</v>
      </c>
      <c r="H7345" s="134">
        <f>Systematic[[#This Row],[SampleVariableLabel]]+100*Systematic[[#This Row],[State]]</f>
        <v>407011506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408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ce1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408010001</v>
      </c>
      <c r="H7346" s="134">
        <f>Systematic[[#This Row],[SampleVariableLabel]]+100*Systematic[[#This Row],[State]]</f>
        <v>408010001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408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1Dig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408010002</v>
      </c>
      <c r="H7347" s="134">
        <f>Systematic[[#This Row],[SampleVariableLabel]]+100*Systematic[[#This Row],[State]]</f>
        <v>408010102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408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1D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408010003</v>
      </c>
      <c r="H7348" s="134">
        <f>Systematic[[#This Row],[SampleVariableLabel]]+100*Systematic[[#This Row],[State]]</f>
        <v>408010203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408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1M.1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408010004</v>
      </c>
      <c r="H7349" s="134">
        <f>Systematic[[#This Row],[SampleVariableLabel]]+100*Systematic[[#This Row],[State]]</f>
        <v>408010304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408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2Oct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408010005</v>
      </c>
      <c r="H7350" s="134">
        <f>Systematic[[#This Row],[SampleVariableLabel]]+100*Systematic[[#This Row],[State]]</f>
        <v>408010405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408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2c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408010006</v>
      </c>
      <c r="H7351" s="134">
        <f>Systematic[[#This Row],[SampleVariableLabel]]+100*Systematic[[#This Row],[State]]</f>
        <v>408010506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408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2M2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408010001</v>
      </c>
      <c r="H7352" s="134">
        <f>Systematic[[#This Row],[SampleVariableLabel]]+100*Systematic[[#This Row],[State]]</f>
        <v>408010601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408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3P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408010002</v>
      </c>
      <c r="H7353" s="134">
        <f>Systematic[[#This Row],[SampleVariableLabel]]+100*Systematic[[#This Row],[State]]</f>
        <v>408010702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408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4G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408010003</v>
      </c>
      <c r="H7354" s="134">
        <f>Systematic[[#This Row],[SampleVariableLabel]]+100*Systematic[[#This Row],[State]]</f>
        <v>408010803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408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5S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408010004</v>
      </c>
      <c r="H7355" s="134">
        <f>Systematic[[#This Row],[SampleVariableLabel]]+100*Systematic[[#This Row],[State]]</f>
        <v>408010904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408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6Gp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408010005</v>
      </c>
      <c r="H7356" s="134">
        <f>Systematic[[#This Row],[SampleVariableLabel]]+100*Systematic[[#This Row],[State]]</f>
        <v>408011005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408</v>
      </c>
      <c r="B7357" s="1">
        <f>IF(C7357=0,IF(B7356=Protocol!$V$20,1,B7356+1),B7356)</f>
        <v>1</v>
      </c>
      <c r="C7357" s="1">
        <f>IF(C7356+1=Protocol!$V$21,0,C7356+1)</f>
        <v>11</v>
      </c>
      <c r="D7357" s="1">
        <f t="shared" si="245"/>
        <v>6</v>
      </c>
      <c r="E7357" s="1" t="str">
        <f>INDEX(Protocol[Mark],MATCH(C7357,Protocol[Step],0))</f>
        <v>7U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408010006</v>
      </c>
      <c r="H7357" s="134">
        <f>Systematic[[#This Row],[SampleVariableLabel]]+100*Systematic[[#This Row],[State]]</f>
        <v>408011106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408</v>
      </c>
      <c r="B7358" s="1">
        <f>IF(C7358=0,IF(B7357=Protocol!$V$20,1,B7357+1),B7357)</f>
        <v>1</v>
      </c>
      <c r="C7358" s="1">
        <f>IF(C7357+1=Protocol!$V$21,0,C7357+1)</f>
        <v>12</v>
      </c>
      <c r="D7358" s="1">
        <f t="shared" si="245"/>
        <v>1</v>
      </c>
      <c r="E7358" s="1" t="str">
        <f>INDEX(Protocol[Mark],MATCH(C7358,Protocol[Step],0))</f>
        <v>8Rot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408010001</v>
      </c>
      <c r="H7358" s="134">
        <f>Systematic[[#This Row],[SampleVariableLabel]]+100*Systematic[[#This Row],[State]]</f>
        <v>408011201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408</v>
      </c>
      <c r="B7359" s="1">
        <f>IF(C7359=0,IF(B7358=Protocol!$V$20,1,B7358+1),B7358)</f>
        <v>1</v>
      </c>
      <c r="C7359" s="1">
        <f>IF(C7358+1=Protocol!$V$21,0,C7358+1)</f>
        <v>13</v>
      </c>
      <c r="D7359" s="1">
        <f t="shared" si="245"/>
        <v>2</v>
      </c>
      <c r="E7359" s="1" t="str">
        <f>INDEX(Protocol[Mark],MATCH(C7359,Protocol[Step],0))</f>
        <v>9Ama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408010002</v>
      </c>
      <c r="H7359" s="134">
        <f>Systematic[[#This Row],[SampleVariableLabel]]+100*Systematic[[#This Row],[State]]</f>
        <v>408011302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408</v>
      </c>
      <c r="B7360" s="1">
        <f>IF(C7360=0,IF(B7359=Protocol!$V$20,1,B7359+1),B7359)</f>
        <v>1</v>
      </c>
      <c r="C7360" s="1">
        <f>IF(C7359+1=Protocol!$V$21,0,C7359+1)</f>
        <v>14</v>
      </c>
      <c r="D7360" s="1">
        <f t="shared" si="245"/>
        <v>3</v>
      </c>
      <c r="E7360" s="1" t="str">
        <f>INDEX(Protocol[Mark],MATCH(C7360,Protocol[Step],0))</f>
        <v>10AsTm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408010003</v>
      </c>
      <c r="H7360" s="134">
        <f>Systematic[[#This Row],[SampleVariableLabel]]+100*Systematic[[#This Row],[State]]</f>
        <v>408011403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408</v>
      </c>
      <c r="B7361" s="1">
        <f>IF(C7361=0,IF(B7360=Protocol!$V$20,1,B7360+1),B7360)</f>
        <v>1</v>
      </c>
      <c r="C7361" s="1">
        <f>IF(C7360+1=Protocol!$V$21,0,C7360+1)</f>
        <v>15</v>
      </c>
      <c r="D7361" s="1">
        <f t="shared" si="245"/>
        <v>4</v>
      </c>
      <c r="E7361" s="1" t="str">
        <f>INDEX(Protocol[Mark],MATCH(C7361,Protocol[Step],0))</f>
        <v>11Azd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408010004</v>
      </c>
      <c r="H7361" s="134">
        <f>Systematic[[#This Row],[SampleVariableLabel]]+100*Systematic[[#This Row],[State]]</f>
        <v>408011504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409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ce1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409010005</v>
      </c>
      <c r="H7362" s="134">
        <f>Systematic[[#This Row],[SampleVariableLabel]]+100*Systematic[[#This Row],[State]]</f>
        <v>409010005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409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1Dig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409010006</v>
      </c>
      <c r="H7363" s="134">
        <f>Systematic[[#This Row],[SampleVariableLabel]]+100*Systematic[[#This Row],[State]]</f>
        <v>409010106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409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1D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409010001</v>
      </c>
      <c r="H7364" s="134">
        <f>Systematic[[#This Row],[SampleVariableLabel]]+100*Systematic[[#This Row],[State]]</f>
        <v>409010201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409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1M.1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409010002</v>
      </c>
      <c r="H7365" s="134">
        <f>Systematic[[#This Row],[SampleVariableLabel]]+100*Systematic[[#This Row],[State]]</f>
        <v>409010302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409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2Oct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409010003</v>
      </c>
      <c r="H7366" s="134">
        <f>Systematic[[#This Row],[SampleVariableLabel]]+100*Systematic[[#This Row],[State]]</f>
        <v>409010403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409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2c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409010004</v>
      </c>
      <c r="H7367" s="134">
        <f>Systematic[[#This Row],[SampleVariableLabel]]+100*Systematic[[#This Row],[State]]</f>
        <v>409010504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409</v>
      </c>
      <c r="B7368" s="1">
        <f>IF(C7368=0,IF(B7367=Protocol!$V$20,1,B7367+1),B7367)</f>
        <v>1</v>
      </c>
      <c r="C7368" s="1">
        <f>IF(C7367+1=Protocol!$V$21,0,C7367+1)</f>
        <v>6</v>
      </c>
      <c r="D7368" s="1">
        <f t="shared" si="247"/>
        <v>5</v>
      </c>
      <c r="E7368" s="1" t="str">
        <f>INDEX(Protocol[Mark],MATCH(C7368,Protocol[Step],0))</f>
        <v>2M2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409010005</v>
      </c>
      <c r="H7368" s="134">
        <f>Systematic[[#This Row],[SampleVariableLabel]]+100*Systematic[[#This Row],[State]]</f>
        <v>409010605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409</v>
      </c>
      <c r="B7369" s="1">
        <f>IF(C7369=0,IF(B7368=Protocol!$V$20,1,B7368+1),B7368)</f>
        <v>1</v>
      </c>
      <c r="C7369" s="1">
        <f>IF(C7368+1=Protocol!$V$21,0,C7368+1)</f>
        <v>7</v>
      </c>
      <c r="D7369" s="1">
        <f t="shared" si="247"/>
        <v>6</v>
      </c>
      <c r="E7369" s="1" t="str">
        <f>INDEX(Protocol[Mark],MATCH(C7369,Protocol[Step],0))</f>
        <v>3P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409010006</v>
      </c>
      <c r="H7369" s="134">
        <f>Systematic[[#This Row],[SampleVariableLabel]]+100*Systematic[[#This Row],[State]]</f>
        <v>409010706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409</v>
      </c>
      <c r="B7370" s="1">
        <f>IF(C7370=0,IF(B7369=Protocol!$V$20,1,B7369+1),B7369)</f>
        <v>1</v>
      </c>
      <c r="C7370" s="1">
        <f>IF(C7369+1=Protocol!$V$21,0,C7369+1)</f>
        <v>8</v>
      </c>
      <c r="D7370" s="1">
        <f t="shared" si="247"/>
        <v>1</v>
      </c>
      <c r="E7370" s="1" t="str">
        <f>INDEX(Protocol[Mark],MATCH(C7370,Protocol[Step],0))</f>
        <v>4G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409010001</v>
      </c>
      <c r="H7370" s="134">
        <f>Systematic[[#This Row],[SampleVariableLabel]]+100*Systematic[[#This Row],[State]]</f>
        <v>409010801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409</v>
      </c>
      <c r="B7371" s="1">
        <f>IF(C7371=0,IF(B7370=Protocol!$V$20,1,B7370+1),B7370)</f>
        <v>1</v>
      </c>
      <c r="C7371" s="1">
        <f>IF(C7370+1=Protocol!$V$21,0,C7370+1)</f>
        <v>9</v>
      </c>
      <c r="D7371" s="1">
        <f t="shared" si="247"/>
        <v>2</v>
      </c>
      <c r="E7371" s="1" t="str">
        <f>INDEX(Protocol[Mark],MATCH(C7371,Protocol[Step],0))</f>
        <v>5S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409010002</v>
      </c>
      <c r="H7371" s="134">
        <f>Systematic[[#This Row],[SampleVariableLabel]]+100*Systematic[[#This Row],[State]]</f>
        <v>409010902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409</v>
      </c>
      <c r="B7372" s="1">
        <f>IF(C7372=0,IF(B7371=Protocol!$V$20,1,B7371+1),B7371)</f>
        <v>1</v>
      </c>
      <c r="C7372" s="1">
        <f>IF(C7371+1=Protocol!$V$21,0,C7371+1)</f>
        <v>10</v>
      </c>
      <c r="D7372" s="1">
        <f t="shared" si="247"/>
        <v>3</v>
      </c>
      <c r="E7372" s="1" t="str">
        <f>INDEX(Protocol[Mark],MATCH(C7372,Protocol[Step],0))</f>
        <v>6Gp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409010003</v>
      </c>
      <c r="H7372" s="134">
        <f>Systematic[[#This Row],[SampleVariableLabel]]+100*Systematic[[#This Row],[State]]</f>
        <v>409011003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409</v>
      </c>
      <c r="B7373" s="1">
        <f>IF(C7373=0,IF(B7372=Protocol!$V$20,1,B7372+1),B7372)</f>
        <v>1</v>
      </c>
      <c r="C7373" s="1">
        <f>IF(C7372+1=Protocol!$V$21,0,C7372+1)</f>
        <v>11</v>
      </c>
      <c r="D7373" s="1">
        <f t="shared" si="247"/>
        <v>4</v>
      </c>
      <c r="E7373" s="1" t="str">
        <f>INDEX(Protocol[Mark],MATCH(C7373,Protocol[Step],0))</f>
        <v>7U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409010004</v>
      </c>
      <c r="H7373" s="134">
        <f>Systematic[[#This Row],[SampleVariableLabel]]+100*Systematic[[#This Row],[State]]</f>
        <v>409011104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409</v>
      </c>
      <c r="B7374" s="1">
        <f>IF(C7374=0,IF(B7373=Protocol!$V$20,1,B7373+1),B7373)</f>
        <v>1</v>
      </c>
      <c r="C7374" s="1">
        <f>IF(C7373+1=Protocol!$V$21,0,C7373+1)</f>
        <v>12</v>
      </c>
      <c r="D7374" s="1">
        <f t="shared" si="247"/>
        <v>5</v>
      </c>
      <c r="E7374" s="1" t="str">
        <f>INDEX(Protocol[Mark],MATCH(C7374,Protocol[Step],0))</f>
        <v>8Rot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409010005</v>
      </c>
      <c r="H7374" s="134">
        <f>Systematic[[#This Row],[SampleVariableLabel]]+100*Systematic[[#This Row],[State]]</f>
        <v>409011205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409</v>
      </c>
      <c r="B7375" s="1">
        <f>IF(C7375=0,IF(B7374=Protocol!$V$20,1,B7374+1),B7374)</f>
        <v>1</v>
      </c>
      <c r="C7375" s="1">
        <f>IF(C7374+1=Protocol!$V$21,0,C7374+1)</f>
        <v>13</v>
      </c>
      <c r="D7375" s="1">
        <f t="shared" si="247"/>
        <v>6</v>
      </c>
      <c r="E7375" s="1" t="str">
        <f>INDEX(Protocol[Mark],MATCH(C7375,Protocol[Step],0))</f>
        <v>9Ama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409010006</v>
      </c>
      <c r="H7375" s="134">
        <f>Systematic[[#This Row],[SampleVariableLabel]]+100*Systematic[[#This Row],[State]]</f>
        <v>409011306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409</v>
      </c>
      <c r="B7376" s="1">
        <f>IF(C7376=0,IF(B7375=Protocol!$V$20,1,B7375+1),B7375)</f>
        <v>1</v>
      </c>
      <c r="C7376" s="1">
        <f>IF(C7375+1=Protocol!$V$21,0,C7375+1)</f>
        <v>14</v>
      </c>
      <c r="D7376" s="1">
        <f t="shared" si="247"/>
        <v>1</v>
      </c>
      <c r="E7376" s="1" t="str">
        <f>INDEX(Protocol[Mark],MATCH(C7376,Protocol[Step],0))</f>
        <v>10AsTm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409010001</v>
      </c>
      <c r="H7376" s="134">
        <f>Systematic[[#This Row],[SampleVariableLabel]]+100*Systematic[[#This Row],[State]]</f>
        <v>409011401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409</v>
      </c>
      <c r="B7377" s="1">
        <f>IF(C7377=0,IF(B7376=Protocol!$V$20,1,B7376+1),B7376)</f>
        <v>1</v>
      </c>
      <c r="C7377" s="1">
        <f>IF(C7376+1=Protocol!$V$21,0,C7376+1)</f>
        <v>15</v>
      </c>
      <c r="D7377" s="1">
        <f t="shared" si="247"/>
        <v>2</v>
      </c>
      <c r="E7377" s="1" t="str">
        <f>INDEX(Protocol[Mark],MATCH(C7377,Protocol[Step],0))</f>
        <v>11Azd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409010002</v>
      </c>
      <c r="H7377" s="134">
        <f>Systematic[[#This Row],[SampleVariableLabel]]+100*Systematic[[#This Row],[State]]</f>
        <v>409011502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410</v>
      </c>
      <c r="B7378" s="1">
        <f>IF(C7378=0,IF(B7377=Protocol!$V$20,1,B7377+1),B7377)</f>
        <v>1</v>
      </c>
      <c r="C7378" s="1">
        <f>IF(C7377+1=Protocol!$V$21,0,C7377+1)</f>
        <v>0</v>
      </c>
      <c r="D7378" s="1">
        <f t="shared" si="247"/>
        <v>3</v>
      </c>
      <c r="E7378" s="1" t="str">
        <f>INDEX(Protocol[Mark],MATCH(C7378,Protocol[Step],0))</f>
        <v>ce1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410010003</v>
      </c>
      <c r="H7378" s="134">
        <f>Systematic[[#This Row],[SampleVariableLabel]]+100*Systematic[[#This Row],[State]]</f>
        <v>410010003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410</v>
      </c>
      <c r="B7379" s="1">
        <f>IF(C7379=0,IF(B7378=Protocol!$V$20,1,B7378+1),B7378)</f>
        <v>1</v>
      </c>
      <c r="C7379" s="1">
        <f>IF(C7378+1=Protocol!$V$21,0,C7378+1)</f>
        <v>1</v>
      </c>
      <c r="D7379" s="1">
        <f t="shared" si="247"/>
        <v>4</v>
      </c>
      <c r="E7379" s="1" t="str">
        <f>INDEX(Protocol[Mark],MATCH(C7379,Protocol[Step],0))</f>
        <v>1Dig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410010004</v>
      </c>
      <c r="H7379" s="134">
        <f>Systematic[[#This Row],[SampleVariableLabel]]+100*Systematic[[#This Row],[State]]</f>
        <v>410010104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410</v>
      </c>
      <c r="B7380" s="1">
        <f>IF(C7380=0,IF(B7379=Protocol!$V$20,1,B7379+1),B7379)</f>
        <v>1</v>
      </c>
      <c r="C7380" s="1">
        <f>IF(C7379+1=Protocol!$V$21,0,C7379+1)</f>
        <v>2</v>
      </c>
      <c r="D7380" s="1">
        <f t="shared" si="247"/>
        <v>5</v>
      </c>
      <c r="E7380" s="1" t="str">
        <f>INDEX(Protocol[Mark],MATCH(C7380,Protocol[Step],0))</f>
        <v>1D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410010005</v>
      </c>
      <c r="H7380" s="134">
        <f>Systematic[[#This Row],[SampleVariableLabel]]+100*Systematic[[#This Row],[State]]</f>
        <v>410010205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410</v>
      </c>
      <c r="B7381" s="1">
        <f>IF(C7381=0,IF(B7380=Protocol!$V$20,1,B7380+1),B7380)</f>
        <v>1</v>
      </c>
      <c r="C7381" s="1">
        <f>IF(C7380+1=Protocol!$V$21,0,C7380+1)</f>
        <v>3</v>
      </c>
      <c r="D7381" s="1">
        <f t="shared" si="247"/>
        <v>6</v>
      </c>
      <c r="E7381" s="1" t="str">
        <f>INDEX(Protocol[Mark],MATCH(C7381,Protocol[Step],0))</f>
        <v>1M.1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410010006</v>
      </c>
      <c r="H7381" s="134">
        <f>Systematic[[#This Row],[SampleVariableLabel]]+100*Systematic[[#This Row],[State]]</f>
        <v>410010306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410</v>
      </c>
      <c r="B7382" s="1">
        <f>IF(C7382=0,IF(B7381=Protocol!$V$20,1,B7381+1),B7381)</f>
        <v>1</v>
      </c>
      <c r="C7382" s="1">
        <f>IF(C7381+1=Protocol!$V$21,0,C7381+1)</f>
        <v>4</v>
      </c>
      <c r="D7382" s="1">
        <f t="shared" si="247"/>
        <v>1</v>
      </c>
      <c r="E7382" s="1" t="str">
        <f>INDEX(Protocol[Mark],MATCH(C7382,Protocol[Step],0))</f>
        <v>2Oct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410010001</v>
      </c>
      <c r="H7382" s="134">
        <f>Systematic[[#This Row],[SampleVariableLabel]]+100*Systematic[[#This Row],[State]]</f>
        <v>410010401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410</v>
      </c>
      <c r="B7383" s="1">
        <f>IF(C7383=0,IF(B7382=Protocol!$V$20,1,B7382+1),B7382)</f>
        <v>1</v>
      </c>
      <c r="C7383" s="1">
        <f>IF(C7382+1=Protocol!$V$21,0,C7382+1)</f>
        <v>5</v>
      </c>
      <c r="D7383" s="1">
        <f t="shared" si="247"/>
        <v>2</v>
      </c>
      <c r="E7383" s="1" t="str">
        <f>INDEX(Protocol[Mark],MATCH(C7383,Protocol[Step],0))</f>
        <v>2c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410010002</v>
      </c>
      <c r="H7383" s="134">
        <f>Systematic[[#This Row],[SampleVariableLabel]]+100*Systematic[[#This Row],[State]]</f>
        <v>410010502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410</v>
      </c>
      <c r="B7384" s="1">
        <f>IF(C7384=0,IF(B7383=Protocol!$V$20,1,B7383+1),B7383)</f>
        <v>1</v>
      </c>
      <c r="C7384" s="1">
        <f>IF(C7383+1=Protocol!$V$21,0,C7383+1)</f>
        <v>6</v>
      </c>
      <c r="D7384" s="1">
        <f t="shared" si="247"/>
        <v>3</v>
      </c>
      <c r="E7384" s="1" t="str">
        <f>INDEX(Protocol[Mark],MATCH(C7384,Protocol[Step],0))</f>
        <v>2M2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410010003</v>
      </c>
      <c r="H7384" s="134">
        <f>Systematic[[#This Row],[SampleVariableLabel]]+100*Systematic[[#This Row],[State]]</f>
        <v>410010603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410</v>
      </c>
      <c r="B7385" s="1">
        <f>IF(C7385=0,IF(B7384=Protocol!$V$20,1,B7384+1),B7384)</f>
        <v>1</v>
      </c>
      <c r="C7385" s="1">
        <f>IF(C7384+1=Protocol!$V$21,0,C7384+1)</f>
        <v>7</v>
      </c>
      <c r="D7385" s="1">
        <f t="shared" si="247"/>
        <v>4</v>
      </c>
      <c r="E7385" s="1" t="str">
        <f>INDEX(Protocol[Mark],MATCH(C7385,Protocol[Step],0))</f>
        <v>3P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410010004</v>
      </c>
      <c r="H7385" s="134">
        <f>Systematic[[#This Row],[SampleVariableLabel]]+100*Systematic[[#This Row],[State]]</f>
        <v>410010704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410</v>
      </c>
      <c r="B7386" s="1">
        <f>IF(C7386=0,IF(B7385=Protocol!$V$20,1,B7385+1),B7385)</f>
        <v>1</v>
      </c>
      <c r="C7386" s="1">
        <f>IF(C7385+1=Protocol!$V$21,0,C7385+1)</f>
        <v>8</v>
      </c>
      <c r="D7386" s="1">
        <f t="shared" si="247"/>
        <v>5</v>
      </c>
      <c r="E7386" s="1" t="str">
        <f>INDEX(Protocol[Mark],MATCH(C7386,Protocol[Step],0))</f>
        <v>4G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410010005</v>
      </c>
      <c r="H7386" s="134">
        <f>Systematic[[#This Row],[SampleVariableLabel]]+100*Systematic[[#This Row],[State]]</f>
        <v>410010805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410</v>
      </c>
      <c r="B7387" s="1">
        <f>IF(C7387=0,IF(B7386=Protocol!$V$20,1,B7386+1),B7386)</f>
        <v>1</v>
      </c>
      <c r="C7387" s="1">
        <f>IF(C7386+1=Protocol!$V$21,0,C7386+1)</f>
        <v>9</v>
      </c>
      <c r="D7387" s="1">
        <f t="shared" si="247"/>
        <v>6</v>
      </c>
      <c r="E7387" s="1" t="str">
        <f>INDEX(Protocol[Mark],MATCH(C7387,Protocol[Step],0))</f>
        <v>5S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410010006</v>
      </c>
      <c r="H7387" s="134">
        <f>Systematic[[#This Row],[SampleVariableLabel]]+100*Systematic[[#This Row],[State]]</f>
        <v>410010906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410</v>
      </c>
      <c r="B7388" s="1">
        <f>IF(C7388=0,IF(B7387=Protocol!$V$20,1,B7387+1),B7387)</f>
        <v>1</v>
      </c>
      <c r="C7388" s="1">
        <f>IF(C7387+1=Protocol!$V$21,0,C7387+1)</f>
        <v>10</v>
      </c>
      <c r="D7388" s="1">
        <f t="shared" si="247"/>
        <v>1</v>
      </c>
      <c r="E7388" s="1" t="str">
        <f>INDEX(Protocol[Mark],MATCH(C7388,Protocol[Step],0))</f>
        <v>6Gp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410010001</v>
      </c>
      <c r="H7388" s="134">
        <f>Systematic[[#This Row],[SampleVariableLabel]]+100*Systematic[[#This Row],[State]]</f>
        <v>410011001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410</v>
      </c>
      <c r="B7389" s="1">
        <f>IF(C7389=0,IF(B7388=Protocol!$V$20,1,B7388+1),B7388)</f>
        <v>1</v>
      </c>
      <c r="C7389" s="1">
        <f>IF(C7388+1=Protocol!$V$21,0,C7388+1)</f>
        <v>11</v>
      </c>
      <c r="D7389" s="1">
        <f t="shared" si="247"/>
        <v>2</v>
      </c>
      <c r="E7389" s="1" t="str">
        <f>INDEX(Protocol[Mark],MATCH(C7389,Protocol[Step],0))</f>
        <v>7U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410010002</v>
      </c>
      <c r="H7389" s="134">
        <f>Systematic[[#This Row],[SampleVariableLabel]]+100*Systematic[[#This Row],[State]]</f>
        <v>410011102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410</v>
      </c>
      <c r="B7390" s="1">
        <f>IF(C7390=0,IF(B7389=Protocol!$V$20,1,B7389+1),B7389)</f>
        <v>1</v>
      </c>
      <c r="C7390" s="1">
        <f>IF(C7389+1=Protocol!$V$21,0,C7389+1)</f>
        <v>12</v>
      </c>
      <c r="D7390" s="1">
        <f t="shared" si="247"/>
        <v>3</v>
      </c>
      <c r="E7390" s="1" t="str">
        <f>INDEX(Protocol[Mark],MATCH(C7390,Protocol[Step],0))</f>
        <v>8Rot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410010003</v>
      </c>
      <c r="H7390" s="134">
        <f>Systematic[[#This Row],[SampleVariableLabel]]+100*Systematic[[#This Row],[State]]</f>
        <v>410011203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410</v>
      </c>
      <c r="B7391" s="1">
        <f>IF(C7391=0,IF(B7390=Protocol!$V$20,1,B7390+1),B7390)</f>
        <v>1</v>
      </c>
      <c r="C7391" s="1">
        <f>IF(C7390+1=Protocol!$V$21,0,C7390+1)</f>
        <v>13</v>
      </c>
      <c r="D7391" s="1">
        <f t="shared" si="247"/>
        <v>4</v>
      </c>
      <c r="E7391" s="1" t="str">
        <f>INDEX(Protocol[Mark],MATCH(C7391,Protocol[Step],0))</f>
        <v>9Ama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410010004</v>
      </c>
      <c r="H7391" s="134">
        <f>Systematic[[#This Row],[SampleVariableLabel]]+100*Systematic[[#This Row],[State]]</f>
        <v>410011304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410</v>
      </c>
      <c r="B7392" s="1">
        <f>IF(C7392=0,IF(B7391=Protocol!$V$20,1,B7391+1),B7391)</f>
        <v>1</v>
      </c>
      <c r="C7392" s="1">
        <f>IF(C7391+1=Protocol!$V$21,0,C7391+1)</f>
        <v>14</v>
      </c>
      <c r="D7392" s="1">
        <f t="shared" si="247"/>
        <v>5</v>
      </c>
      <c r="E7392" s="1" t="str">
        <f>INDEX(Protocol[Mark],MATCH(C7392,Protocol[Step],0))</f>
        <v>10AsTm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410010005</v>
      </c>
      <c r="H7392" s="134">
        <f>Systematic[[#This Row],[SampleVariableLabel]]+100*Systematic[[#This Row],[State]]</f>
        <v>410011405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410</v>
      </c>
      <c r="B7393" s="1">
        <f>IF(C7393=0,IF(B7392=Protocol!$V$20,1,B7392+1),B7392)</f>
        <v>1</v>
      </c>
      <c r="C7393" s="1">
        <f>IF(C7392+1=Protocol!$V$21,0,C7392+1)</f>
        <v>15</v>
      </c>
      <c r="D7393" s="1">
        <f t="shared" si="247"/>
        <v>6</v>
      </c>
      <c r="E7393" s="1" t="str">
        <f>INDEX(Protocol[Mark],MATCH(C7393,Protocol[Step],0))</f>
        <v>11Azd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410010006</v>
      </c>
      <c r="H7393" s="134">
        <f>Systematic[[#This Row],[SampleVariableLabel]]+100*Systematic[[#This Row],[State]]</f>
        <v>410011506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411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ce1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411010001</v>
      </c>
      <c r="H7394" s="134">
        <f>Systematic[[#This Row],[SampleVariableLabel]]+100*Systematic[[#This Row],[State]]</f>
        <v>411010001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411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1Dig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411010002</v>
      </c>
      <c r="H7395" s="134">
        <f>Systematic[[#This Row],[SampleVariableLabel]]+100*Systematic[[#This Row],[State]]</f>
        <v>411010102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411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1D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411010003</v>
      </c>
      <c r="H7396" s="134">
        <f>Systematic[[#This Row],[SampleVariableLabel]]+100*Systematic[[#This Row],[State]]</f>
        <v>411010203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411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1M.1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411010004</v>
      </c>
      <c r="H7397" s="134">
        <f>Systematic[[#This Row],[SampleVariableLabel]]+100*Systematic[[#This Row],[State]]</f>
        <v>411010304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411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2Oct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411010005</v>
      </c>
      <c r="H7398" s="134">
        <f>Systematic[[#This Row],[SampleVariableLabel]]+100*Systematic[[#This Row],[State]]</f>
        <v>411010405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411</v>
      </c>
      <c r="B7399" s="1">
        <f>IF(C7399=0,IF(B7398=Protocol!$V$20,1,B7398+1),B7398)</f>
        <v>1</v>
      </c>
      <c r="C7399" s="1">
        <f>IF(C7398+1=Protocol!$V$21,0,C7398+1)</f>
        <v>5</v>
      </c>
      <c r="D7399" s="1">
        <f t="shared" si="247"/>
        <v>6</v>
      </c>
      <c r="E7399" s="1" t="str">
        <f>INDEX(Protocol[Mark],MATCH(C7399,Protocol[Step],0))</f>
        <v>2c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411010006</v>
      </c>
      <c r="H7399" s="134">
        <f>Systematic[[#This Row],[SampleVariableLabel]]+100*Systematic[[#This Row],[State]]</f>
        <v>411010506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411</v>
      </c>
      <c r="B7400" s="1">
        <f>IF(C7400=0,IF(B7399=Protocol!$V$20,1,B7399+1),B7399)</f>
        <v>1</v>
      </c>
      <c r="C7400" s="1">
        <f>IF(C7399+1=Protocol!$V$21,0,C7399+1)</f>
        <v>6</v>
      </c>
      <c r="D7400" s="1">
        <f t="shared" si="247"/>
        <v>1</v>
      </c>
      <c r="E7400" s="1" t="str">
        <f>INDEX(Protocol[Mark],MATCH(C7400,Protocol[Step],0))</f>
        <v>2M2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411010001</v>
      </c>
      <c r="H7400" s="134">
        <f>Systematic[[#This Row],[SampleVariableLabel]]+100*Systematic[[#This Row],[State]]</f>
        <v>411010601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411</v>
      </c>
      <c r="B7401" s="1">
        <f>IF(C7401=0,IF(B7400=Protocol!$V$20,1,B7400+1),B7400)</f>
        <v>1</v>
      </c>
      <c r="C7401" s="1">
        <f>IF(C7400+1=Protocol!$V$21,0,C7400+1)</f>
        <v>7</v>
      </c>
      <c r="D7401" s="1">
        <f t="shared" si="247"/>
        <v>2</v>
      </c>
      <c r="E7401" s="1" t="str">
        <f>INDEX(Protocol[Mark],MATCH(C7401,Protocol[Step],0))</f>
        <v>3P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411010002</v>
      </c>
      <c r="H7401" s="134">
        <f>Systematic[[#This Row],[SampleVariableLabel]]+100*Systematic[[#This Row],[State]]</f>
        <v>411010702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411</v>
      </c>
      <c r="B7402" s="1">
        <f>IF(C7402=0,IF(B7401=Protocol!$V$20,1,B7401+1),B7401)</f>
        <v>1</v>
      </c>
      <c r="C7402" s="1">
        <f>IF(C7401+1=Protocol!$V$21,0,C7401+1)</f>
        <v>8</v>
      </c>
      <c r="D7402" s="1">
        <f t="shared" si="247"/>
        <v>3</v>
      </c>
      <c r="E7402" s="1" t="str">
        <f>INDEX(Protocol[Mark],MATCH(C7402,Protocol[Step],0))</f>
        <v>4G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411010003</v>
      </c>
      <c r="H7402" s="134">
        <f>Systematic[[#This Row],[SampleVariableLabel]]+100*Systematic[[#This Row],[State]]</f>
        <v>411010803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411</v>
      </c>
      <c r="B7403" s="1">
        <f>IF(C7403=0,IF(B7402=Protocol!$V$20,1,B7402+1),B7402)</f>
        <v>1</v>
      </c>
      <c r="C7403" s="1">
        <f>IF(C7402+1=Protocol!$V$21,0,C7402+1)</f>
        <v>9</v>
      </c>
      <c r="D7403" s="1">
        <f t="shared" si="247"/>
        <v>4</v>
      </c>
      <c r="E7403" s="1" t="str">
        <f>INDEX(Protocol[Mark],MATCH(C7403,Protocol[Step],0))</f>
        <v>5S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411010004</v>
      </c>
      <c r="H7403" s="134">
        <f>Systematic[[#This Row],[SampleVariableLabel]]+100*Systematic[[#This Row],[State]]</f>
        <v>411010904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411</v>
      </c>
      <c r="B7404" s="1">
        <f>IF(C7404=0,IF(B7403=Protocol!$V$20,1,B7403+1),B7403)</f>
        <v>1</v>
      </c>
      <c r="C7404" s="1">
        <f>IF(C7403+1=Protocol!$V$21,0,C7403+1)</f>
        <v>10</v>
      </c>
      <c r="D7404" s="1">
        <f t="shared" si="247"/>
        <v>5</v>
      </c>
      <c r="E7404" s="1" t="str">
        <f>INDEX(Protocol[Mark],MATCH(C7404,Protocol[Step],0))</f>
        <v>6Gp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411010005</v>
      </c>
      <c r="H7404" s="134">
        <f>Systematic[[#This Row],[SampleVariableLabel]]+100*Systematic[[#This Row],[State]]</f>
        <v>411011005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411</v>
      </c>
      <c r="B7405" s="1">
        <f>IF(C7405=0,IF(B7404=Protocol!$V$20,1,B7404+1),B7404)</f>
        <v>1</v>
      </c>
      <c r="C7405" s="1">
        <f>IF(C7404+1=Protocol!$V$21,0,C7404+1)</f>
        <v>11</v>
      </c>
      <c r="D7405" s="1">
        <f t="shared" si="247"/>
        <v>6</v>
      </c>
      <c r="E7405" s="1" t="str">
        <f>INDEX(Protocol[Mark],MATCH(C7405,Protocol[Step],0))</f>
        <v>7U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411010006</v>
      </c>
      <c r="H7405" s="134">
        <f>Systematic[[#This Row],[SampleVariableLabel]]+100*Systematic[[#This Row],[State]]</f>
        <v>411011106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411</v>
      </c>
      <c r="B7406" s="1">
        <f>IF(C7406=0,IF(B7405=Protocol!$V$20,1,B7405+1),B7405)</f>
        <v>1</v>
      </c>
      <c r="C7406" s="1">
        <f>IF(C7405+1=Protocol!$V$21,0,C7405+1)</f>
        <v>12</v>
      </c>
      <c r="D7406" s="1">
        <f t="shared" si="247"/>
        <v>1</v>
      </c>
      <c r="E7406" s="1" t="str">
        <f>INDEX(Protocol[Mark],MATCH(C7406,Protocol[Step],0))</f>
        <v>8Rot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411010001</v>
      </c>
      <c r="H7406" s="134">
        <f>Systematic[[#This Row],[SampleVariableLabel]]+100*Systematic[[#This Row],[State]]</f>
        <v>411011201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411</v>
      </c>
      <c r="B7407" s="1">
        <f>IF(C7407=0,IF(B7406=Protocol!$V$20,1,B7406+1),B7406)</f>
        <v>1</v>
      </c>
      <c r="C7407" s="1">
        <f>IF(C7406+1=Protocol!$V$21,0,C7406+1)</f>
        <v>13</v>
      </c>
      <c r="D7407" s="1">
        <f t="shared" si="247"/>
        <v>2</v>
      </c>
      <c r="E7407" s="1" t="str">
        <f>INDEX(Protocol[Mark],MATCH(C7407,Protocol[Step],0))</f>
        <v>9Ama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411010002</v>
      </c>
      <c r="H7407" s="134">
        <f>Systematic[[#This Row],[SampleVariableLabel]]+100*Systematic[[#This Row],[State]]</f>
        <v>411011302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411</v>
      </c>
      <c r="B7408" s="1">
        <f>IF(C7408=0,IF(B7407=Protocol!$V$20,1,B7407+1),B7407)</f>
        <v>1</v>
      </c>
      <c r="C7408" s="1">
        <f>IF(C7407+1=Protocol!$V$21,0,C7407+1)</f>
        <v>14</v>
      </c>
      <c r="D7408" s="1">
        <f t="shared" si="247"/>
        <v>3</v>
      </c>
      <c r="E7408" s="1" t="str">
        <f>INDEX(Protocol[Mark],MATCH(C7408,Protocol[Step],0))</f>
        <v>10AsTm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411010003</v>
      </c>
      <c r="H7408" s="134">
        <f>Systematic[[#This Row],[SampleVariableLabel]]+100*Systematic[[#This Row],[State]]</f>
        <v>411011403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411</v>
      </c>
      <c r="B7409" s="1">
        <f>IF(C7409=0,IF(B7408=Protocol!$V$20,1,B7408+1),B7408)</f>
        <v>1</v>
      </c>
      <c r="C7409" s="1">
        <f>IF(C7408+1=Protocol!$V$21,0,C7408+1)</f>
        <v>15</v>
      </c>
      <c r="D7409" s="1">
        <f t="shared" si="247"/>
        <v>4</v>
      </c>
      <c r="E7409" s="1" t="str">
        <f>INDEX(Protocol[Mark],MATCH(C7409,Protocol[Step],0))</f>
        <v>11Azd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411010004</v>
      </c>
      <c r="H7409" s="134">
        <f>Systematic[[#This Row],[SampleVariableLabel]]+100*Systematic[[#This Row],[State]]</f>
        <v>411011504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412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ce1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412010005</v>
      </c>
      <c r="H7410" s="134">
        <f>Systematic[[#This Row],[SampleVariableLabel]]+100*Systematic[[#This Row],[State]]</f>
        <v>412010005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412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1Dig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412010006</v>
      </c>
      <c r="H7411" s="134">
        <f>Systematic[[#This Row],[SampleVariableLabel]]+100*Systematic[[#This Row],[State]]</f>
        <v>412010106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412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1D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412010001</v>
      </c>
      <c r="H7412" s="134">
        <f>Systematic[[#This Row],[SampleVariableLabel]]+100*Systematic[[#This Row],[State]]</f>
        <v>412010201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412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1M.1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412010002</v>
      </c>
      <c r="H7413" s="134">
        <f>Systematic[[#This Row],[SampleVariableLabel]]+100*Systematic[[#This Row],[State]]</f>
        <v>412010302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412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2Oct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412010003</v>
      </c>
      <c r="H7414" s="134">
        <f>Systematic[[#This Row],[SampleVariableLabel]]+100*Systematic[[#This Row],[State]]</f>
        <v>412010403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412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412010004</v>
      </c>
      <c r="H7415" s="134">
        <f>Systematic[[#This Row],[SampleVariableLabel]]+100*Systematic[[#This Row],[State]]</f>
        <v>412010504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412</v>
      </c>
      <c r="B7416" s="1">
        <f>IF(C7416=0,IF(B7415=Protocol!$V$20,1,B7415+1),B7415)</f>
        <v>1</v>
      </c>
      <c r="C7416" s="1">
        <f>IF(C7415+1=Protocol!$V$21,0,C7415+1)</f>
        <v>6</v>
      </c>
      <c r="D7416" s="1">
        <f t="shared" si="247"/>
        <v>5</v>
      </c>
      <c r="E7416" s="1" t="str">
        <f>INDEX(Protocol[Mark],MATCH(C7416,Protocol[Step],0))</f>
        <v>2M2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412010005</v>
      </c>
      <c r="H7416" s="134">
        <f>Systematic[[#This Row],[SampleVariableLabel]]+100*Systematic[[#This Row],[State]]</f>
        <v>412010605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412</v>
      </c>
      <c r="B7417" s="1">
        <f>IF(C7417=0,IF(B7416=Protocol!$V$20,1,B7416+1),B7416)</f>
        <v>1</v>
      </c>
      <c r="C7417" s="1">
        <f>IF(C7416+1=Protocol!$V$21,0,C7416+1)</f>
        <v>7</v>
      </c>
      <c r="D7417" s="1">
        <f t="shared" si="247"/>
        <v>6</v>
      </c>
      <c r="E7417" s="1" t="str">
        <f>INDEX(Protocol[Mark],MATCH(C7417,Protocol[Step],0))</f>
        <v>3P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412010006</v>
      </c>
      <c r="H7417" s="134">
        <f>Systematic[[#This Row],[SampleVariableLabel]]+100*Systematic[[#This Row],[State]]</f>
        <v>412010706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412</v>
      </c>
      <c r="B7418" s="1">
        <f>IF(C7418=0,IF(B7417=Protocol!$V$20,1,B7417+1),B7417)</f>
        <v>1</v>
      </c>
      <c r="C7418" s="1">
        <f>IF(C7417+1=Protocol!$V$21,0,C7417+1)</f>
        <v>8</v>
      </c>
      <c r="D7418" s="1">
        <f t="shared" si="247"/>
        <v>1</v>
      </c>
      <c r="E7418" s="1" t="str">
        <f>INDEX(Protocol[Mark],MATCH(C7418,Protocol[Step],0))</f>
        <v>4G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412010001</v>
      </c>
      <c r="H7418" s="134">
        <f>Systematic[[#This Row],[SampleVariableLabel]]+100*Systematic[[#This Row],[State]]</f>
        <v>412010801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412</v>
      </c>
      <c r="B7419" s="1">
        <f>IF(C7419=0,IF(B7418=Protocol!$V$20,1,B7418+1),B7418)</f>
        <v>1</v>
      </c>
      <c r="C7419" s="1">
        <f>IF(C7418+1=Protocol!$V$21,0,C7418+1)</f>
        <v>9</v>
      </c>
      <c r="D7419" s="1">
        <f t="shared" si="247"/>
        <v>2</v>
      </c>
      <c r="E7419" s="1" t="str">
        <f>INDEX(Protocol[Mark],MATCH(C7419,Protocol[Step],0))</f>
        <v>5S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412010002</v>
      </c>
      <c r="H7419" s="134">
        <f>Systematic[[#This Row],[SampleVariableLabel]]+100*Systematic[[#This Row],[State]]</f>
        <v>412010902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412</v>
      </c>
      <c r="B7420" s="1">
        <f>IF(C7420=0,IF(B7419=Protocol!$V$20,1,B7419+1),B7419)</f>
        <v>1</v>
      </c>
      <c r="C7420" s="1">
        <f>IF(C7419+1=Protocol!$V$21,0,C7419+1)</f>
        <v>10</v>
      </c>
      <c r="D7420" s="1">
        <f t="shared" si="247"/>
        <v>3</v>
      </c>
      <c r="E7420" s="1" t="str">
        <f>INDEX(Protocol[Mark],MATCH(C7420,Protocol[Step],0))</f>
        <v>6Gp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412010003</v>
      </c>
      <c r="H7420" s="134">
        <f>Systematic[[#This Row],[SampleVariableLabel]]+100*Systematic[[#This Row],[State]]</f>
        <v>412011003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412</v>
      </c>
      <c r="B7421" s="1">
        <f>IF(C7421=0,IF(B7420=Protocol!$V$20,1,B7420+1),B7420)</f>
        <v>1</v>
      </c>
      <c r="C7421" s="1">
        <f>IF(C7420+1=Protocol!$V$21,0,C7420+1)</f>
        <v>11</v>
      </c>
      <c r="D7421" s="1">
        <f t="shared" si="247"/>
        <v>4</v>
      </c>
      <c r="E7421" s="1" t="str">
        <f>INDEX(Protocol[Mark],MATCH(C7421,Protocol[Step],0))</f>
        <v>7U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412010004</v>
      </c>
      <c r="H7421" s="134">
        <f>Systematic[[#This Row],[SampleVariableLabel]]+100*Systematic[[#This Row],[State]]</f>
        <v>412011104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412</v>
      </c>
      <c r="B7422" s="1">
        <f>IF(C7422=0,IF(B7421=Protocol!$V$20,1,B7421+1),B7421)</f>
        <v>1</v>
      </c>
      <c r="C7422" s="1">
        <f>IF(C7421+1=Protocol!$V$21,0,C7421+1)</f>
        <v>12</v>
      </c>
      <c r="D7422" s="1">
        <f t="shared" si="247"/>
        <v>5</v>
      </c>
      <c r="E7422" s="1" t="str">
        <f>INDEX(Protocol[Mark],MATCH(C7422,Protocol[Step],0))</f>
        <v>8Rot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412010005</v>
      </c>
      <c r="H7422" s="134">
        <f>Systematic[[#This Row],[SampleVariableLabel]]+100*Systematic[[#This Row],[State]]</f>
        <v>412011205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412</v>
      </c>
      <c r="B7423" s="1">
        <f>IF(C7423=0,IF(B7422=Protocol!$V$20,1,B7422+1),B7422)</f>
        <v>1</v>
      </c>
      <c r="C7423" s="1">
        <f>IF(C7422+1=Protocol!$V$21,0,C7422+1)</f>
        <v>13</v>
      </c>
      <c r="D7423" s="1">
        <f t="shared" si="247"/>
        <v>6</v>
      </c>
      <c r="E7423" s="1" t="str">
        <f>INDEX(Protocol[Mark],MATCH(C7423,Protocol[Step],0))</f>
        <v>9Ama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412010006</v>
      </c>
      <c r="H7423" s="134">
        <f>Systematic[[#This Row],[SampleVariableLabel]]+100*Systematic[[#This Row],[State]]</f>
        <v>412011306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412</v>
      </c>
      <c r="B7424" s="1">
        <f>IF(C7424=0,IF(B7423=Protocol!$V$20,1,B7423+1),B7423)</f>
        <v>1</v>
      </c>
      <c r="C7424" s="1">
        <f>IF(C7423+1=Protocol!$V$21,0,C7423+1)</f>
        <v>14</v>
      </c>
      <c r="D7424" s="1">
        <f t="shared" si="247"/>
        <v>1</v>
      </c>
      <c r="E7424" s="1" t="str">
        <f>INDEX(Protocol[Mark],MATCH(C7424,Protocol[Step],0))</f>
        <v>10AsTm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412010001</v>
      </c>
      <c r="H7424" s="134">
        <f>Systematic[[#This Row],[SampleVariableLabel]]+100*Systematic[[#This Row],[State]]</f>
        <v>412011401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412</v>
      </c>
      <c r="B7425" s="1">
        <f>IF(C7425=0,IF(B7424=Protocol!$V$20,1,B7424+1),B7424)</f>
        <v>1</v>
      </c>
      <c r="C7425" s="1">
        <f>IF(C7424+1=Protocol!$V$21,0,C7424+1)</f>
        <v>15</v>
      </c>
      <c r="D7425" s="1">
        <f t="shared" si="247"/>
        <v>2</v>
      </c>
      <c r="E7425" s="1" t="str">
        <f>INDEX(Protocol[Mark],MATCH(C7425,Protocol[Step],0))</f>
        <v>11Azd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412010002</v>
      </c>
      <c r="H7425" s="134">
        <f>Systematic[[#This Row],[SampleVariableLabel]]+100*Systematic[[#This Row],[State]]</f>
        <v>412011502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413</v>
      </c>
      <c r="B7426" s="1">
        <f>IF(C7426=0,IF(B7425=Protocol!$V$20,1,B7425+1),B7425)</f>
        <v>1</v>
      </c>
      <c r="C7426" s="1">
        <f>IF(C7425+1=Protocol!$V$21,0,C7425+1)</f>
        <v>0</v>
      </c>
      <c r="D7426" s="1">
        <f t="shared" si="247"/>
        <v>3</v>
      </c>
      <c r="E7426" s="1" t="str">
        <f>INDEX(Protocol[Mark],MATCH(C7426,Protocol[Step],0))</f>
        <v>ce1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413010003</v>
      </c>
      <c r="H7426" s="134">
        <f>Systematic[[#This Row],[SampleVariableLabel]]+100*Systematic[[#This Row],[State]]</f>
        <v>413010003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413</v>
      </c>
      <c r="B7427" s="1">
        <f>IF(C7427=0,IF(B7426=Protocol!$V$20,1,B7426+1),B7426)</f>
        <v>1</v>
      </c>
      <c r="C7427" s="1">
        <f>IF(C7426+1=Protocol!$V$21,0,C7426+1)</f>
        <v>1</v>
      </c>
      <c r="D7427" s="1">
        <f t="shared" ref="D7427:D7490" si="249">IF(D7426=nVariables,1,D7426+1)</f>
        <v>4</v>
      </c>
      <c r="E7427" s="1" t="str">
        <f>INDEX(Protocol[Mark],MATCH(C7427,Protocol[Step],0))</f>
        <v>1Dig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413010004</v>
      </c>
      <c r="H7427" s="134">
        <f>Systematic[[#This Row],[SampleVariableLabel]]+100*Systematic[[#This Row],[State]]</f>
        <v>413010104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413</v>
      </c>
      <c r="B7428" s="1">
        <f>IF(C7428=0,IF(B7427=Protocol!$V$20,1,B7427+1),B7427)</f>
        <v>1</v>
      </c>
      <c r="C7428" s="1">
        <f>IF(C7427+1=Protocol!$V$21,0,C7427+1)</f>
        <v>2</v>
      </c>
      <c r="D7428" s="1">
        <f t="shared" si="249"/>
        <v>5</v>
      </c>
      <c r="E7428" s="1" t="str">
        <f>INDEX(Protocol[Mark],MATCH(C7428,Protocol[Step],0))</f>
        <v>1D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413010005</v>
      </c>
      <c r="H7428" s="134">
        <f>Systematic[[#This Row],[SampleVariableLabel]]+100*Systematic[[#This Row],[State]]</f>
        <v>413010205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413</v>
      </c>
      <c r="B7429" s="1">
        <f>IF(C7429=0,IF(B7428=Protocol!$V$20,1,B7428+1),B7428)</f>
        <v>1</v>
      </c>
      <c r="C7429" s="1">
        <f>IF(C7428+1=Protocol!$V$21,0,C7428+1)</f>
        <v>3</v>
      </c>
      <c r="D7429" s="1">
        <f t="shared" si="249"/>
        <v>6</v>
      </c>
      <c r="E7429" s="1" t="str">
        <f>INDEX(Protocol[Mark],MATCH(C7429,Protocol[Step],0))</f>
        <v>1M.1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413010006</v>
      </c>
      <c r="H7429" s="134">
        <f>Systematic[[#This Row],[SampleVariableLabel]]+100*Systematic[[#This Row],[State]]</f>
        <v>413010306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413</v>
      </c>
      <c r="B7430" s="1">
        <f>IF(C7430=0,IF(B7429=Protocol!$V$20,1,B7429+1),B7429)</f>
        <v>1</v>
      </c>
      <c r="C7430" s="1">
        <f>IF(C7429+1=Protocol!$V$21,0,C7429+1)</f>
        <v>4</v>
      </c>
      <c r="D7430" s="1">
        <f t="shared" si="249"/>
        <v>1</v>
      </c>
      <c r="E7430" s="1" t="str">
        <f>INDEX(Protocol[Mark],MATCH(C7430,Protocol[Step],0))</f>
        <v>2Oct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413010001</v>
      </c>
      <c r="H7430" s="134">
        <f>Systematic[[#This Row],[SampleVariableLabel]]+100*Systematic[[#This Row],[State]]</f>
        <v>413010401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413</v>
      </c>
      <c r="B7431" s="1">
        <f>IF(C7431=0,IF(B7430=Protocol!$V$20,1,B7430+1),B7430)</f>
        <v>1</v>
      </c>
      <c r="C7431" s="1">
        <f>IF(C7430+1=Protocol!$V$21,0,C7430+1)</f>
        <v>5</v>
      </c>
      <c r="D7431" s="1">
        <f t="shared" si="249"/>
        <v>2</v>
      </c>
      <c r="E7431" s="1" t="str">
        <f>INDEX(Protocol[Mark],MATCH(C7431,Protocol[Step],0))</f>
        <v>2c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413010002</v>
      </c>
      <c r="H7431" s="134">
        <f>Systematic[[#This Row],[SampleVariableLabel]]+100*Systematic[[#This Row],[State]]</f>
        <v>413010502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413</v>
      </c>
      <c r="B7432" s="1">
        <f>IF(C7432=0,IF(B7431=Protocol!$V$20,1,B7431+1),B7431)</f>
        <v>1</v>
      </c>
      <c r="C7432" s="1">
        <f>IF(C7431+1=Protocol!$V$21,0,C7431+1)</f>
        <v>6</v>
      </c>
      <c r="D7432" s="1">
        <f t="shared" si="249"/>
        <v>3</v>
      </c>
      <c r="E7432" s="1" t="str">
        <f>INDEX(Protocol[Mark],MATCH(C7432,Protocol[Step],0))</f>
        <v>2M2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413010003</v>
      </c>
      <c r="H7432" s="134">
        <f>Systematic[[#This Row],[SampleVariableLabel]]+100*Systematic[[#This Row],[State]]</f>
        <v>413010603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413</v>
      </c>
      <c r="B7433" s="1">
        <f>IF(C7433=0,IF(B7432=Protocol!$V$20,1,B7432+1),B7432)</f>
        <v>1</v>
      </c>
      <c r="C7433" s="1">
        <f>IF(C7432+1=Protocol!$V$21,0,C7432+1)</f>
        <v>7</v>
      </c>
      <c r="D7433" s="1">
        <f t="shared" si="249"/>
        <v>4</v>
      </c>
      <c r="E7433" s="1" t="str">
        <f>INDEX(Protocol[Mark],MATCH(C7433,Protocol[Step],0))</f>
        <v>3P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413010004</v>
      </c>
      <c r="H7433" s="134">
        <f>Systematic[[#This Row],[SampleVariableLabel]]+100*Systematic[[#This Row],[State]]</f>
        <v>413010704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413</v>
      </c>
      <c r="B7434" s="1">
        <f>IF(C7434=0,IF(B7433=Protocol!$V$20,1,B7433+1),B7433)</f>
        <v>1</v>
      </c>
      <c r="C7434" s="1">
        <f>IF(C7433+1=Protocol!$V$21,0,C7433+1)</f>
        <v>8</v>
      </c>
      <c r="D7434" s="1">
        <f t="shared" si="249"/>
        <v>5</v>
      </c>
      <c r="E7434" s="1" t="str">
        <f>INDEX(Protocol[Mark],MATCH(C7434,Protocol[Step],0))</f>
        <v>4G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413010005</v>
      </c>
      <c r="H7434" s="134">
        <f>Systematic[[#This Row],[SampleVariableLabel]]+100*Systematic[[#This Row],[State]]</f>
        <v>413010805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413</v>
      </c>
      <c r="B7435" s="1">
        <f>IF(C7435=0,IF(B7434=Protocol!$V$20,1,B7434+1),B7434)</f>
        <v>1</v>
      </c>
      <c r="C7435" s="1">
        <f>IF(C7434+1=Protocol!$V$21,0,C7434+1)</f>
        <v>9</v>
      </c>
      <c r="D7435" s="1">
        <f t="shared" si="249"/>
        <v>6</v>
      </c>
      <c r="E7435" s="1" t="str">
        <f>INDEX(Protocol[Mark],MATCH(C7435,Protocol[Step],0))</f>
        <v>5S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413010006</v>
      </c>
      <c r="H7435" s="134">
        <f>Systematic[[#This Row],[SampleVariableLabel]]+100*Systematic[[#This Row],[State]]</f>
        <v>413010906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413</v>
      </c>
      <c r="B7436" s="1">
        <f>IF(C7436=0,IF(B7435=Protocol!$V$20,1,B7435+1),B7435)</f>
        <v>1</v>
      </c>
      <c r="C7436" s="1">
        <f>IF(C7435+1=Protocol!$V$21,0,C7435+1)</f>
        <v>10</v>
      </c>
      <c r="D7436" s="1">
        <f t="shared" si="249"/>
        <v>1</v>
      </c>
      <c r="E7436" s="1" t="str">
        <f>INDEX(Protocol[Mark],MATCH(C7436,Protocol[Step],0))</f>
        <v>6Gp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413010001</v>
      </c>
      <c r="H7436" s="134">
        <f>Systematic[[#This Row],[SampleVariableLabel]]+100*Systematic[[#This Row],[State]]</f>
        <v>413011001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413</v>
      </c>
      <c r="B7437" s="1">
        <f>IF(C7437=0,IF(B7436=Protocol!$V$20,1,B7436+1),B7436)</f>
        <v>1</v>
      </c>
      <c r="C7437" s="1">
        <f>IF(C7436+1=Protocol!$V$21,0,C7436+1)</f>
        <v>11</v>
      </c>
      <c r="D7437" s="1">
        <f t="shared" si="249"/>
        <v>2</v>
      </c>
      <c r="E7437" s="1" t="str">
        <f>INDEX(Protocol[Mark],MATCH(C7437,Protocol[Step],0))</f>
        <v>7U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413010002</v>
      </c>
      <c r="H7437" s="134">
        <f>Systematic[[#This Row],[SampleVariableLabel]]+100*Systematic[[#This Row],[State]]</f>
        <v>413011102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413</v>
      </c>
      <c r="B7438" s="1">
        <f>IF(C7438=0,IF(B7437=Protocol!$V$20,1,B7437+1),B7437)</f>
        <v>1</v>
      </c>
      <c r="C7438" s="1">
        <f>IF(C7437+1=Protocol!$V$21,0,C7437+1)</f>
        <v>12</v>
      </c>
      <c r="D7438" s="1">
        <f t="shared" si="249"/>
        <v>3</v>
      </c>
      <c r="E7438" s="1" t="str">
        <f>INDEX(Protocol[Mark],MATCH(C7438,Protocol[Step],0))</f>
        <v>8Rot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413010003</v>
      </c>
      <c r="H7438" s="134">
        <f>Systematic[[#This Row],[SampleVariableLabel]]+100*Systematic[[#This Row],[State]]</f>
        <v>413011203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413</v>
      </c>
      <c r="B7439" s="1">
        <f>IF(C7439=0,IF(B7438=Protocol!$V$20,1,B7438+1),B7438)</f>
        <v>1</v>
      </c>
      <c r="C7439" s="1">
        <f>IF(C7438+1=Protocol!$V$21,0,C7438+1)</f>
        <v>13</v>
      </c>
      <c r="D7439" s="1">
        <f t="shared" si="249"/>
        <v>4</v>
      </c>
      <c r="E7439" s="1" t="str">
        <f>INDEX(Protocol[Mark],MATCH(C7439,Protocol[Step],0))</f>
        <v>9Ama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413010004</v>
      </c>
      <c r="H7439" s="134">
        <f>Systematic[[#This Row],[SampleVariableLabel]]+100*Systematic[[#This Row],[State]]</f>
        <v>413011304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413</v>
      </c>
      <c r="B7440" s="1">
        <f>IF(C7440=0,IF(B7439=Protocol!$V$20,1,B7439+1),B7439)</f>
        <v>1</v>
      </c>
      <c r="C7440" s="1">
        <f>IF(C7439+1=Protocol!$V$21,0,C7439+1)</f>
        <v>14</v>
      </c>
      <c r="D7440" s="1">
        <f t="shared" si="249"/>
        <v>5</v>
      </c>
      <c r="E7440" s="1" t="str">
        <f>INDEX(Protocol[Mark],MATCH(C7440,Protocol[Step],0))</f>
        <v>10AsTm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413010005</v>
      </c>
      <c r="H7440" s="134">
        <f>Systematic[[#This Row],[SampleVariableLabel]]+100*Systematic[[#This Row],[State]]</f>
        <v>413011405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413</v>
      </c>
      <c r="B7441" s="1">
        <f>IF(C7441=0,IF(B7440=Protocol!$V$20,1,B7440+1),B7440)</f>
        <v>1</v>
      </c>
      <c r="C7441" s="1">
        <f>IF(C7440+1=Protocol!$V$21,0,C7440+1)</f>
        <v>15</v>
      </c>
      <c r="D7441" s="1">
        <f t="shared" si="249"/>
        <v>6</v>
      </c>
      <c r="E7441" s="1" t="str">
        <f>INDEX(Protocol[Mark],MATCH(C7441,Protocol[Step],0))</f>
        <v>11Azd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413010006</v>
      </c>
      <c r="H7441" s="134">
        <f>Systematic[[#This Row],[SampleVariableLabel]]+100*Systematic[[#This Row],[State]]</f>
        <v>413011506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414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ce1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414010001</v>
      </c>
      <c r="H7442" s="134">
        <f>Systematic[[#This Row],[SampleVariableLabel]]+100*Systematic[[#This Row],[State]]</f>
        <v>414010001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414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414010002</v>
      </c>
      <c r="H7443" s="134">
        <f>Systematic[[#This Row],[SampleVariableLabel]]+100*Systematic[[#This Row],[State]]</f>
        <v>414010102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414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414010003</v>
      </c>
      <c r="H7444" s="134">
        <f>Systematic[[#This Row],[SampleVariableLabel]]+100*Systematic[[#This Row],[State]]</f>
        <v>414010203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414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1M.1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414010004</v>
      </c>
      <c r="H7445" s="134">
        <f>Systematic[[#This Row],[SampleVariableLabel]]+100*Systematic[[#This Row],[State]]</f>
        <v>414010304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414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2Oct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414010005</v>
      </c>
      <c r="H7446" s="134">
        <f>Systematic[[#This Row],[SampleVariableLabel]]+100*Systematic[[#This Row],[State]]</f>
        <v>414010405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414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2c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414010006</v>
      </c>
      <c r="H7447" s="134">
        <f>Systematic[[#This Row],[SampleVariableLabel]]+100*Systematic[[#This Row],[State]]</f>
        <v>414010506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414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2M2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414010001</v>
      </c>
      <c r="H7448" s="134">
        <f>Systematic[[#This Row],[SampleVariableLabel]]+100*Systematic[[#This Row],[State]]</f>
        <v>414010601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414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3P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414010002</v>
      </c>
      <c r="H7449" s="134">
        <f>Systematic[[#This Row],[SampleVariableLabel]]+100*Systematic[[#This Row],[State]]</f>
        <v>414010702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414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4G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414010003</v>
      </c>
      <c r="H7450" s="134">
        <f>Systematic[[#This Row],[SampleVariableLabel]]+100*Systematic[[#This Row],[State]]</f>
        <v>414010803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414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5S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414010004</v>
      </c>
      <c r="H7451" s="134">
        <f>Systematic[[#This Row],[SampleVariableLabel]]+100*Systematic[[#This Row],[State]]</f>
        <v>414010904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414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6Gp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414010005</v>
      </c>
      <c r="H7452" s="134">
        <f>Systematic[[#This Row],[SampleVariableLabel]]+100*Systematic[[#This Row],[State]]</f>
        <v>414011005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414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7U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414010006</v>
      </c>
      <c r="H7453" s="134">
        <f>Systematic[[#This Row],[SampleVariableLabel]]+100*Systematic[[#This Row],[State]]</f>
        <v>414011106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414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8Rot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414010001</v>
      </c>
      <c r="H7454" s="134">
        <f>Systematic[[#This Row],[SampleVariableLabel]]+100*Systematic[[#This Row],[State]]</f>
        <v>414011201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414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9Ama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414010002</v>
      </c>
      <c r="H7455" s="134">
        <f>Systematic[[#This Row],[SampleVariableLabel]]+100*Systematic[[#This Row],[State]]</f>
        <v>414011302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414</v>
      </c>
      <c r="B7456" s="1">
        <f>IF(C7456=0,IF(B7455=Protocol!$V$20,1,B7455+1),B7455)</f>
        <v>1</v>
      </c>
      <c r="C7456" s="1">
        <f>IF(C7455+1=Protocol!$V$21,0,C7455+1)</f>
        <v>14</v>
      </c>
      <c r="D7456" s="1">
        <f t="shared" si="249"/>
        <v>3</v>
      </c>
      <c r="E7456" s="1" t="str">
        <f>INDEX(Protocol[Mark],MATCH(C7456,Protocol[Step],0))</f>
        <v>10AsTm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414010003</v>
      </c>
      <c r="H7456" s="134">
        <f>Systematic[[#This Row],[SampleVariableLabel]]+100*Systematic[[#This Row],[State]]</f>
        <v>414011403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414</v>
      </c>
      <c r="B7457" s="1">
        <f>IF(C7457=0,IF(B7456=Protocol!$V$20,1,B7456+1),B7456)</f>
        <v>1</v>
      </c>
      <c r="C7457" s="1">
        <f>IF(C7456+1=Protocol!$V$21,0,C7456+1)</f>
        <v>15</v>
      </c>
      <c r="D7457" s="1">
        <f t="shared" si="249"/>
        <v>4</v>
      </c>
      <c r="E7457" s="1" t="str">
        <f>INDEX(Protocol[Mark],MATCH(C7457,Protocol[Step],0))</f>
        <v>11Azd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414010004</v>
      </c>
      <c r="H7457" s="134">
        <f>Systematic[[#This Row],[SampleVariableLabel]]+100*Systematic[[#This Row],[State]]</f>
        <v>414011504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415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ce1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415010005</v>
      </c>
      <c r="H7458" s="134">
        <f>Systematic[[#This Row],[SampleVariableLabel]]+100*Systematic[[#This Row],[State]]</f>
        <v>415010005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415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1Dig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415010006</v>
      </c>
      <c r="H7459" s="134">
        <f>Systematic[[#This Row],[SampleVariableLabel]]+100*Systematic[[#This Row],[State]]</f>
        <v>415010106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415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1D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415010001</v>
      </c>
      <c r="H7460" s="134">
        <f>Systematic[[#This Row],[SampleVariableLabel]]+100*Systematic[[#This Row],[State]]</f>
        <v>415010201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415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1M.1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415010002</v>
      </c>
      <c r="H7461" s="134">
        <f>Systematic[[#This Row],[SampleVariableLabel]]+100*Systematic[[#This Row],[State]]</f>
        <v>415010302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415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2Oct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415010003</v>
      </c>
      <c r="H7462" s="134">
        <f>Systematic[[#This Row],[SampleVariableLabel]]+100*Systematic[[#This Row],[State]]</f>
        <v>415010403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415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2c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415010004</v>
      </c>
      <c r="H7463" s="134">
        <f>Systematic[[#This Row],[SampleVariableLabel]]+100*Systematic[[#This Row],[State]]</f>
        <v>415010504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415</v>
      </c>
      <c r="B7464" s="1">
        <f>IF(C7464=0,IF(B7463=Protocol!$V$20,1,B7463+1),B7463)</f>
        <v>1</v>
      </c>
      <c r="C7464" s="1">
        <f>IF(C7463+1=Protocol!$V$21,0,C7463+1)</f>
        <v>6</v>
      </c>
      <c r="D7464" s="1">
        <f t="shared" si="249"/>
        <v>5</v>
      </c>
      <c r="E7464" s="1" t="str">
        <f>INDEX(Protocol[Mark],MATCH(C7464,Protocol[Step],0))</f>
        <v>2M2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415010005</v>
      </c>
      <c r="H7464" s="134">
        <f>Systematic[[#This Row],[SampleVariableLabel]]+100*Systematic[[#This Row],[State]]</f>
        <v>415010605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415</v>
      </c>
      <c r="B7465" s="1">
        <f>IF(C7465=0,IF(B7464=Protocol!$V$20,1,B7464+1),B7464)</f>
        <v>1</v>
      </c>
      <c r="C7465" s="1">
        <f>IF(C7464+1=Protocol!$V$21,0,C7464+1)</f>
        <v>7</v>
      </c>
      <c r="D7465" s="1">
        <f t="shared" si="249"/>
        <v>6</v>
      </c>
      <c r="E7465" s="1" t="str">
        <f>INDEX(Protocol[Mark],MATCH(C7465,Protocol[Step],0))</f>
        <v>3P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415010006</v>
      </c>
      <c r="H7465" s="134">
        <f>Systematic[[#This Row],[SampleVariableLabel]]+100*Systematic[[#This Row],[State]]</f>
        <v>415010706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415</v>
      </c>
      <c r="B7466" s="1">
        <f>IF(C7466=0,IF(B7465=Protocol!$V$20,1,B7465+1),B7465)</f>
        <v>1</v>
      </c>
      <c r="C7466" s="1">
        <f>IF(C7465+1=Protocol!$V$21,0,C7465+1)</f>
        <v>8</v>
      </c>
      <c r="D7466" s="1">
        <f t="shared" si="249"/>
        <v>1</v>
      </c>
      <c r="E7466" s="1" t="str">
        <f>INDEX(Protocol[Mark],MATCH(C7466,Protocol[Step],0))</f>
        <v>4G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415010001</v>
      </c>
      <c r="H7466" s="134">
        <f>Systematic[[#This Row],[SampleVariableLabel]]+100*Systematic[[#This Row],[State]]</f>
        <v>415010801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415</v>
      </c>
      <c r="B7467" s="1">
        <f>IF(C7467=0,IF(B7466=Protocol!$V$20,1,B7466+1),B7466)</f>
        <v>1</v>
      </c>
      <c r="C7467" s="1">
        <f>IF(C7466+1=Protocol!$V$21,0,C7466+1)</f>
        <v>9</v>
      </c>
      <c r="D7467" s="1">
        <f t="shared" si="249"/>
        <v>2</v>
      </c>
      <c r="E7467" s="1" t="str">
        <f>INDEX(Protocol[Mark],MATCH(C7467,Protocol[Step],0))</f>
        <v>5S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415010002</v>
      </c>
      <c r="H7467" s="134">
        <f>Systematic[[#This Row],[SampleVariableLabel]]+100*Systematic[[#This Row],[State]]</f>
        <v>415010902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415</v>
      </c>
      <c r="B7468" s="1">
        <f>IF(C7468=0,IF(B7467=Protocol!$V$20,1,B7467+1),B7467)</f>
        <v>1</v>
      </c>
      <c r="C7468" s="1">
        <f>IF(C7467+1=Protocol!$V$21,0,C7467+1)</f>
        <v>10</v>
      </c>
      <c r="D7468" s="1">
        <f t="shared" si="249"/>
        <v>3</v>
      </c>
      <c r="E7468" s="1" t="str">
        <f>INDEX(Protocol[Mark],MATCH(C7468,Protocol[Step],0))</f>
        <v>6Gp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415010003</v>
      </c>
      <c r="H7468" s="134">
        <f>Systematic[[#This Row],[SampleVariableLabel]]+100*Systematic[[#This Row],[State]]</f>
        <v>415011003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415</v>
      </c>
      <c r="B7469" s="1">
        <f>IF(C7469=0,IF(B7468=Protocol!$V$20,1,B7468+1),B7468)</f>
        <v>1</v>
      </c>
      <c r="C7469" s="1">
        <f>IF(C7468+1=Protocol!$V$21,0,C7468+1)</f>
        <v>11</v>
      </c>
      <c r="D7469" s="1">
        <f t="shared" si="249"/>
        <v>4</v>
      </c>
      <c r="E7469" s="1" t="str">
        <f>INDEX(Protocol[Mark],MATCH(C7469,Protocol[Step],0))</f>
        <v>7U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415010004</v>
      </c>
      <c r="H7469" s="134">
        <f>Systematic[[#This Row],[SampleVariableLabel]]+100*Systematic[[#This Row],[State]]</f>
        <v>415011104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415</v>
      </c>
      <c r="B7470" s="1">
        <f>IF(C7470=0,IF(B7469=Protocol!$V$20,1,B7469+1),B7469)</f>
        <v>1</v>
      </c>
      <c r="C7470" s="1">
        <f>IF(C7469+1=Protocol!$V$21,0,C7469+1)</f>
        <v>12</v>
      </c>
      <c r="D7470" s="1">
        <f t="shared" si="249"/>
        <v>5</v>
      </c>
      <c r="E7470" s="1" t="str">
        <f>INDEX(Protocol[Mark],MATCH(C7470,Protocol[Step],0))</f>
        <v>8Rot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415010005</v>
      </c>
      <c r="H7470" s="134">
        <f>Systematic[[#This Row],[SampleVariableLabel]]+100*Systematic[[#This Row],[State]]</f>
        <v>415011205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415</v>
      </c>
      <c r="B7471" s="1">
        <f>IF(C7471=0,IF(B7470=Protocol!$V$20,1,B7470+1),B7470)</f>
        <v>1</v>
      </c>
      <c r="C7471" s="1">
        <f>IF(C7470+1=Protocol!$V$21,0,C7470+1)</f>
        <v>13</v>
      </c>
      <c r="D7471" s="1">
        <f t="shared" si="249"/>
        <v>6</v>
      </c>
      <c r="E7471" s="1" t="str">
        <f>INDEX(Protocol[Mark],MATCH(C7471,Protocol[Step],0))</f>
        <v>9Ama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415010006</v>
      </c>
      <c r="H7471" s="134">
        <f>Systematic[[#This Row],[SampleVariableLabel]]+100*Systematic[[#This Row],[State]]</f>
        <v>415011306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415</v>
      </c>
      <c r="B7472" s="1">
        <f>IF(C7472=0,IF(B7471=Protocol!$V$20,1,B7471+1),B7471)</f>
        <v>1</v>
      </c>
      <c r="C7472" s="1">
        <f>IF(C7471+1=Protocol!$V$21,0,C7471+1)</f>
        <v>14</v>
      </c>
      <c r="D7472" s="1">
        <f t="shared" si="249"/>
        <v>1</v>
      </c>
      <c r="E7472" s="1" t="str">
        <f>INDEX(Protocol[Mark],MATCH(C7472,Protocol[Step],0))</f>
        <v>10AsTm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415010001</v>
      </c>
      <c r="H7472" s="134">
        <f>Systematic[[#This Row],[SampleVariableLabel]]+100*Systematic[[#This Row],[State]]</f>
        <v>415011401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415</v>
      </c>
      <c r="B7473" s="1">
        <f>IF(C7473=0,IF(B7472=Protocol!$V$20,1,B7472+1),B7472)</f>
        <v>1</v>
      </c>
      <c r="C7473" s="1">
        <f>IF(C7472+1=Protocol!$V$21,0,C7472+1)</f>
        <v>15</v>
      </c>
      <c r="D7473" s="1">
        <f t="shared" si="249"/>
        <v>2</v>
      </c>
      <c r="E7473" s="1" t="str">
        <f>INDEX(Protocol[Mark],MATCH(C7473,Protocol[Step],0))</f>
        <v>11Azd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415010002</v>
      </c>
      <c r="H7473" s="134">
        <f>Systematic[[#This Row],[SampleVariableLabel]]+100*Systematic[[#This Row],[State]]</f>
        <v>415011502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416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ce1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416010003</v>
      </c>
      <c r="H7474" s="134">
        <f>Systematic[[#This Row],[SampleVariableLabel]]+100*Systematic[[#This Row],[State]]</f>
        <v>416010003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416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1Dig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416010004</v>
      </c>
      <c r="H7475" s="134">
        <f>Systematic[[#This Row],[SampleVariableLabel]]+100*Systematic[[#This Row],[State]]</f>
        <v>416010104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416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1D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416010005</v>
      </c>
      <c r="H7476" s="134">
        <f>Systematic[[#This Row],[SampleVariableLabel]]+100*Systematic[[#This Row],[State]]</f>
        <v>416010205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416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1M.1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416010006</v>
      </c>
      <c r="H7477" s="134">
        <f>Systematic[[#This Row],[SampleVariableLabel]]+100*Systematic[[#This Row],[State]]</f>
        <v>416010306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416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2Oct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416010001</v>
      </c>
      <c r="H7478" s="134">
        <f>Systematic[[#This Row],[SampleVariableLabel]]+100*Systematic[[#This Row],[State]]</f>
        <v>416010401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416</v>
      </c>
      <c r="B7479" s="1">
        <f>IF(C7479=0,IF(B7478=Protocol!$V$20,1,B7478+1),B7478)</f>
        <v>1</v>
      </c>
      <c r="C7479" s="1">
        <f>IF(C7478+1=Protocol!$V$21,0,C7478+1)</f>
        <v>5</v>
      </c>
      <c r="D7479" s="1">
        <f t="shared" si="249"/>
        <v>2</v>
      </c>
      <c r="E7479" s="1" t="str">
        <f>INDEX(Protocol[Mark],MATCH(C7479,Protocol[Step],0))</f>
        <v>2c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416010002</v>
      </c>
      <c r="H7479" s="134">
        <f>Systematic[[#This Row],[SampleVariableLabel]]+100*Systematic[[#This Row],[State]]</f>
        <v>416010502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416</v>
      </c>
      <c r="B7480" s="1">
        <f>IF(C7480=0,IF(B7479=Protocol!$V$20,1,B7479+1),B7479)</f>
        <v>1</v>
      </c>
      <c r="C7480" s="1">
        <f>IF(C7479+1=Protocol!$V$21,0,C7479+1)</f>
        <v>6</v>
      </c>
      <c r="D7480" s="1">
        <f t="shared" si="249"/>
        <v>3</v>
      </c>
      <c r="E7480" s="1" t="str">
        <f>INDEX(Protocol[Mark],MATCH(C7480,Protocol[Step],0))</f>
        <v>2M2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416010003</v>
      </c>
      <c r="H7480" s="134">
        <f>Systematic[[#This Row],[SampleVariableLabel]]+100*Systematic[[#This Row],[State]]</f>
        <v>416010603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416</v>
      </c>
      <c r="B7481" s="1">
        <f>IF(C7481=0,IF(B7480=Protocol!$V$20,1,B7480+1),B7480)</f>
        <v>1</v>
      </c>
      <c r="C7481" s="1">
        <f>IF(C7480+1=Protocol!$V$21,0,C7480+1)</f>
        <v>7</v>
      </c>
      <c r="D7481" s="1">
        <f t="shared" si="249"/>
        <v>4</v>
      </c>
      <c r="E7481" s="1" t="str">
        <f>INDEX(Protocol[Mark],MATCH(C7481,Protocol[Step],0))</f>
        <v>3P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416010004</v>
      </c>
      <c r="H7481" s="134">
        <f>Systematic[[#This Row],[SampleVariableLabel]]+100*Systematic[[#This Row],[State]]</f>
        <v>416010704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416</v>
      </c>
      <c r="B7482" s="1">
        <f>IF(C7482=0,IF(B7481=Protocol!$V$20,1,B7481+1),B7481)</f>
        <v>1</v>
      </c>
      <c r="C7482" s="1">
        <f>IF(C7481+1=Protocol!$V$21,0,C7481+1)</f>
        <v>8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416010005</v>
      </c>
      <c r="H7482" s="134">
        <f>Systematic[[#This Row],[SampleVariableLabel]]+100*Systematic[[#This Row],[State]]</f>
        <v>416010805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416</v>
      </c>
      <c r="B7483" s="1">
        <f>IF(C7483=0,IF(B7482=Protocol!$V$20,1,B7482+1),B7482)</f>
        <v>1</v>
      </c>
      <c r="C7483" s="1">
        <f>IF(C7482+1=Protocol!$V$21,0,C7482+1)</f>
        <v>9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416010006</v>
      </c>
      <c r="H7483" s="134">
        <f>Systematic[[#This Row],[SampleVariableLabel]]+100*Systematic[[#This Row],[State]]</f>
        <v>416010906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416</v>
      </c>
      <c r="B7484" s="1">
        <f>IF(C7484=0,IF(B7483=Protocol!$V$20,1,B7483+1),B7483)</f>
        <v>1</v>
      </c>
      <c r="C7484" s="1">
        <f>IF(C7483+1=Protocol!$V$21,0,C7483+1)</f>
        <v>10</v>
      </c>
      <c r="D7484" s="1">
        <f t="shared" si="249"/>
        <v>1</v>
      </c>
      <c r="E7484" s="1" t="str">
        <f>INDEX(Protocol[Mark],MATCH(C7484,Protocol[Step],0))</f>
        <v>6Gp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416010001</v>
      </c>
      <c r="H7484" s="134">
        <f>Systematic[[#This Row],[SampleVariableLabel]]+100*Systematic[[#This Row],[State]]</f>
        <v>416011001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416</v>
      </c>
      <c r="B7485" s="1">
        <f>IF(C7485=0,IF(B7484=Protocol!$V$20,1,B7484+1),B7484)</f>
        <v>1</v>
      </c>
      <c r="C7485" s="1">
        <f>IF(C7484+1=Protocol!$V$21,0,C7484+1)</f>
        <v>11</v>
      </c>
      <c r="D7485" s="1">
        <f t="shared" si="249"/>
        <v>2</v>
      </c>
      <c r="E7485" s="1" t="str">
        <f>INDEX(Protocol[Mark],MATCH(C7485,Protocol[Step],0))</f>
        <v>7U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416010002</v>
      </c>
      <c r="H7485" s="134">
        <f>Systematic[[#This Row],[SampleVariableLabel]]+100*Systematic[[#This Row],[State]]</f>
        <v>416011102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416</v>
      </c>
      <c r="B7486" s="1">
        <f>IF(C7486=0,IF(B7485=Protocol!$V$20,1,B7485+1),B7485)</f>
        <v>1</v>
      </c>
      <c r="C7486" s="1">
        <f>IF(C7485+1=Protocol!$V$21,0,C7485+1)</f>
        <v>12</v>
      </c>
      <c r="D7486" s="1">
        <f t="shared" si="249"/>
        <v>3</v>
      </c>
      <c r="E7486" s="1" t="str">
        <f>INDEX(Protocol[Mark],MATCH(C7486,Protocol[Step],0))</f>
        <v>8Rot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416010003</v>
      </c>
      <c r="H7486" s="134">
        <f>Systematic[[#This Row],[SampleVariableLabel]]+100*Systematic[[#This Row],[State]]</f>
        <v>416011203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416</v>
      </c>
      <c r="B7487" s="1">
        <f>IF(C7487=0,IF(B7486=Protocol!$V$20,1,B7486+1),B7486)</f>
        <v>1</v>
      </c>
      <c r="C7487" s="1">
        <f>IF(C7486+1=Protocol!$V$21,0,C7486+1)</f>
        <v>13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416010004</v>
      </c>
      <c r="H7487" s="134">
        <f>Systematic[[#This Row],[SampleVariableLabel]]+100*Systematic[[#This Row],[State]]</f>
        <v>416011304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416</v>
      </c>
      <c r="B7488" s="1">
        <f>IF(C7488=0,IF(B7487=Protocol!$V$20,1,B7487+1),B7487)</f>
        <v>1</v>
      </c>
      <c r="C7488" s="1">
        <f>IF(C7487+1=Protocol!$V$21,0,C7487+1)</f>
        <v>14</v>
      </c>
      <c r="D7488" s="1">
        <f t="shared" si="249"/>
        <v>5</v>
      </c>
      <c r="E7488" s="1" t="str">
        <f>INDEX(Protocol[Mark],MATCH(C7488,Protocol[Step],0))</f>
        <v>10AsTm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416010005</v>
      </c>
      <c r="H7488" s="134">
        <f>Systematic[[#This Row],[SampleVariableLabel]]+100*Systematic[[#This Row],[State]]</f>
        <v>416011405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416</v>
      </c>
      <c r="B7489" s="1">
        <f>IF(C7489=0,IF(B7488=Protocol!$V$20,1,B7488+1),B7488)</f>
        <v>1</v>
      </c>
      <c r="C7489" s="1">
        <f>IF(C7488+1=Protocol!$V$21,0,C7488+1)</f>
        <v>15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416010006</v>
      </c>
      <c r="H7489" s="134">
        <f>Systematic[[#This Row],[SampleVariableLabel]]+100*Systematic[[#This Row],[State]]</f>
        <v>416011506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417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ce1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417010001</v>
      </c>
      <c r="H7490" s="134">
        <f>Systematic[[#This Row],[SampleVariableLabel]]+100*Systematic[[#This Row],[State]]</f>
        <v>417010001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417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1Dig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417010002</v>
      </c>
      <c r="H7491" s="134">
        <f>Systematic[[#This Row],[SampleVariableLabel]]+100*Systematic[[#This Row],[State]]</f>
        <v>417010102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417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1D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417010003</v>
      </c>
      <c r="H7492" s="134">
        <f>Systematic[[#This Row],[SampleVariableLabel]]+100*Systematic[[#This Row],[State]]</f>
        <v>417010203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417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1M.1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417010004</v>
      </c>
      <c r="H7493" s="134">
        <f>Systematic[[#This Row],[SampleVariableLabel]]+100*Systematic[[#This Row],[State]]</f>
        <v>417010304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417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2Oct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417010005</v>
      </c>
      <c r="H7494" s="134">
        <f>Systematic[[#This Row],[SampleVariableLabel]]+100*Systematic[[#This Row],[State]]</f>
        <v>417010405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417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2c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417010006</v>
      </c>
      <c r="H7495" s="134">
        <f>Systematic[[#This Row],[SampleVariableLabel]]+100*Systematic[[#This Row],[State]]</f>
        <v>417010506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417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2M2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417010001</v>
      </c>
      <c r="H7496" s="134">
        <f>Systematic[[#This Row],[SampleVariableLabel]]+100*Systematic[[#This Row],[State]]</f>
        <v>417010601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417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3P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417010002</v>
      </c>
      <c r="H7497" s="134">
        <f>Systematic[[#This Row],[SampleVariableLabel]]+100*Systematic[[#This Row],[State]]</f>
        <v>417010702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417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4G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417010003</v>
      </c>
      <c r="H7498" s="134">
        <f>Systematic[[#This Row],[SampleVariableLabel]]+100*Systematic[[#This Row],[State]]</f>
        <v>417010803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417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5S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417010004</v>
      </c>
      <c r="H7499" s="134">
        <f>Systematic[[#This Row],[SampleVariableLabel]]+100*Systematic[[#This Row],[State]]</f>
        <v>417010904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417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6Gp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417010005</v>
      </c>
      <c r="H7500" s="134">
        <f>Systematic[[#This Row],[SampleVariableLabel]]+100*Systematic[[#This Row],[State]]</f>
        <v>417011005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417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7U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417010006</v>
      </c>
      <c r="H7501" s="134">
        <f>Systematic[[#This Row],[SampleVariableLabel]]+100*Systematic[[#This Row],[State]]</f>
        <v>417011106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417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8Rot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417010001</v>
      </c>
      <c r="H7502" s="134">
        <f>Systematic[[#This Row],[SampleVariableLabel]]+100*Systematic[[#This Row],[State]]</f>
        <v>417011201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417</v>
      </c>
      <c r="B7503" s="1">
        <f>IF(C7503=0,IF(B7502=Protocol!$V$20,1,B7502+1),B7502)</f>
        <v>1</v>
      </c>
      <c r="C7503" s="1">
        <f>IF(C7502+1=Protocol!$V$21,0,C7502+1)</f>
        <v>13</v>
      </c>
      <c r="D7503" s="1">
        <f t="shared" si="251"/>
        <v>2</v>
      </c>
      <c r="E7503" s="1" t="str">
        <f>INDEX(Protocol[Mark],MATCH(C7503,Protocol[Step],0))</f>
        <v>9Ama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417010002</v>
      </c>
      <c r="H7503" s="134">
        <f>Systematic[[#This Row],[SampleVariableLabel]]+100*Systematic[[#This Row],[State]]</f>
        <v>417011302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417</v>
      </c>
      <c r="B7504" s="1">
        <f>IF(C7504=0,IF(B7503=Protocol!$V$20,1,B7503+1),B7503)</f>
        <v>1</v>
      </c>
      <c r="C7504" s="1">
        <f>IF(C7503+1=Protocol!$V$21,0,C7503+1)</f>
        <v>14</v>
      </c>
      <c r="D7504" s="1">
        <f t="shared" si="251"/>
        <v>3</v>
      </c>
      <c r="E7504" s="1" t="str">
        <f>INDEX(Protocol[Mark],MATCH(C7504,Protocol[Step],0))</f>
        <v>10AsTm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417010003</v>
      </c>
      <c r="H7504" s="134">
        <f>Systematic[[#This Row],[SampleVariableLabel]]+100*Systematic[[#This Row],[State]]</f>
        <v>417011403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417</v>
      </c>
      <c r="B7505" s="1">
        <f>IF(C7505=0,IF(B7504=Protocol!$V$20,1,B7504+1),B7504)</f>
        <v>1</v>
      </c>
      <c r="C7505" s="1">
        <f>IF(C7504+1=Protocol!$V$21,0,C7504+1)</f>
        <v>15</v>
      </c>
      <c r="D7505" s="1">
        <f t="shared" si="251"/>
        <v>4</v>
      </c>
      <c r="E7505" s="1" t="str">
        <f>INDEX(Protocol[Mark],MATCH(C7505,Protocol[Step],0))</f>
        <v>11Azd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417010004</v>
      </c>
      <c r="H7505" s="134">
        <f>Systematic[[#This Row],[SampleVariableLabel]]+100*Systematic[[#This Row],[State]]</f>
        <v>417011504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418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ce1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418010005</v>
      </c>
      <c r="H7506" s="134">
        <f>Systematic[[#This Row],[SampleVariableLabel]]+100*Systematic[[#This Row],[State]]</f>
        <v>418010005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418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1Dig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418010006</v>
      </c>
      <c r="H7507" s="134">
        <f>Systematic[[#This Row],[SampleVariableLabel]]+100*Systematic[[#This Row],[State]]</f>
        <v>418010106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418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1D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418010001</v>
      </c>
      <c r="H7508" s="134">
        <f>Systematic[[#This Row],[SampleVariableLabel]]+100*Systematic[[#This Row],[State]]</f>
        <v>418010201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418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1M.1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418010002</v>
      </c>
      <c r="H7509" s="134">
        <f>Systematic[[#This Row],[SampleVariableLabel]]+100*Systematic[[#This Row],[State]]</f>
        <v>418010302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418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2Oct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418010003</v>
      </c>
      <c r="H7510" s="134">
        <f>Systematic[[#This Row],[SampleVariableLabel]]+100*Systematic[[#This Row],[State]]</f>
        <v>418010403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418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2c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418010004</v>
      </c>
      <c r="H7511" s="134">
        <f>Systematic[[#This Row],[SampleVariableLabel]]+100*Systematic[[#This Row],[State]]</f>
        <v>418010504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418</v>
      </c>
      <c r="B7512" s="1">
        <f>IF(C7512=0,IF(B7511=Protocol!$V$20,1,B7511+1),B7511)</f>
        <v>1</v>
      </c>
      <c r="C7512" s="1">
        <f>IF(C7511+1=Protocol!$V$21,0,C7511+1)</f>
        <v>6</v>
      </c>
      <c r="D7512" s="1">
        <f t="shared" si="251"/>
        <v>5</v>
      </c>
      <c r="E7512" s="1" t="str">
        <f>INDEX(Protocol[Mark],MATCH(C7512,Protocol[Step],0))</f>
        <v>2M2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418010005</v>
      </c>
      <c r="H7512" s="134">
        <f>Systematic[[#This Row],[SampleVariableLabel]]+100*Systematic[[#This Row],[State]]</f>
        <v>418010605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418</v>
      </c>
      <c r="B7513" s="1">
        <f>IF(C7513=0,IF(B7512=Protocol!$V$20,1,B7512+1),B7512)</f>
        <v>1</v>
      </c>
      <c r="C7513" s="1">
        <f>IF(C7512+1=Protocol!$V$21,0,C7512+1)</f>
        <v>7</v>
      </c>
      <c r="D7513" s="1">
        <f t="shared" si="251"/>
        <v>6</v>
      </c>
      <c r="E7513" s="1" t="str">
        <f>INDEX(Protocol[Mark],MATCH(C7513,Protocol[Step],0))</f>
        <v>3P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418010006</v>
      </c>
      <c r="H7513" s="134">
        <f>Systematic[[#This Row],[SampleVariableLabel]]+100*Systematic[[#This Row],[State]]</f>
        <v>418010706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418</v>
      </c>
      <c r="B7514" s="1">
        <f>IF(C7514=0,IF(B7513=Protocol!$V$20,1,B7513+1),B7513)</f>
        <v>1</v>
      </c>
      <c r="C7514" s="1">
        <f>IF(C7513+1=Protocol!$V$21,0,C7513+1)</f>
        <v>8</v>
      </c>
      <c r="D7514" s="1">
        <f t="shared" si="251"/>
        <v>1</v>
      </c>
      <c r="E7514" s="1" t="str">
        <f>INDEX(Protocol[Mark],MATCH(C7514,Protocol[Step],0))</f>
        <v>4G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418010001</v>
      </c>
      <c r="H7514" s="134">
        <f>Systematic[[#This Row],[SampleVariableLabel]]+100*Systematic[[#This Row],[State]]</f>
        <v>418010801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418</v>
      </c>
      <c r="B7515" s="1">
        <f>IF(C7515=0,IF(B7514=Protocol!$V$20,1,B7514+1),B7514)</f>
        <v>1</v>
      </c>
      <c r="C7515" s="1">
        <f>IF(C7514+1=Protocol!$V$21,0,C7514+1)</f>
        <v>9</v>
      </c>
      <c r="D7515" s="1">
        <f t="shared" si="251"/>
        <v>2</v>
      </c>
      <c r="E7515" s="1" t="str">
        <f>INDEX(Protocol[Mark],MATCH(C7515,Protocol[Step],0))</f>
        <v>5S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418010002</v>
      </c>
      <c r="H7515" s="134">
        <f>Systematic[[#This Row],[SampleVariableLabel]]+100*Systematic[[#This Row],[State]]</f>
        <v>418010902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418</v>
      </c>
      <c r="B7516" s="1">
        <f>IF(C7516=0,IF(B7515=Protocol!$V$20,1,B7515+1),B7515)</f>
        <v>1</v>
      </c>
      <c r="C7516" s="1">
        <f>IF(C7515+1=Protocol!$V$21,0,C7515+1)</f>
        <v>10</v>
      </c>
      <c r="D7516" s="1">
        <f t="shared" si="251"/>
        <v>3</v>
      </c>
      <c r="E7516" s="1" t="str">
        <f>INDEX(Protocol[Mark],MATCH(C7516,Protocol[Step],0))</f>
        <v>6Gp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418010003</v>
      </c>
      <c r="H7516" s="134">
        <f>Systematic[[#This Row],[SampleVariableLabel]]+100*Systematic[[#This Row],[State]]</f>
        <v>418011003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418</v>
      </c>
      <c r="B7517" s="1">
        <f>IF(C7517=0,IF(B7516=Protocol!$V$20,1,B7516+1),B7516)</f>
        <v>1</v>
      </c>
      <c r="C7517" s="1">
        <f>IF(C7516+1=Protocol!$V$21,0,C7516+1)</f>
        <v>11</v>
      </c>
      <c r="D7517" s="1">
        <f t="shared" si="251"/>
        <v>4</v>
      </c>
      <c r="E7517" s="1" t="str">
        <f>INDEX(Protocol[Mark],MATCH(C7517,Protocol[Step],0))</f>
        <v>7U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418010004</v>
      </c>
      <c r="H7517" s="134">
        <f>Systematic[[#This Row],[SampleVariableLabel]]+100*Systematic[[#This Row],[State]]</f>
        <v>418011104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418</v>
      </c>
      <c r="B7518" s="1">
        <f>IF(C7518=0,IF(B7517=Protocol!$V$20,1,B7517+1),B7517)</f>
        <v>1</v>
      </c>
      <c r="C7518" s="1">
        <f>IF(C7517+1=Protocol!$V$21,0,C7517+1)</f>
        <v>12</v>
      </c>
      <c r="D7518" s="1">
        <f t="shared" si="251"/>
        <v>5</v>
      </c>
      <c r="E7518" s="1" t="str">
        <f>INDEX(Protocol[Mark],MATCH(C7518,Protocol[Step],0))</f>
        <v>8Rot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418010005</v>
      </c>
      <c r="H7518" s="134">
        <f>Systematic[[#This Row],[SampleVariableLabel]]+100*Systematic[[#This Row],[State]]</f>
        <v>418011205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418</v>
      </c>
      <c r="B7519" s="1">
        <f>IF(C7519=0,IF(B7518=Protocol!$V$20,1,B7518+1),B7518)</f>
        <v>1</v>
      </c>
      <c r="C7519" s="1">
        <f>IF(C7518+1=Protocol!$V$21,0,C7518+1)</f>
        <v>13</v>
      </c>
      <c r="D7519" s="1">
        <f t="shared" si="251"/>
        <v>6</v>
      </c>
      <c r="E7519" s="1" t="str">
        <f>INDEX(Protocol[Mark],MATCH(C7519,Protocol[Step],0))</f>
        <v>9Ama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418010006</v>
      </c>
      <c r="H7519" s="134">
        <f>Systematic[[#This Row],[SampleVariableLabel]]+100*Systematic[[#This Row],[State]]</f>
        <v>418011306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418</v>
      </c>
      <c r="B7520" s="1">
        <f>IF(C7520=0,IF(B7519=Protocol!$V$20,1,B7519+1),B7519)</f>
        <v>1</v>
      </c>
      <c r="C7520" s="1">
        <f>IF(C7519+1=Protocol!$V$21,0,C7519+1)</f>
        <v>14</v>
      </c>
      <c r="D7520" s="1">
        <f t="shared" si="251"/>
        <v>1</v>
      </c>
      <c r="E7520" s="1" t="str">
        <f>INDEX(Protocol[Mark],MATCH(C7520,Protocol[Step],0))</f>
        <v>10AsTm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418010001</v>
      </c>
      <c r="H7520" s="134">
        <f>Systematic[[#This Row],[SampleVariableLabel]]+100*Systematic[[#This Row],[State]]</f>
        <v>418011401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418</v>
      </c>
      <c r="B7521" s="1">
        <f>IF(C7521=0,IF(B7520=Protocol!$V$20,1,B7520+1),B7520)</f>
        <v>1</v>
      </c>
      <c r="C7521" s="1">
        <f>IF(C7520+1=Protocol!$V$21,0,C7520+1)</f>
        <v>15</v>
      </c>
      <c r="D7521" s="1">
        <f t="shared" si="251"/>
        <v>2</v>
      </c>
      <c r="E7521" s="1" t="str">
        <f>INDEX(Protocol[Mark],MATCH(C7521,Protocol[Step],0))</f>
        <v>11Azd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418010002</v>
      </c>
      <c r="H7521" s="134">
        <f>Systematic[[#This Row],[SampleVariableLabel]]+100*Systematic[[#This Row],[State]]</f>
        <v>418011502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419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ce1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419010003</v>
      </c>
      <c r="H7522" s="134">
        <f>Systematic[[#This Row],[SampleVariableLabel]]+100*Systematic[[#This Row],[State]]</f>
        <v>419010003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419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1Dig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419010004</v>
      </c>
      <c r="H7523" s="134">
        <f>Systematic[[#This Row],[SampleVariableLabel]]+100*Systematic[[#This Row],[State]]</f>
        <v>419010104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419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1D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419010005</v>
      </c>
      <c r="H7524" s="134">
        <f>Systematic[[#This Row],[SampleVariableLabel]]+100*Systematic[[#This Row],[State]]</f>
        <v>419010205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419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1M.1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419010006</v>
      </c>
      <c r="H7525" s="134">
        <f>Systematic[[#This Row],[SampleVariableLabel]]+100*Systematic[[#This Row],[State]]</f>
        <v>419010306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419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2Oct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419010001</v>
      </c>
      <c r="H7526" s="134">
        <f>Systematic[[#This Row],[SampleVariableLabel]]+100*Systematic[[#This Row],[State]]</f>
        <v>419010401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419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2c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419010002</v>
      </c>
      <c r="H7527" s="134">
        <f>Systematic[[#This Row],[SampleVariableLabel]]+100*Systematic[[#This Row],[State]]</f>
        <v>419010502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419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2M2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419010003</v>
      </c>
      <c r="H7528" s="134">
        <f>Systematic[[#This Row],[SampleVariableLabel]]+100*Systematic[[#This Row],[State]]</f>
        <v>419010603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419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3P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419010004</v>
      </c>
      <c r="H7529" s="134">
        <f>Systematic[[#This Row],[SampleVariableLabel]]+100*Systematic[[#This Row],[State]]</f>
        <v>419010704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419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4G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419010005</v>
      </c>
      <c r="H7530" s="134">
        <f>Systematic[[#This Row],[SampleVariableLabel]]+100*Systematic[[#This Row],[State]]</f>
        <v>419010805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419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5S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419010006</v>
      </c>
      <c r="H7531" s="134">
        <f>Systematic[[#This Row],[SampleVariableLabel]]+100*Systematic[[#This Row],[State]]</f>
        <v>419010906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419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6Gp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419010001</v>
      </c>
      <c r="H7532" s="134">
        <f>Systematic[[#This Row],[SampleVariableLabel]]+100*Systematic[[#This Row],[State]]</f>
        <v>419011001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419</v>
      </c>
      <c r="B7533" s="1">
        <f>IF(C7533=0,IF(B7532=Protocol!$V$20,1,B7532+1),B7532)</f>
        <v>1</v>
      </c>
      <c r="C7533" s="1">
        <f>IF(C7532+1=Protocol!$V$21,0,C7532+1)</f>
        <v>11</v>
      </c>
      <c r="D7533" s="1">
        <f t="shared" si="251"/>
        <v>2</v>
      </c>
      <c r="E7533" s="1" t="str">
        <f>INDEX(Protocol[Mark],MATCH(C7533,Protocol[Step],0))</f>
        <v>7U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419010002</v>
      </c>
      <c r="H7533" s="134">
        <f>Systematic[[#This Row],[SampleVariableLabel]]+100*Systematic[[#This Row],[State]]</f>
        <v>419011102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419</v>
      </c>
      <c r="B7534" s="1">
        <f>IF(C7534=0,IF(B7533=Protocol!$V$20,1,B7533+1),B7533)</f>
        <v>1</v>
      </c>
      <c r="C7534" s="1">
        <f>IF(C7533+1=Protocol!$V$21,0,C7533+1)</f>
        <v>12</v>
      </c>
      <c r="D7534" s="1">
        <f t="shared" si="251"/>
        <v>3</v>
      </c>
      <c r="E7534" s="1" t="str">
        <f>INDEX(Protocol[Mark],MATCH(C7534,Protocol[Step],0))</f>
        <v>8Rot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419010003</v>
      </c>
      <c r="H7534" s="134">
        <f>Systematic[[#This Row],[SampleVariableLabel]]+100*Systematic[[#This Row],[State]]</f>
        <v>419011203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419</v>
      </c>
      <c r="B7535" s="1">
        <f>IF(C7535=0,IF(B7534=Protocol!$V$20,1,B7534+1),B7534)</f>
        <v>1</v>
      </c>
      <c r="C7535" s="1">
        <f>IF(C7534+1=Protocol!$V$21,0,C7534+1)</f>
        <v>13</v>
      </c>
      <c r="D7535" s="1">
        <f t="shared" si="251"/>
        <v>4</v>
      </c>
      <c r="E7535" s="1" t="str">
        <f>INDEX(Protocol[Mark],MATCH(C7535,Protocol[Step],0))</f>
        <v>9Ama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419010004</v>
      </c>
      <c r="H7535" s="134">
        <f>Systematic[[#This Row],[SampleVariableLabel]]+100*Systematic[[#This Row],[State]]</f>
        <v>419011304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419</v>
      </c>
      <c r="B7536" s="1">
        <f>IF(C7536=0,IF(B7535=Protocol!$V$20,1,B7535+1),B7535)</f>
        <v>1</v>
      </c>
      <c r="C7536" s="1">
        <f>IF(C7535+1=Protocol!$V$21,0,C7535+1)</f>
        <v>14</v>
      </c>
      <c r="D7536" s="1">
        <f t="shared" si="251"/>
        <v>5</v>
      </c>
      <c r="E7536" s="1" t="str">
        <f>INDEX(Protocol[Mark],MATCH(C7536,Protocol[Step],0))</f>
        <v>10AsTm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419010005</v>
      </c>
      <c r="H7536" s="134">
        <f>Systematic[[#This Row],[SampleVariableLabel]]+100*Systematic[[#This Row],[State]]</f>
        <v>419011405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419</v>
      </c>
      <c r="B7537" s="1">
        <f>IF(C7537=0,IF(B7536=Protocol!$V$20,1,B7536+1),B7536)</f>
        <v>1</v>
      </c>
      <c r="C7537" s="1">
        <f>IF(C7536+1=Protocol!$V$21,0,C7536+1)</f>
        <v>15</v>
      </c>
      <c r="D7537" s="1">
        <f t="shared" si="251"/>
        <v>6</v>
      </c>
      <c r="E7537" s="1" t="str">
        <f>INDEX(Protocol[Mark],MATCH(C7537,Protocol[Step],0))</f>
        <v>11Azd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419010006</v>
      </c>
      <c r="H7537" s="134">
        <f>Systematic[[#This Row],[SampleVariableLabel]]+100*Systematic[[#This Row],[State]]</f>
        <v>419011506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420</v>
      </c>
      <c r="B7538" s="1">
        <f>IF(C7538=0,IF(B7537=Protocol!$V$20,1,B7537+1),B7537)</f>
        <v>1</v>
      </c>
      <c r="C7538" s="1">
        <f>IF(C7537+1=Protocol!$V$21,0,C7537+1)</f>
        <v>0</v>
      </c>
      <c r="D7538" s="1">
        <f t="shared" si="251"/>
        <v>1</v>
      </c>
      <c r="E7538" s="1" t="str">
        <f>INDEX(Protocol[Mark],MATCH(C7538,Protocol[Step],0))</f>
        <v>ce1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420010001</v>
      </c>
      <c r="H7538" s="134">
        <f>Systematic[[#This Row],[SampleVariableLabel]]+100*Systematic[[#This Row],[State]]</f>
        <v>420010001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420</v>
      </c>
      <c r="B7539" s="1">
        <f>IF(C7539=0,IF(B7538=Protocol!$V$20,1,B7538+1),B7538)</f>
        <v>1</v>
      </c>
      <c r="C7539" s="1">
        <f>IF(C7538+1=Protocol!$V$21,0,C7538+1)</f>
        <v>1</v>
      </c>
      <c r="D7539" s="1">
        <f t="shared" si="251"/>
        <v>2</v>
      </c>
      <c r="E7539" s="1" t="str">
        <f>INDEX(Protocol[Mark],MATCH(C7539,Protocol[Step],0))</f>
        <v>1Dig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420010002</v>
      </c>
      <c r="H7539" s="134">
        <f>Systematic[[#This Row],[SampleVariableLabel]]+100*Systematic[[#This Row],[State]]</f>
        <v>420010102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420</v>
      </c>
      <c r="B7540" s="1">
        <f>IF(C7540=0,IF(B7539=Protocol!$V$20,1,B7539+1),B7539)</f>
        <v>1</v>
      </c>
      <c r="C7540" s="1">
        <f>IF(C7539+1=Protocol!$V$21,0,C7539+1)</f>
        <v>2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420010003</v>
      </c>
      <c r="H7540" s="134">
        <f>Systematic[[#This Row],[SampleVariableLabel]]+100*Systematic[[#This Row],[State]]</f>
        <v>420010203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420</v>
      </c>
      <c r="B7541" s="1">
        <f>IF(C7541=0,IF(B7540=Protocol!$V$20,1,B7540+1),B7540)</f>
        <v>1</v>
      </c>
      <c r="C7541" s="1">
        <f>IF(C7540+1=Protocol!$V$21,0,C7540+1)</f>
        <v>3</v>
      </c>
      <c r="D7541" s="1">
        <f t="shared" si="251"/>
        <v>4</v>
      </c>
      <c r="E7541" s="1" t="str">
        <f>INDEX(Protocol[Mark],MATCH(C7541,Protocol[Step],0))</f>
        <v>1M.1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420010004</v>
      </c>
      <c r="H7541" s="134">
        <f>Systematic[[#This Row],[SampleVariableLabel]]+100*Systematic[[#This Row],[State]]</f>
        <v>420010304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420</v>
      </c>
      <c r="B7542" s="1">
        <f>IF(C7542=0,IF(B7541=Protocol!$V$20,1,B7541+1),B7541)</f>
        <v>1</v>
      </c>
      <c r="C7542" s="1">
        <f>IF(C7541+1=Protocol!$V$21,0,C7541+1)</f>
        <v>4</v>
      </c>
      <c r="D7542" s="1">
        <f t="shared" si="251"/>
        <v>5</v>
      </c>
      <c r="E7542" s="1" t="str">
        <f>INDEX(Protocol[Mark],MATCH(C7542,Protocol[Step],0))</f>
        <v>2Oct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420010005</v>
      </c>
      <c r="H7542" s="134">
        <f>Systematic[[#This Row],[SampleVariableLabel]]+100*Systematic[[#This Row],[State]]</f>
        <v>420010405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420</v>
      </c>
      <c r="B7543" s="1">
        <f>IF(C7543=0,IF(B7542=Protocol!$V$20,1,B7542+1),B7542)</f>
        <v>1</v>
      </c>
      <c r="C7543" s="1">
        <f>IF(C7542+1=Protocol!$V$21,0,C7542+1)</f>
        <v>5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420010006</v>
      </c>
      <c r="H7543" s="134">
        <f>Systematic[[#This Row],[SampleVariableLabel]]+100*Systematic[[#This Row],[State]]</f>
        <v>420010506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420</v>
      </c>
      <c r="B7544" s="1">
        <f>IF(C7544=0,IF(B7543=Protocol!$V$20,1,B7543+1),B7543)</f>
        <v>1</v>
      </c>
      <c r="C7544" s="1">
        <f>IF(C7543+1=Protocol!$V$21,0,C7543+1)</f>
        <v>6</v>
      </c>
      <c r="D7544" s="1">
        <f t="shared" si="251"/>
        <v>1</v>
      </c>
      <c r="E7544" s="1" t="str">
        <f>INDEX(Protocol[Mark],MATCH(C7544,Protocol[Step],0))</f>
        <v>2M2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420010001</v>
      </c>
      <c r="H7544" s="134">
        <f>Systematic[[#This Row],[SampleVariableLabel]]+100*Systematic[[#This Row],[State]]</f>
        <v>420010601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420</v>
      </c>
      <c r="B7545" s="1">
        <f>IF(C7545=0,IF(B7544=Protocol!$V$20,1,B7544+1),B7544)</f>
        <v>1</v>
      </c>
      <c r="C7545" s="1">
        <f>IF(C7544+1=Protocol!$V$21,0,C7544+1)</f>
        <v>7</v>
      </c>
      <c r="D7545" s="1">
        <f t="shared" si="251"/>
        <v>2</v>
      </c>
      <c r="E7545" s="1" t="str">
        <f>INDEX(Protocol[Mark],MATCH(C7545,Protocol[Step],0))</f>
        <v>3P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420010002</v>
      </c>
      <c r="H7545" s="134">
        <f>Systematic[[#This Row],[SampleVariableLabel]]+100*Systematic[[#This Row],[State]]</f>
        <v>420010702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420</v>
      </c>
      <c r="B7546" s="1">
        <f>IF(C7546=0,IF(B7545=Protocol!$V$20,1,B7545+1),B7545)</f>
        <v>1</v>
      </c>
      <c r="C7546" s="1">
        <f>IF(C7545+1=Protocol!$V$21,0,C7545+1)</f>
        <v>8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420010003</v>
      </c>
      <c r="H7546" s="134">
        <f>Systematic[[#This Row],[SampleVariableLabel]]+100*Systematic[[#This Row],[State]]</f>
        <v>420010803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420</v>
      </c>
      <c r="B7547" s="1">
        <f>IF(C7547=0,IF(B7546=Protocol!$V$20,1,B7546+1),B7546)</f>
        <v>1</v>
      </c>
      <c r="C7547" s="1">
        <f>IF(C7546+1=Protocol!$V$21,0,C7546+1)</f>
        <v>9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420010004</v>
      </c>
      <c r="H7547" s="134">
        <f>Systematic[[#This Row],[SampleVariableLabel]]+100*Systematic[[#This Row],[State]]</f>
        <v>420010904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420</v>
      </c>
      <c r="B7548" s="1">
        <f>IF(C7548=0,IF(B7547=Protocol!$V$20,1,B7547+1),B7547)</f>
        <v>1</v>
      </c>
      <c r="C7548" s="1">
        <f>IF(C7547+1=Protocol!$V$21,0,C7547+1)</f>
        <v>10</v>
      </c>
      <c r="D7548" s="1">
        <f t="shared" si="251"/>
        <v>5</v>
      </c>
      <c r="E7548" s="1" t="str">
        <f>INDEX(Protocol[Mark],MATCH(C7548,Protocol[Step],0))</f>
        <v>6Gp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420010005</v>
      </c>
      <c r="H7548" s="134">
        <f>Systematic[[#This Row],[SampleVariableLabel]]+100*Systematic[[#This Row],[State]]</f>
        <v>420011005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420</v>
      </c>
      <c r="B7549" s="1">
        <f>IF(C7549=0,IF(B7548=Protocol!$V$20,1,B7548+1),B7548)</f>
        <v>1</v>
      </c>
      <c r="C7549" s="1">
        <f>IF(C7548+1=Protocol!$V$21,0,C7548+1)</f>
        <v>11</v>
      </c>
      <c r="D7549" s="1">
        <f t="shared" si="251"/>
        <v>6</v>
      </c>
      <c r="E7549" s="1" t="str">
        <f>INDEX(Protocol[Mark],MATCH(C7549,Protocol[Step],0))</f>
        <v>7U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420010006</v>
      </c>
      <c r="H7549" s="134">
        <f>Systematic[[#This Row],[SampleVariableLabel]]+100*Systematic[[#This Row],[State]]</f>
        <v>420011106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420</v>
      </c>
      <c r="B7550" s="1">
        <f>IF(C7550=0,IF(B7549=Protocol!$V$20,1,B7549+1),B7549)</f>
        <v>1</v>
      </c>
      <c r="C7550" s="1">
        <f>IF(C7549+1=Protocol!$V$21,0,C7549+1)</f>
        <v>12</v>
      </c>
      <c r="D7550" s="1">
        <f t="shared" si="251"/>
        <v>1</v>
      </c>
      <c r="E7550" s="1" t="str">
        <f>INDEX(Protocol[Mark],MATCH(C7550,Protocol[Step],0))</f>
        <v>8Rot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420010001</v>
      </c>
      <c r="H7550" s="134">
        <f>Systematic[[#This Row],[SampleVariableLabel]]+100*Systematic[[#This Row],[State]]</f>
        <v>420011201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420</v>
      </c>
      <c r="B7551" s="1">
        <f>IF(C7551=0,IF(B7550=Protocol!$V$20,1,B7550+1),B7550)</f>
        <v>1</v>
      </c>
      <c r="C7551" s="1">
        <f>IF(C7550+1=Protocol!$V$21,0,C7550+1)</f>
        <v>13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420010002</v>
      </c>
      <c r="H7551" s="134">
        <f>Systematic[[#This Row],[SampleVariableLabel]]+100*Systematic[[#This Row],[State]]</f>
        <v>420011302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420</v>
      </c>
      <c r="B7552" s="1">
        <f>IF(C7552=0,IF(B7551=Protocol!$V$20,1,B7551+1),B7551)</f>
        <v>1</v>
      </c>
      <c r="C7552" s="1">
        <f>IF(C7551+1=Protocol!$V$21,0,C7551+1)</f>
        <v>14</v>
      </c>
      <c r="D7552" s="1">
        <f t="shared" si="251"/>
        <v>3</v>
      </c>
      <c r="E7552" s="1" t="str">
        <f>INDEX(Protocol[Mark],MATCH(C7552,Protocol[Step],0))</f>
        <v>10AsTm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420010003</v>
      </c>
      <c r="H7552" s="134">
        <f>Systematic[[#This Row],[SampleVariableLabel]]+100*Systematic[[#This Row],[State]]</f>
        <v>420011403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420</v>
      </c>
      <c r="B7553" s="1">
        <f>IF(C7553=0,IF(B7552=Protocol!$V$20,1,B7552+1),B7552)</f>
        <v>1</v>
      </c>
      <c r="C7553" s="1">
        <f>IF(C7552+1=Protocol!$V$21,0,C7552+1)</f>
        <v>15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420010004</v>
      </c>
      <c r="H7553" s="134">
        <f>Systematic[[#This Row],[SampleVariableLabel]]+100*Systematic[[#This Row],[State]]</f>
        <v>420011504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421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ce1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421010005</v>
      </c>
      <c r="H7554" s="134">
        <f>Systematic[[#This Row],[SampleVariableLabel]]+100*Systematic[[#This Row],[State]]</f>
        <v>421010005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421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421010006</v>
      </c>
      <c r="H7555" s="134">
        <f>Systematic[[#This Row],[SampleVariableLabel]]+100*Systematic[[#This Row],[State]]</f>
        <v>421010106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421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421010001</v>
      </c>
      <c r="H7556" s="134">
        <f>Systematic[[#This Row],[SampleVariableLabel]]+100*Systematic[[#This Row],[State]]</f>
        <v>421010201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421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1M.1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421010002</v>
      </c>
      <c r="H7557" s="134">
        <f>Systematic[[#This Row],[SampleVariableLabel]]+100*Systematic[[#This Row],[State]]</f>
        <v>421010302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421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421010003</v>
      </c>
      <c r="H7558" s="134">
        <f>Systematic[[#This Row],[SampleVariableLabel]]+100*Systematic[[#This Row],[State]]</f>
        <v>421010403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421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2c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421010004</v>
      </c>
      <c r="H7559" s="134">
        <f>Systematic[[#This Row],[SampleVariableLabel]]+100*Systematic[[#This Row],[State]]</f>
        <v>421010504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421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2M2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421010005</v>
      </c>
      <c r="H7560" s="134">
        <f>Systematic[[#This Row],[SampleVariableLabel]]+100*Systematic[[#This Row],[State]]</f>
        <v>421010605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421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3P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421010006</v>
      </c>
      <c r="H7561" s="134">
        <f>Systematic[[#This Row],[SampleVariableLabel]]+100*Systematic[[#This Row],[State]]</f>
        <v>421010706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421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4G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421010001</v>
      </c>
      <c r="H7562" s="134">
        <f>Systematic[[#This Row],[SampleVariableLabel]]+100*Systematic[[#This Row],[State]]</f>
        <v>421010801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421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5S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421010002</v>
      </c>
      <c r="H7563" s="134">
        <f>Systematic[[#This Row],[SampleVariableLabel]]+100*Systematic[[#This Row],[State]]</f>
        <v>421010902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421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6Gp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421010003</v>
      </c>
      <c r="H7564" s="134">
        <f>Systematic[[#This Row],[SampleVariableLabel]]+100*Systematic[[#This Row],[State]]</f>
        <v>421011003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421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7U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421010004</v>
      </c>
      <c r="H7565" s="134">
        <f>Systematic[[#This Row],[SampleVariableLabel]]+100*Systematic[[#This Row],[State]]</f>
        <v>421011104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421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8Rot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421010005</v>
      </c>
      <c r="H7566" s="134">
        <f>Systematic[[#This Row],[SampleVariableLabel]]+100*Systematic[[#This Row],[State]]</f>
        <v>421011205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421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9Ama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421010006</v>
      </c>
      <c r="H7567" s="134">
        <f>Systematic[[#This Row],[SampleVariableLabel]]+100*Systematic[[#This Row],[State]]</f>
        <v>421011306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421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10AsTm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421010001</v>
      </c>
      <c r="H7568" s="134">
        <f>Systematic[[#This Row],[SampleVariableLabel]]+100*Systematic[[#This Row],[State]]</f>
        <v>421011401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421</v>
      </c>
      <c r="B7569" s="1">
        <f>IF(C7569=0,IF(B7568=Protocol!$V$20,1,B7568+1),B7568)</f>
        <v>1</v>
      </c>
      <c r="C7569" s="1">
        <f>IF(C7568+1=Protocol!$V$21,0,C7568+1)</f>
        <v>15</v>
      </c>
      <c r="D7569" s="1">
        <f t="shared" si="253"/>
        <v>2</v>
      </c>
      <c r="E7569" s="1" t="str">
        <f>INDEX(Protocol[Mark],MATCH(C7569,Protocol[Step],0))</f>
        <v>11Azd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421010002</v>
      </c>
      <c r="H7569" s="134">
        <f>Systematic[[#This Row],[SampleVariableLabel]]+100*Systematic[[#This Row],[State]]</f>
        <v>421011502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422</v>
      </c>
      <c r="B7570" s="1">
        <f>IF(C7570=0,IF(B7569=Protocol!$V$20,1,B7569+1),B7569)</f>
        <v>1</v>
      </c>
      <c r="C7570" s="1">
        <f>IF(C7569+1=Protocol!$V$21,0,C7569+1)</f>
        <v>0</v>
      </c>
      <c r="D7570" s="1">
        <f t="shared" si="253"/>
        <v>3</v>
      </c>
      <c r="E7570" s="1" t="str">
        <f>INDEX(Protocol[Mark],MATCH(C7570,Protocol[Step],0))</f>
        <v>ce1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422010003</v>
      </c>
      <c r="H7570" s="134">
        <f>Systematic[[#This Row],[SampleVariableLabel]]+100*Systematic[[#This Row],[State]]</f>
        <v>422010003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422</v>
      </c>
      <c r="B7571" s="1">
        <f>IF(C7571=0,IF(B7570=Protocol!$V$20,1,B7570+1),B7570)</f>
        <v>1</v>
      </c>
      <c r="C7571" s="1">
        <f>IF(C7570+1=Protocol!$V$21,0,C7570+1)</f>
        <v>1</v>
      </c>
      <c r="D7571" s="1">
        <f t="shared" si="253"/>
        <v>4</v>
      </c>
      <c r="E7571" s="1" t="str">
        <f>INDEX(Protocol[Mark],MATCH(C7571,Protocol[Step],0))</f>
        <v>1Dig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422010004</v>
      </c>
      <c r="H7571" s="134">
        <f>Systematic[[#This Row],[SampleVariableLabel]]+100*Systematic[[#This Row],[State]]</f>
        <v>422010104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422</v>
      </c>
      <c r="B7572" s="1">
        <f>IF(C7572=0,IF(B7571=Protocol!$V$20,1,B7571+1),B7571)</f>
        <v>1</v>
      </c>
      <c r="C7572" s="1">
        <f>IF(C7571+1=Protocol!$V$21,0,C7571+1)</f>
        <v>2</v>
      </c>
      <c r="D7572" s="1">
        <f t="shared" si="253"/>
        <v>5</v>
      </c>
      <c r="E7572" s="1" t="str">
        <f>INDEX(Protocol[Mark],MATCH(C7572,Protocol[Step],0))</f>
        <v>1D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422010005</v>
      </c>
      <c r="H7572" s="134">
        <f>Systematic[[#This Row],[SampleVariableLabel]]+100*Systematic[[#This Row],[State]]</f>
        <v>422010205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422</v>
      </c>
      <c r="B7573" s="1">
        <f>IF(C7573=0,IF(B7572=Protocol!$V$20,1,B7572+1),B7572)</f>
        <v>1</v>
      </c>
      <c r="C7573" s="1">
        <f>IF(C7572+1=Protocol!$V$21,0,C7572+1)</f>
        <v>3</v>
      </c>
      <c r="D7573" s="1">
        <f t="shared" si="253"/>
        <v>6</v>
      </c>
      <c r="E7573" s="1" t="str">
        <f>INDEX(Protocol[Mark],MATCH(C7573,Protocol[Step],0))</f>
        <v>1M.1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422010006</v>
      </c>
      <c r="H7573" s="134">
        <f>Systematic[[#This Row],[SampleVariableLabel]]+100*Systematic[[#This Row],[State]]</f>
        <v>422010306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422</v>
      </c>
      <c r="B7574" s="1">
        <f>IF(C7574=0,IF(B7573=Protocol!$V$20,1,B7573+1),B7573)</f>
        <v>1</v>
      </c>
      <c r="C7574" s="1">
        <f>IF(C7573+1=Protocol!$V$21,0,C7573+1)</f>
        <v>4</v>
      </c>
      <c r="D7574" s="1">
        <f t="shared" si="253"/>
        <v>1</v>
      </c>
      <c r="E7574" s="1" t="str">
        <f>INDEX(Protocol[Mark],MATCH(C7574,Protocol[Step],0))</f>
        <v>2Oct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422010001</v>
      </c>
      <c r="H7574" s="134">
        <f>Systematic[[#This Row],[SampleVariableLabel]]+100*Systematic[[#This Row],[State]]</f>
        <v>422010401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422</v>
      </c>
      <c r="B7575" s="1">
        <f>IF(C7575=0,IF(B7574=Protocol!$V$20,1,B7574+1),B7574)</f>
        <v>1</v>
      </c>
      <c r="C7575" s="1">
        <f>IF(C7574+1=Protocol!$V$21,0,C7574+1)</f>
        <v>5</v>
      </c>
      <c r="D7575" s="1">
        <f t="shared" si="253"/>
        <v>2</v>
      </c>
      <c r="E7575" s="1" t="str">
        <f>INDEX(Protocol[Mark],MATCH(C7575,Protocol[Step],0))</f>
        <v>2c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422010002</v>
      </c>
      <c r="H7575" s="134">
        <f>Systematic[[#This Row],[SampleVariableLabel]]+100*Systematic[[#This Row],[State]]</f>
        <v>422010502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422</v>
      </c>
      <c r="B7576" s="1">
        <f>IF(C7576=0,IF(B7575=Protocol!$V$20,1,B7575+1),B7575)</f>
        <v>1</v>
      </c>
      <c r="C7576" s="1">
        <f>IF(C7575+1=Protocol!$V$21,0,C7575+1)</f>
        <v>6</v>
      </c>
      <c r="D7576" s="1">
        <f t="shared" si="253"/>
        <v>3</v>
      </c>
      <c r="E7576" s="1" t="str">
        <f>INDEX(Protocol[Mark],MATCH(C7576,Protocol[Step],0))</f>
        <v>2M2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422010003</v>
      </c>
      <c r="H7576" s="134">
        <f>Systematic[[#This Row],[SampleVariableLabel]]+100*Systematic[[#This Row],[State]]</f>
        <v>422010603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422</v>
      </c>
      <c r="B7577" s="1">
        <f>IF(C7577=0,IF(B7576=Protocol!$V$20,1,B7576+1),B7576)</f>
        <v>1</v>
      </c>
      <c r="C7577" s="1">
        <f>IF(C7576+1=Protocol!$V$21,0,C7576+1)</f>
        <v>7</v>
      </c>
      <c r="D7577" s="1">
        <f t="shared" si="253"/>
        <v>4</v>
      </c>
      <c r="E7577" s="1" t="str">
        <f>INDEX(Protocol[Mark],MATCH(C7577,Protocol[Step],0))</f>
        <v>3P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422010004</v>
      </c>
      <c r="H7577" s="134">
        <f>Systematic[[#This Row],[SampleVariableLabel]]+100*Systematic[[#This Row],[State]]</f>
        <v>422010704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422</v>
      </c>
      <c r="B7578" s="1">
        <f>IF(C7578=0,IF(B7577=Protocol!$V$20,1,B7577+1),B7577)</f>
        <v>1</v>
      </c>
      <c r="C7578" s="1">
        <f>IF(C7577+1=Protocol!$V$21,0,C7577+1)</f>
        <v>8</v>
      </c>
      <c r="D7578" s="1">
        <f t="shared" si="253"/>
        <v>5</v>
      </c>
      <c r="E7578" s="1" t="str">
        <f>INDEX(Protocol[Mark],MATCH(C7578,Protocol[Step],0))</f>
        <v>4G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422010005</v>
      </c>
      <c r="H7578" s="134">
        <f>Systematic[[#This Row],[SampleVariableLabel]]+100*Systematic[[#This Row],[State]]</f>
        <v>422010805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422</v>
      </c>
      <c r="B7579" s="1">
        <f>IF(C7579=0,IF(B7578=Protocol!$V$20,1,B7578+1),B7578)</f>
        <v>1</v>
      </c>
      <c r="C7579" s="1">
        <f>IF(C7578+1=Protocol!$V$21,0,C7578+1)</f>
        <v>9</v>
      </c>
      <c r="D7579" s="1">
        <f t="shared" si="253"/>
        <v>6</v>
      </c>
      <c r="E7579" s="1" t="str">
        <f>INDEX(Protocol[Mark],MATCH(C7579,Protocol[Step],0))</f>
        <v>5S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422010006</v>
      </c>
      <c r="H7579" s="134">
        <f>Systematic[[#This Row],[SampleVariableLabel]]+100*Systematic[[#This Row],[State]]</f>
        <v>422010906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422</v>
      </c>
      <c r="B7580" s="1">
        <f>IF(C7580=0,IF(B7579=Protocol!$V$20,1,B7579+1),B7579)</f>
        <v>1</v>
      </c>
      <c r="C7580" s="1">
        <f>IF(C7579+1=Protocol!$V$21,0,C7579+1)</f>
        <v>10</v>
      </c>
      <c r="D7580" s="1">
        <f t="shared" si="253"/>
        <v>1</v>
      </c>
      <c r="E7580" s="1" t="str">
        <f>INDEX(Protocol[Mark],MATCH(C7580,Protocol[Step],0))</f>
        <v>6Gp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422010001</v>
      </c>
      <c r="H7580" s="134">
        <f>Systematic[[#This Row],[SampleVariableLabel]]+100*Systematic[[#This Row],[State]]</f>
        <v>422011001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422</v>
      </c>
      <c r="B7581" s="1">
        <f>IF(C7581=0,IF(B7580=Protocol!$V$20,1,B7580+1),B7580)</f>
        <v>1</v>
      </c>
      <c r="C7581" s="1">
        <f>IF(C7580+1=Protocol!$V$21,0,C7580+1)</f>
        <v>11</v>
      </c>
      <c r="D7581" s="1">
        <f t="shared" si="253"/>
        <v>2</v>
      </c>
      <c r="E7581" s="1" t="str">
        <f>INDEX(Protocol[Mark],MATCH(C7581,Protocol[Step],0))</f>
        <v>7U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422010002</v>
      </c>
      <c r="H7581" s="134">
        <f>Systematic[[#This Row],[SampleVariableLabel]]+100*Systematic[[#This Row],[State]]</f>
        <v>422011102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422</v>
      </c>
      <c r="B7582" s="1">
        <f>IF(C7582=0,IF(B7581=Protocol!$V$20,1,B7581+1),B7581)</f>
        <v>1</v>
      </c>
      <c r="C7582" s="1">
        <f>IF(C7581+1=Protocol!$V$21,0,C7581+1)</f>
        <v>12</v>
      </c>
      <c r="D7582" s="1">
        <f t="shared" si="253"/>
        <v>3</v>
      </c>
      <c r="E7582" s="1" t="str">
        <f>INDEX(Protocol[Mark],MATCH(C7582,Protocol[Step],0))</f>
        <v>8Rot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422010003</v>
      </c>
      <c r="H7582" s="134">
        <f>Systematic[[#This Row],[SampleVariableLabel]]+100*Systematic[[#This Row],[State]]</f>
        <v>422011203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422</v>
      </c>
      <c r="B7583" s="1">
        <f>IF(C7583=0,IF(B7582=Protocol!$V$20,1,B7582+1),B7582)</f>
        <v>1</v>
      </c>
      <c r="C7583" s="1">
        <f>IF(C7582+1=Protocol!$V$21,0,C7582+1)</f>
        <v>13</v>
      </c>
      <c r="D7583" s="1">
        <f t="shared" si="253"/>
        <v>4</v>
      </c>
      <c r="E7583" s="1" t="str">
        <f>INDEX(Protocol[Mark],MATCH(C7583,Protocol[Step],0))</f>
        <v>9Ama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422010004</v>
      </c>
      <c r="H7583" s="134">
        <f>Systematic[[#This Row],[SampleVariableLabel]]+100*Systematic[[#This Row],[State]]</f>
        <v>422011304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422</v>
      </c>
      <c r="B7584" s="1">
        <f>IF(C7584=0,IF(B7583=Protocol!$V$20,1,B7583+1),B7583)</f>
        <v>1</v>
      </c>
      <c r="C7584" s="1">
        <f>IF(C7583+1=Protocol!$V$21,0,C7583+1)</f>
        <v>14</v>
      </c>
      <c r="D7584" s="1">
        <f t="shared" si="253"/>
        <v>5</v>
      </c>
      <c r="E7584" s="1" t="str">
        <f>INDEX(Protocol[Mark],MATCH(C7584,Protocol[Step],0))</f>
        <v>10AsTm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422010005</v>
      </c>
      <c r="H7584" s="134">
        <f>Systematic[[#This Row],[SampleVariableLabel]]+100*Systematic[[#This Row],[State]]</f>
        <v>422011405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422</v>
      </c>
      <c r="B7585" s="1">
        <f>IF(C7585=0,IF(B7584=Protocol!$V$20,1,B7584+1),B7584)</f>
        <v>1</v>
      </c>
      <c r="C7585" s="1">
        <f>IF(C7584+1=Protocol!$V$21,0,C7584+1)</f>
        <v>15</v>
      </c>
      <c r="D7585" s="1">
        <f t="shared" si="253"/>
        <v>6</v>
      </c>
      <c r="E7585" s="1" t="str">
        <f>INDEX(Protocol[Mark],MATCH(C7585,Protocol[Step],0))</f>
        <v>11Azd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422010006</v>
      </c>
      <c r="H7585" s="134">
        <f>Systematic[[#This Row],[SampleVariableLabel]]+100*Systematic[[#This Row],[State]]</f>
        <v>422011506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423</v>
      </c>
      <c r="B7586" s="1">
        <f>IF(C7586=0,IF(B7585=Protocol!$V$20,1,B7585+1),B7585)</f>
        <v>1</v>
      </c>
      <c r="C7586" s="1">
        <f>IF(C7585+1=Protocol!$V$21,0,C7585+1)</f>
        <v>0</v>
      </c>
      <c r="D7586" s="1">
        <f t="shared" si="253"/>
        <v>1</v>
      </c>
      <c r="E7586" s="1" t="str">
        <f>INDEX(Protocol[Mark],MATCH(C7586,Protocol[Step],0))</f>
        <v>ce1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423010001</v>
      </c>
      <c r="H7586" s="134">
        <f>Systematic[[#This Row],[SampleVariableLabel]]+100*Systematic[[#This Row],[State]]</f>
        <v>423010001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423</v>
      </c>
      <c r="B7587" s="1">
        <f>IF(C7587=0,IF(B7586=Protocol!$V$20,1,B7586+1),B7586)</f>
        <v>1</v>
      </c>
      <c r="C7587" s="1">
        <f>IF(C7586+1=Protocol!$V$21,0,C7586+1)</f>
        <v>1</v>
      </c>
      <c r="D7587" s="1">
        <f t="shared" si="253"/>
        <v>2</v>
      </c>
      <c r="E7587" s="1" t="str">
        <f>INDEX(Protocol[Mark],MATCH(C7587,Protocol[Step],0))</f>
        <v>1Dig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423010002</v>
      </c>
      <c r="H7587" s="134">
        <f>Systematic[[#This Row],[SampleVariableLabel]]+100*Systematic[[#This Row],[State]]</f>
        <v>423010102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423</v>
      </c>
      <c r="B7588" s="1">
        <f>IF(C7588=0,IF(B7587=Protocol!$V$20,1,B7587+1),B7587)</f>
        <v>1</v>
      </c>
      <c r="C7588" s="1">
        <f>IF(C7587+1=Protocol!$V$21,0,C7587+1)</f>
        <v>2</v>
      </c>
      <c r="D7588" s="1">
        <f t="shared" si="253"/>
        <v>3</v>
      </c>
      <c r="E7588" s="1" t="str">
        <f>INDEX(Protocol[Mark],MATCH(C7588,Protocol[Step],0))</f>
        <v>1D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423010003</v>
      </c>
      <c r="H7588" s="134">
        <f>Systematic[[#This Row],[SampleVariableLabel]]+100*Systematic[[#This Row],[State]]</f>
        <v>423010203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423</v>
      </c>
      <c r="B7589" s="1">
        <f>IF(C7589=0,IF(B7588=Protocol!$V$20,1,B7588+1),B7588)</f>
        <v>1</v>
      </c>
      <c r="C7589" s="1">
        <f>IF(C7588+1=Protocol!$V$21,0,C7588+1)</f>
        <v>3</v>
      </c>
      <c r="D7589" s="1">
        <f t="shared" si="253"/>
        <v>4</v>
      </c>
      <c r="E7589" s="1" t="str">
        <f>INDEX(Protocol[Mark],MATCH(C7589,Protocol[Step],0))</f>
        <v>1M.1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423010004</v>
      </c>
      <c r="H7589" s="134">
        <f>Systematic[[#This Row],[SampleVariableLabel]]+100*Systematic[[#This Row],[State]]</f>
        <v>423010304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423</v>
      </c>
      <c r="B7590" s="1">
        <f>IF(C7590=0,IF(B7589=Protocol!$V$20,1,B7589+1),B7589)</f>
        <v>1</v>
      </c>
      <c r="C7590" s="1">
        <f>IF(C7589+1=Protocol!$V$21,0,C7589+1)</f>
        <v>4</v>
      </c>
      <c r="D7590" s="1">
        <f t="shared" si="253"/>
        <v>5</v>
      </c>
      <c r="E7590" s="1" t="str">
        <f>INDEX(Protocol[Mark],MATCH(C7590,Protocol[Step],0))</f>
        <v>2Oct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423010005</v>
      </c>
      <c r="H7590" s="134">
        <f>Systematic[[#This Row],[SampleVariableLabel]]+100*Systematic[[#This Row],[State]]</f>
        <v>423010405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423</v>
      </c>
      <c r="B7591" s="1">
        <f>IF(C7591=0,IF(B7590=Protocol!$V$20,1,B7590+1),B7590)</f>
        <v>1</v>
      </c>
      <c r="C7591" s="1">
        <f>IF(C7590+1=Protocol!$V$21,0,C7590+1)</f>
        <v>5</v>
      </c>
      <c r="D7591" s="1">
        <f t="shared" si="253"/>
        <v>6</v>
      </c>
      <c r="E7591" s="1" t="str">
        <f>INDEX(Protocol[Mark],MATCH(C7591,Protocol[Step],0))</f>
        <v>2c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423010006</v>
      </c>
      <c r="H7591" s="134">
        <f>Systematic[[#This Row],[SampleVariableLabel]]+100*Systematic[[#This Row],[State]]</f>
        <v>423010506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423</v>
      </c>
      <c r="B7592" s="1">
        <f>IF(C7592=0,IF(B7591=Protocol!$V$20,1,B7591+1),B7591)</f>
        <v>1</v>
      </c>
      <c r="C7592" s="1">
        <f>IF(C7591+1=Protocol!$V$21,0,C7591+1)</f>
        <v>6</v>
      </c>
      <c r="D7592" s="1">
        <f t="shared" si="253"/>
        <v>1</v>
      </c>
      <c r="E7592" s="1" t="str">
        <f>INDEX(Protocol[Mark],MATCH(C7592,Protocol[Step],0))</f>
        <v>2M2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423010001</v>
      </c>
      <c r="H7592" s="134">
        <f>Systematic[[#This Row],[SampleVariableLabel]]+100*Systematic[[#This Row],[State]]</f>
        <v>423010601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423</v>
      </c>
      <c r="B7593" s="1">
        <f>IF(C7593=0,IF(B7592=Protocol!$V$20,1,B7592+1),B7592)</f>
        <v>1</v>
      </c>
      <c r="C7593" s="1">
        <f>IF(C7592+1=Protocol!$V$21,0,C7592+1)</f>
        <v>7</v>
      </c>
      <c r="D7593" s="1">
        <f t="shared" si="253"/>
        <v>2</v>
      </c>
      <c r="E7593" s="1" t="str">
        <f>INDEX(Protocol[Mark],MATCH(C7593,Protocol[Step],0))</f>
        <v>3P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423010002</v>
      </c>
      <c r="H7593" s="134">
        <f>Systematic[[#This Row],[SampleVariableLabel]]+100*Systematic[[#This Row],[State]]</f>
        <v>423010702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423</v>
      </c>
      <c r="B7594" s="1">
        <f>IF(C7594=0,IF(B7593=Protocol!$V$20,1,B7593+1),B7593)</f>
        <v>1</v>
      </c>
      <c r="C7594" s="1">
        <f>IF(C7593+1=Protocol!$V$21,0,C7593+1)</f>
        <v>8</v>
      </c>
      <c r="D7594" s="1">
        <f t="shared" si="253"/>
        <v>3</v>
      </c>
      <c r="E7594" s="1" t="str">
        <f>INDEX(Protocol[Mark],MATCH(C7594,Protocol[Step],0))</f>
        <v>4G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423010003</v>
      </c>
      <c r="H7594" s="134">
        <f>Systematic[[#This Row],[SampleVariableLabel]]+100*Systematic[[#This Row],[State]]</f>
        <v>423010803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423</v>
      </c>
      <c r="B7595" s="1">
        <f>IF(C7595=0,IF(B7594=Protocol!$V$20,1,B7594+1),B7594)</f>
        <v>1</v>
      </c>
      <c r="C7595" s="1">
        <f>IF(C7594+1=Protocol!$V$21,0,C7594+1)</f>
        <v>9</v>
      </c>
      <c r="D7595" s="1">
        <f t="shared" si="253"/>
        <v>4</v>
      </c>
      <c r="E7595" s="1" t="str">
        <f>INDEX(Protocol[Mark],MATCH(C7595,Protocol[Step],0))</f>
        <v>5S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423010004</v>
      </c>
      <c r="H7595" s="134">
        <f>Systematic[[#This Row],[SampleVariableLabel]]+100*Systematic[[#This Row],[State]]</f>
        <v>423010904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423</v>
      </c>
      <c r="B7596" s="1">
        <f>IF(C7596=0,IF(B7595=Protocol!$V$20,1,B7595+1),B7595)</f>
        <v>1</v>
      </c>
      <c r="C7596" s="1">
        <f>IF(C7595+1=Protocol!$V$21,0,C7595+1)</f>
        <v>10</v>
      </c>
      <c r="D7596" s="1">
        <f t="shared" si="253"/>
        <v>5</v>
      </c>
      <c r="E7596" s="1" t="str">
        <f>INDEX(Protocol[Mark],MATCH(C7596,Protocol[Step],0))</f>
        <v>6Gp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423010005</v>
      </c>
      <c r="H7596" s="134">
        <f>Systematic[[#This Row],[SampleVariableLabel]]+100*Systematic[[#This Row],[State]]</f>
        <v>423011005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423</v>
      </c>
      <c r="B7597" s="1">
        <f>IF(C7597=0,IF(B7596=Protocol!$V$20,1,B7596+1),B7596)</f>
        <v>1</v>
      </c>
      <c r="C7597" s="1">
        <f>IF(C7596+1=Protocol!$V$21,0,C7596+1)</f>
        <v>11</v>
      </c>
      <c r="D7597" s="1">
        <f t="shared" si="253"/>
        <v>6</v>
      </c>
      <c r="E7597" s="1" t="str">
        <f>INDEX(Protocol[Mark],MATCH(C7597,Protocol[Step],0))</f>
        <v>7U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423010006</v>
      </c>
      <c r="H7597" s="134">
        <f>Systematic[[#This Row],[SampleVariableLabel]]+100*Systematic[[#This Row],[State]]</f>
        <v>423011106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423</v>
      </c>
      <c r="B7598" s="1">
        <f>IF(C7598=0,IF(B7597=Protocol!$V$20,1,B7597+1),B7597)</f>
        <v>1</v>
      </c>
      <c r="C7598" s="1">
        <f>IF(C7597+1=Protocol!$V$21,0,C7597+1)</f>
        <v>12</v>
      </c>
      <c r="D7598" s="1">
        <f t="shared" si="253"/>
        <v>1</v>
      </c>
      <c r="E7598" s="1" t="str">
        <f>INDEX(Protocol[Mark],MATCH(C7598,Protocol[Step],0))</f>
        <v>8Rot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423010001</v>
      </c>
      <c r="H7598" s="134">
        <f>Systematic[[#This Row],[SampleVariableLabel]]+100*Systematic[[#This Row],[State]]</f>
        <v>423011201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423</v>
      </c>
      <c r="B7599" s="1">
        <f>IF(C7599=0,IF(B7598=Protocol!$V$20,1,B7598+1),B7598)</f>
        <v>1</v>
      </c>
      <c r="C7599" s="1">
        <f>IF(C7598+1=Protocol!$V$21,0,C7598+1)</f>
        <v>13</v>
      </c>
      <c r="D7599" s="1">
        <f t="shared" si="253"/>
        <v>2</v>
      </c>
      <c r="E7599" s="1" t="str">
        <f>INDEX(Protocol[Mark],MATCH(C7599,Protocol[Step],0))</f>
        <v>9Ama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423010002</v>
      </c>
      <c r="H7599" s="134">
        <f>Systematic[[#This Row],[SampleVariableLabel]]+100*Systematic[[#This Row],[State]]</f>
        <v>423011302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423</v>
      </c>
      <c r="B7600" s="1">
        <f>IF(C7600=0,IF(B7599=Protocol!$V$20,1,B7599+1),B7599)</f>
        <v>1</v>
      </c>
      <c r="C7600" s="1">
        <f>IF(C7599+1=Protocol!$V$21,0,C7599+1)</f>
        <v>14</v>
      </c>
      <c r="D7600" s="1">
        <f t="shared" si="253"/>
        <v>3</v>
      </c>
      <c r="E7600" s="1" t="str">
        <f>INDEX(Protocol[Mark],MATCH(C7600,Protocol[Step],0))</f>
        <v>10AsTm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423010003</v>
      </c>
      <c r="H7600" s="134">
        <f>Systematic[[#This Row],[SampleVariableLabel]]+100*Systematic[[#This Row],[State]]</f>
        <v>423011403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423</v>
      </c>
      <c r="B7601" s="1">
        <f>IF(C7601=0,IF(B7600=Protocol!$V$20,1,B7600+1),B7600)</f>
        <v>1</v>
      </c>
      <c r="C7601" s="1">
        <f>IF(C7600+1=Protocol!$V$21,0,C7600+1)</f>
        <v>15</v>
      </c>
      <c r="D7601" s="1">
        <f t="shared" si="253"/>
        <v>4</v>
      </c>
      <c r="E7601" s="1" t="str">
        <f>INDEX(Protocol[Mark],MATCH(C7601,Protocol[Step],0))</f>
        <v>11Azd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423010004</v>
      </c>
      <c r="H7601" s="134">
        <f>Systematic[[#This Row],[SampleVariableLabel]]+100*Systematic[[#This Row],[State]]</f>
        <v>423011504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424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ce1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424010005</v>
      </c>
      <c r="H7602" s="134">
        <f>Systematic[[#This Row],[SampleVariableLabel]]+100*Systematic[[#This Row],[State]]</f>
        <v>424010005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424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1Dig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424010006</v>
      </c>
      <c r="H7603" s="134">
        <f>Systematic[[#This Row],[SampleVariableLabel]]+100*Systematic[[#This Row],[State]]</f>
        <v>424010106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424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1D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424010001</v>
      </c>
      <c r="H7604" s="134">
        <f>Systematic[[#This Row],[SampleVariableLabel]]+100*Systematic[[#This Row],[State]]</f>
        <v>424010201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424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1M.1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424010002</v>
      </c>
      <c r="H7605" s="134">
        <f>Systematic[[#This Row],[SampleVariableLabel]]+100*Systematic[[#This Row],[State]]</f>
        <v>424010302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424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2Oct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424010003</v>
      </c>
      <c r="H7606" s="134">
        <f>Systematic[[#This Row],[SampleVariableLabel]]+100*Systematic[[#This Row],[State]]</f>
        <v>424010403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424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2c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424010004</v>
      </c>
      <c r="H7607" s="134">
        <f>Systematic[[#This Row],[SampleVariableLabel]]+100*Systematic[[#This Row],[State]]</f>
        <v>424010504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424</v>
      </c>
      <c r="B7608" s="1">
        <f>IF(C7608=0,IF(B7607=Protocol!$V$20,1,B7607+1),B7607)</f>
        <v>1</v>
      </c>
      <c r="C7608" s="1">
        <f>IF(C7607+1=Protocol!$V$21,0,C7607+1)</f>
        <v>6</v>
      </c>
      <c r="D7608" s="1">
        <f t="shared" si="253"/>
        <v>5</v>
      </c>
      <c r="E7608" s="1" t="str">
        <f>INDEX(Protocol[Mark],MATCH(C7608,Protocol[Step],0))</f>
        <v>2M2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424010005</v>
      </c>
      <c r="H7608" s="134">
        <f>Systematic[[#This Row],[SampleVariableLabel]]+100*Systematic[[#This Row],[State]]</f>
        <v>424010605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424</v>
      </c>
      <c r="B7609" s="1">
        <f>IF(C7609=0,IF(B7608=Protocol!$V$20,1,B7608+1),B7608)</f>
        <v>1</v>
      </c>
      <c r="C7609" s="1">
        <f>IF(C7608+1=Protocol!$V$21,0,C7608+1)</f>
        <v>7</v>
      </c>
      <c r="D7609" s="1">
        <f t="shared" si="253"/>
        <v>6</v>
      </c>
      <c r="E7609" s="1" t="str">
        <f>INDEX(Protocol[Mark],MATCH(C7609,Protocol[Step],0))</f>
        <v>3P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424010006</v>
      </c>
      <c r="H7609" s="134">
        <f>Systematic[[#This Row],[SampleVariableLabel]]+100*Systematic[[#This Row],[State]]</f>
        <v>424010706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424</v>
      </c>
      <c r="B7610" s="1">
        <f>IF(C7610=0,IF(B7609=Protocol!$V$20,1,B7609+1),B7609)</f>
        <v>1</v>
      </c>
      <c r="C7610" s="1">
        <f>IF(C7609+1=Protocol!$V$21,0,C7609+1)</f>
        <v>8</v>
      </c>
      <c r="D7610" s="1">
        <f t="shared" si="253"/>
        <v>1</v>
      </c>
      <c r="E7610" s="1" t="str">
        <f>INDEX(Protocol[Mark],MATCH(C7610,Protocol[Step],0))</f>
        <v>4G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424010001</v>
      </c>
      <c r="H7610" s="134">
        <f>Systematic[[#This Row],[SampleVariableLabel]]+100*Systematic[[#This Row],[State]]</f>
        <v>424010801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424</v>
      </c>
      <c r="B7611" s="1">
        <f>IF(C7611=0,IF(B7610=Protocol!$V$20,1,B7610+1),B7610)</f>
        <v>1</v>
      </c>
      <c r="C7611" s="1">
        <f>IF(C7610+1=Protocol!$V$21,0,C7610+1)</f>
        <v>9</v>
      </c>
      <c r="D7611" s="1">
        <f t="shared" si="253"/>
        <v>2</v>
      </c>
      <c r="E7611" s="1" t="str">
        <f>INDEX(Protocol[Mark],MATCH(C7611,Protocol[Step],0))</f>
        <v>5S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424010002</v>
      </c>
      <c r="H7611" s="134">
        <f>Systematic[[#This Row],[SampleVariableLabel]]+100*Systematic[[#This Row],[State]]</f>
        <v>424010902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424</v>
      </c>
      <c r="B7612" s="1">
        <f>IF(C7612=0,IF(B7611=Protocol!$V$20,1,B7611+1),B7611)</f>
        <v>1</v>
      </c>
      <c r="C7612" s="1">
        <f>IF(C7611+1=Protocol!$V$21,0,C7611+1)</f>
        <v>10</v>
      </c>
      <c r="D7612" s="1">
        <f t="shared" si="253"/>
        <v>3</v>
      </c>
      <c r="E7612" s="1" t="str">
        <f>INDEX(Protocol[Mark],MATCH(C7612,Protocol[Step],0))</f>
        <v>6Gp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424010003</v>
      </c>
      <c r="H7612" s="134">
        <f>Systematic[[#This Row],[SampleVariableLabel]]+100*Systematic[[#This Row],[State]]</f>
        <v>424011003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424</v>
      </c>
      <c r="B7613" s="1">
        <f>IF(C7613=0,IF(B7612=Protocol!$V$20,1,B7612+1),B7612)</f>
        <v>1</v>
      </c>
      <c r="C7613" s="1">
        <f>IF(C7612+1=Protocol!$V$21,0,C7612+1)</f>
        <v>11</v>
      </c>
      <c r="D7613" s="1">
        <f t="shared" si="253"/>
        <v>4</v>
      </c>
      <c r="E7613" s="1" t="str">
        <f>INDEX(Protocol[Mark],MATCH(C7613,Protocol[Step],0))</f>
        <v>7U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424010004</v>
      </c>
      <c r="H7613" s="134">
        <f>Systematic[[#This Row],[SampleVariableLabel]]+100*Systematic[[#This Row],[State]]</f>
        <v>424011104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424</v>
      </c>
      <c r="B7614" s="1">
        <f>IF(C7614=0,IF(B7613=Protocol!$V$20,1,B7613+1),B7613)</f>
        <v>1</v>
      </c>
      <c r="C7614" s="1">
        <f>IF(C7613+1=Protocol!$V$21,0,C7613+1)</f>
        <v>12</v>
      </c>
      <c r="D7614" s="1">
        <f t="shared" si="253"/>
        <v>5</v>
      </c>
      <c r="E7614" s="1" t="str">
        <f>INDEX(Protocol[Mark],MATCH(C7614,Protocol[Step],0))</f>
        <v>8Rot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424010005</v>
      </c>
      <c r="H7614" s="134">
        <f>Systematic[[#This Row],[SampleVariableLabel]]+100*Systematic[[#This Row],[State]]</f>
        <v>424011205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424</v>
      </c>
      <c r="B7615" s="1">
        <f>IF(C7615=0,IF(B7614=Protocol!$V$20,1,B7614+1),B7614)</f>
        <v>1</v>
      </c>
      <c r="C7615" s="1">
        <f>IF(C7614+1=Protocol!$V$21,0,C7614+1)</f>
        <v>13</v>
      </c>
      <c r="D7615" s="1">
        <f t="shared" si="253"/>
        <v>6</v>
      </c>
      <c r="E7615" s="1" t="str">
        <f>INDEX(Protocol[Mark],MATCH(C7615,Protocol[Step],0))</f>
        <v>9Ama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424010006</v>
      </c>
      <c r="H7615" s="134">
        <f>Systematic[[#This Row],[SampleVariableLabel]]+100*Systematic[[#This Row],[State]]</f>
        <v>424011306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424</v>
      </c>
      <c r="B7616" s="1">
        <f>IF(C7616=0,IF(B7615=Protocol!$V$20,1,B7615+1),B7615)</f>
        <v>1</v>
      </c>
      <c r="C7616" s="1">
        <f>IF(C7615+1=Protocol!$V$21,0,C7615+1)</f>
        <v>14</v>
      </c>
      <c r="D7616" s="1">
        <f t="shared" si="253"/>
        <v>1</v>
      </c>
      <c r="E7616" s="1" t="str">
        <f>INDEX(Protocol[Mark],MATCH(C7616,Protocol[Step],0))</f>
        <v>10AsTm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424010001</v>
      </c>
      <c r="H7616" s="134">
        <f>Systematic[[#This Row],[SampleVariableLabel]]+100*Systematic[[#This Row],[State]]</f>
        <v>424011401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424</v>
      </c>
      <c r="B7617" s="1">
        <f>IF(C7617=0,IF(B7616=Protocol!$V$20,1,B7616+1),B7616)</f>
        <v>1</v>
      </c>
      <c r="C7617" s="1">
        <f>IF(C7616+1=Protocol!$V$21,0,C7616+1)</f>
        <v>15</v>
      </c>
      <c r="D7617" s="1">
        <f t="shared" si="253"/>
        <v>2</v>
      </c>
      <c r="E7617" s="1" t="str">
        <f>INDEX(Protocol[Mark],MATCH(C7617,Protocol[Step],0))</f>
        <v>11Azd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424010002</v>
      </c>
      <c r="H7617" s="134">
        <f>Systematic[[#This Row],[SampleVariableLabel]]+100*Systematic[[#This Row],[State]]</f>
        <v>424011502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425</v>
      </c>
      <c r="B7618" s="1">
        <f>IF(C7618=0,IF(B7617=Protocol!$V$20,1,B7617+1),B7617)</f>
        <v>1</v>
      </c>
      <c r="C7618" s="1">
        <f>IF(C7617+1=Protocol!$V$21,0,C7617+1)</f>
        <v>0</v>
      </c>
      <c r="D7618" s="1">
        <f t="shared" si="253"/>
        <v>3</v>
      </c>
      <c r="E7618" s="1" t="str">
        <f>INDEX(Protocol[Mark],MATCH(C7618,Protocol[Step],0))</f>
        <v>ce1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425010003</v>
      </c>
      <c r="H7618" s="134">
        <f>Systematic[[#This Row],[SampleVariableLabel]]+100*Systematic[[#This Row],[State]]</f>
        <v>425010003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425</v>
      </c>
      <c r="B7619" s="1">
        <f>IF(C7619=0,IF(B7618=Protocol!$V$20,1,B7618+1),B7618)</f>
        <v>1</v>
      </c>
      <c r="C7619" s="1">
        <f>IF(C7618+1=Protocol!$V$21,0,C7618+1)</f>
        <v>1</v>
      </c>
      <c r="D7619" s="1">
        <f t="shared" ref="D7619:D7682" si="255">IF(D7618=nVariables,1,D7618+1)</f>
        <v>4</v>
      </c>
      <c r="E7619" s="1" t="str">
        <f>INDEX(Protocol[Mark],MATCH(C7619,Protocol[Step],0))</f>
        <v>1Dig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425010004</v>
      </c>
      <c r="H7619" s="134">
        <f>Systematic[[#This Row],[SampleVariableLabel]]+100*Systematic[[#This Row],[State]]</f>
        <v>425010104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425</v>
      </c>
      <c r="B7620" s="1">
        <f>IF(C7620=0,IF(B7619=Protocol!$V$20,1,B7619+1),B7619)</f>
        <v>1</v>
      </c>
      <c r="C7620" s="1">
        <f>IF(C7619+1=Protocol!$V$21,0,C7619+1)</f>
        <v>2</v>
      </c>
      <c r="D7620" s="1">
        <f t="shared" si="255"/>
        <v>5</v>
      </c>
      <c r="E7620" s="1" t="str">
        <f>INDEX(Protocol[Mark],MATCH(C7620,Protocol[Step],0))</f>
        <v>1D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425010005</v>
      </c>
      <c r="H7620" s="134">
        <f>Systematic[[#This Row],[SampleVariableLabel]]+100*Systematic[[#This Row],[State]]</f>
        <v>425010205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425</v>
      </c>
      <c r="B7621" s="1">
        <f>IF(C7621=0,IF(B7620=Protocol!$V$20,1,B7620+1),B7620)</f>
        <v>1</v>
      </c>
      <c r="C7621" s="1">
        <f>IF(C7620+1=Protocol!$V$21,0,C7620+1)</f>
        <v>3</v>
      </c>
      <c r="D7621" s="1">
        <f t="shared" si="255"/>
        <v>6</v>
      </c>
      <c r="E7621" s="1" t="str">
        <f>INDEX(Protocol[Mark],MATCH(C7621,Protocol[Step],0))</f>
        <v>1M.1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425010006</v>
      </c>
      <c r="H7621" s="134">
        <f>Systematic[[#This Row],[SampleVariableLabel]]+100*Systematic[[#This Row],[State]]</f>
        <v>425010306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425</v>
      </c>
      <c r="B7622" s="1">
        <f>IF(C7622=0,IF(B7621=Protocol!$V$20,1,B7621+1),B7621)</f>
        <v>1</v>
      </c>
      <c r="C7622" s="1">
        <f>IF(C7621+1=Protocol!$V$21,0,C7621+1)</f>
        <v>4</v>
      </c>
      <c r="D7622" s="1">
        <f t="shared" si="255"/>
        <v>1</v>
      </c>
      <c r="E7622" s="1" t="str">
        <f>INDEX(Protocol[Mark],MATCH(C7622,Protocol[Step],0))</f>
        <v>2Oct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425010001</v>
      </c>
      <c r="H7622" s="134">
        <f>Systematic[[#This Row],[SampleVariableLabel]]+100*Systematic[[#This Row],[State]]</f>
        <v>425010401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425</v>
      </c>
      <c r="B7623" s="1">
        <f>IF(C7623=0,IF(B7622=Protocol!$V$20,1,B7622+1),B7622)</f>
        <v>1</v>
      </c>
      <c r="C7623" s="1">
        <f>IF(C7622+1=Protocol!$V$21,0,C7622+1)</f>
        <v>5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425010002</v>
      </c>
      <c r="H7623" s="134">
        <f>Systematic[[#This Row],[SampleVariableLabel]]+100*Systematic[[#This Row],[State]]</f>
        <v>425010502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425</v>
      </c>
      <c r="B7624" s="1">
        <f>IF(C7624=0,IF(B7623=Protocol!$V$20,1,B7623+1),B7623)</f>
        <v>1</v>
      </c>
      <c r="C7624" s="1">
        <f>IF(C7623+1=Protocol!$V$21,0,C7623+1)</f>
        <v>6</v>
      </c>
      <c r="D7624" s="1">
        <f t="shared" si="255"/>
        <v>3</v>
      </c>
      <c r="E7624" s="1" t="str">
        <f>INDEX(Protocol[Mark],MATCH(C7624,Protocol[Step],0))</f>
        <v>2M2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425010003</v>
      </c>
      <c r="H7624" s="134">
        <f>Systematic[[#This Row],[SampleVariableLabel]]+100*Systematic[[#This Row],[State]]</f>
        <v>425010603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425</v>
      </c>
      <c r="B7625" s="1">
        <f>IF(C7625=0,IF(B7624=Protocol!$V$20,1,B7624+1),B7624)</f>
        <v>1</v>
      </c>
      <c r="C7625" s="1">
        <f>IF(C7624+1=Protocol!$V$21,0,C7624+1)</f>
        <v>7</v>
      </c>
      <c r="D7625" s="1">
        <f t="shared" si="255"/>
        <v>4</v>
      </c>
      <c r="E7625" s="1" t="str">
        <f>INDEX(Protocol[Mark],MATCH(C7625,Protocol[Step],0))</f>
        <v>3P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425010004</v>
      </c>
      <c r="H7625" s="134">
        <f>Systematic[[#This Row],[SampleVariableLabel]]+100*Systematic[[#This Row],[State]]</f>
        <v>425010704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425</v>
      </c>
      <c r="B7626" s="1">
        <f>IF(C7626=0,IF(B7625=Protocol!$V$20,1,B7625+1),B7625)</f>
        <v>1</v>
      </c>
      <c r="C7626" s="1">
        <f>IF(C7625+1=Protocol!$V$21,0,C7625+1)</f>
        <v>8</v>
      </c>
      <c r="D7626" s="1">
        <f t="shared" si="255"/>
        <v>5</v>
      </c>
      <c r="E7626" s="1" t="str">
        <f>INDEX(Protocol[Mark],MATCH(C7626,Protocol[Step],0))</f>
        <v>4G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425010005</v>
      </c>
      <c r="H7626" s="134">
        <f>Systematic[[#This Row],[SampleVariableLabel]]+100*Systematic[[#This Row],[State]]</f>
        <v>425010805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425</v>
      </c>
      <c r="B7627" s="1">
        <f>IF(C7627=0,IF(B7626=Protocol!$V$20,1,B7626+1),B7626)</f>
        <v>1</v>
      </c>
      <c r="C7627" s="1">
        <f>IF(C7626+1=Protocol!$V$21,0,C7626+1)</f>
        <v>9</v>
      </c>
      <c r="D7627" s="1">
        <f t="shared" si="255"/>
        <v>6</v>
      </c>
      <c r="E7627" s="1" t="str">
        <f>INDEX(Protocol[Mark],MATCH(C7627,Protocol[Step],0))</f>
        <v>5S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425010006</v>
      </c>
      <c r="H7627" s="134">
        <f>Systematic[[#This Row],[SampleVariableLabel]]+100*Systematic[[#This Row],[State]]</f>
        <v>425010906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425</v>
      </c>
      <c r="B7628" s="1">
        <f>IF(C7628=0,IF(B7627=Protocol!$V$20,1,B7627+1),B7627)</f>
        <v>1</v>
      </c>
      <c r="C7628" s="1">
        <f>IF(C7627+1=Protocol!$V$21,0,C7627+1)</f>
        <v>10</v>
      </c>
      <c r="D7628" s="1">
        <f t="shared" si="255"/>
        <v>1</v>
      </c>
      <c r="E7628" s="1" t="str">
        <f>INDEX(Protocol[Mark],MATCH(C7628,Protocol[Step],0))</f>
        <v>6Gp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425010001</v>
      </c>
      <c r="H7628" s="134">
        <f>Systematic[[#This Row],[SampleVariableLabel]]+100*Systematic[[#This Row],[State]]</f>
        <v>425011001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425</v>
      </c>
      <c r="B7629" s="1">
        <f>IF(C7629=0,IF(B7628=Protocol!$V$20,1,B7628+1),B7628)</f>
        <v>1</v>
      </c>
      <c r="C7629" s="1">
        <f>IF(C7628+1=Protocol!$V$21,0,C7628+1)</f>
        <v>11</v>
      </c>
      <c r="D7629" s="1">
        <f t="shared" si="255"/>
        <v>2</v>
      </c>
      <c r="E7629" s="1" t="str">
        <f>INDEX(Protocol[Mark],MATCH(C7629,Protocol[Step],0))</f>
        <v>7U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425010002</v>
      </c>
      <c r="H7629" s="134">
        <f>Systematic[[#This Row],[SampleVariableLabel]]+100*Systematic[[#This Row],[State]]</f>
        <v>425011102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425</v>
      </c>
      <c r="B7630" s="1">
        <f>IF(C7630=0,IF(B7629=Protocol!$V$20,1,B7629+1),B7629)</f>
        <v>1</v>
      </c>
      <c r="C7630" s="1">
        <f>IF(C7629+1=Protocol!$V$21,0,C7629+1)</f>
        <v>12</v>
      </c>
      <c r="D7630" s="1">
        <f t="shared" si="255"/>
        <v>3</v>
      </c>
      <c r="E7630" s="1" t="str">
        <f>INDEX(Protocol[Mark],MATCH(C7630,Protocol[Step],0))</f>
        <v>8Rot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425010003</v>
      </c>
      <c r="H7630" s="134">
        <f>Systematic[[#This Row],[SampleVariableLabel]]+100*Systematic[[#This Row],[State]]</f>
        <v>425011203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425</v>
      </c>
      <c r="B7631" s="1">
        <f>IF(C7631=0,IF(B7630=Protocol!$V$20,1,B7630+1),B7630)</f>
        <v>1</v>
      </c>
      <c r="C7631" s="1">
        <f>IF(C7630+1=Protocol!$V$21,0,C7630+1)</f>
        <v>13</v>
      </c>
      <c r="D7631" s="1">
        <f t="shared" si="255"/>
        <v>4</v>
      </c>
      <c r="E7631" s="1" t="str">
        <f>INDEX(Protocol[Mark],MATCH(C7631,Protocol[Step],0))</f>
        <v>9Ama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425010004</v>
      </c>
      <c r="H7631" s="134">
        <f>Systematic[[#This Row],[SampleVariableLabel]]+100*Systematic[[#This Row],[State]]</f>
        <v>425011304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425</v>
      </c>
      <c r="B7632" s="1">
        <f>IF(C7632=0,IF(B7631=Protocol!$V$20,1,B7631+1),B7631)</f>
        <v>1</v>
      </c>
      <c r="C7632" s="1">
        <f>IF(C7631+1=Protocol!$V$21,0,C7631+1)</f>
        <v>14</v>
      </c>
      <c r="D7632" s="1">
        <f t="shared" si="255"/>
        <v>5</v>
      </c>
      <c r="E7632" s="1" t="str">
        <f>INDEX(Protocol[Mark],MATCH(C7632,Protocol[Step],0))</f>
        <v>10AsTm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425010005</v>
      </c>
      <c r="H7632" s="134">
        <f>Systematic[[#This Row],[SampleVariableLabel]]+100*Systematic[[#This Row],[State]]</f>
        <v>425011405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425</v>
      </c>
      <c r="B7633" s="1">
        <f>IF(C7633=0,IF(B7632=Protocol!$V$20,1,B7632+1),B7632)</f>
        <v>1</v>
      </c>
      <c r="C7633" s="1">
        <f>IF(C7632+1=Protocol!$V$21,0,C7632+1)</f>
        <v>15</v>
      </c>
      <c r="D7633" s="1">
        <f t="shared" si="255"/>
        <v>6</v>
      </c>
      <c r="E7633" s="1" t="str">
        <f>INDEX(Protocol[Mark],MATCH(C7633,Protocol[Step],0))</f>
        <v>11Azd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425010006</v>
      </c>
      <c r="H7633" s="134">
        <f>Systematic[[#This Row],[SampleVariableLabel]]+100*Systematic[[#This Row],[State]]</f>
        <v>425011506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426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ce1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426010001</v>
      </c>
      <c r="H7634" s="134">
        <f>Systematic[[#This Row],[SampleVariableLabel]]+100*Systematic[[#This Row],[State]]</f>
        <v>426010001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426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1Dig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426010002</v>
      </c>
      <c r="H7635" s="134">
        <f>Systematic[[#This Row],[SampleVariableLabel]]+100*Systematic[[#This Row],[State]]</f>
        <v>426010102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426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1D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426010003</v>
      </c>
      <c r="H7636" s="134">
        <f>Systematic[[#This Row],[SampleVariableLabel]]+100*Systematic[[#This Row],[State]]</f>
        <v>426010203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426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1M.1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426010004</v>
      </c>
      <c r="H7637" s="134">
        <f>Systematic[[#This Row],[SampleVariableLabel]]+100*Systematic[[#This Row],[State]]</f>
        <v>426010304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426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2Oct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426010005</v>
      </c>
      <c r="H7638" s="134">
        <f>Systematic[[#This Row],[SampleVariableLabel]]+100*Systematic[[#This Row],[State]]</f>
        <v>426010405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426</v>
      </c>
      <c r="B7639" s="1">
        <f>IF(C7639=0,IF(B7638=Protocol!$V$20,1,B7638+1),B7638)</f>
        <v>1</v>
      </c>
      <c r="C7639" s="1">
        <f>IF(C7638+1=Protocol!$V$21,0,C7638+1)</f>
        <v>5</v>
      </c>
      <c r="D7639" s="1">
        <f t="shared" si="255"/>
        <v>6</v>
      </c>
      <c r="E7639" s="1" t="str">
        <f>INDEX(Protocol[Mark],MATCH(C7639,Protocol[Step],0))</f>
        <v>2c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426010006</v>
      </c>
      <c r="H7639" s="134">
        <f>Systematic[[#This Row],[SampleVariableLabel]]+100*Systematic[[#This Row],[State]]</f>
        <v>426010506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426</v>
      </c>
      <c r="B7640" s="1">
        <f>IF(C7640=0,IF(B7639=Protocol!$V$20,1,B7639+1),B7639)</f>
        <v>1</v>
      </c>
      <c r="C7640" s="1">
        <f>IF(C7639+1=Protocol!$V$21,0,C7639+1)</f>
        <v>6</v>
      </c>
      <c r="D7640" s="1">
        <f t="shared" si="255"/>
        <v>1</v>
      </c>
      <c r="E7640" s="1" t="str">
        <f>INDEX(Protocol[Mark],MATCH(C7640,Protocol[Step],0))</f>
        <v>2M2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426010001</v>
      </c>
      <c r="H7640" s="134">
        <f>Systematic[[#This Row],[SampleVariableLabel]]+100*Systematic[[#This Row],[State]]</f>
        <v>426010601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426</v>
      </c>
      <c r="B7641" s="1">
        <f>IF(C7641=0,IF(B7640=Protocol!$V$20,1,B7640+1),B7640)</f>
        <v>1</v>
      </c>
      <c r="C7641" s="1">
        <f>IF(C7640+1=Protocol!$V$21,0,C7640+1)</f>
        <v>7</v>
      </c>
      <c r="D7641" s="1">
        <f t="shared" si="255"/>
        <v>2</v>
      </c>
      <c r="E7641" s="1" t="str">
        <f>INDEX(Protocol[Mark],MATCH(C7641,Protocol[Step],0))</f>
        <v>3P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426010002</v>
      </c>
      <c r="H7641" s="134">
        <f>Systematic[[#This Row],[SampleVariableLabel]]+100*Systematic[[#This Row],[State]]</f>
        <v>426010702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426</v>
      </c>
      <c r="B7642" s="1">
        <f>IF(C7642=0,IF(B7641=Protocol!$V$20,1,B7641+1),B7641)</f>
        <v>1</v>
      </c>
      <c r="C7642" s="1">
        <f>IF(C7641+1=Protocol!$V$21,0,C7641+1)</f>
        <v>8</v>
      </c>
      <c r="D7642" s="1">
        <f t="shared" si="255"/>
        <v>3</v>
      </c>
      <c r="E7642" s="1" t="str">
        <f>INDEX(Protocol[Mark],MATCH(C7642,Protocol[Step],0))</f>
        <v>4G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426010003</v>
      </c>
      <c r="H7642" s="134">
        <f>Systematic[[#This Row],[SampleVariableLabel]]+100*Systematic[[#This Row],[State]]</f>
        <v>426010803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426</v>
      </c>
      <c r="B7643" s="1">
        <f>IF(C7643=0,IF(B7642=Protocol!$V$20,1,B7642+1),B7642)</f>
        <v>1</v>
      </c>
      <c r="C7643" s="1">
        <f>IF(C7642+1=Protocol!$V$21,0,C7642+1)</f>
        <v>9</v>
      </c>
      <c r="D7643" s="1">
        <f t="shared" si="255"/>
        <v>4</v>
      </c>
      <c r="E7643" s="1" t="str">
        <f>INDEX(Protocol[Mark],MATCH(C7643,Protocol[Step],0))</f>
        <v>5S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426010004</v>
      </c>
      <c r="H7643" s="134">
        <f>Systematic[[#This Row],[SampleVariableLabel]]+100*Systematic[[#This Row],[State]]</f>
        <v>426010904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426</v>
      </c>
      <c r="B7644" s="1">
        <f>IF(C7644=0,IF(B7643=Protocol!$V$20,1,B7643+1),B7643)</f>
        <v>1</v>
      </c>
      <c r="C7644" s="1">
        <f>IF(C7643+1=Protocol!$V$21,0,C7643+1)</f>
        <v>10</v>
      </c>
      <c r="D7644" s="1">
        <f t="shared" si="255"/>
        <v>5</v>
      </c>
      <c r="E7644" s="1" t="str">
        <f>INDEX(Protocol[Mark],MATCH(C7644,Protocol[Step],0))</f>
        <v>6Gp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426010005</v>
      </c>
      <c r="H7644" s="134">
        <f>Systematic[[#This Row],[SampleVariableLabel]]+100*Systematic[[#This Row],[State]]</f>
        <v>426011005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426</v>
      </c>
      <c r="B7645" s="1">
        <f>IF(C7645=0,IF(B7644=Protocol!$V$20,1,B7644+1),B7644)</f>
        <v>1</v>
      </c>
      <c r="C7645" s="1">
        <f>IF(C7644+1=Protocol!$V$21,0,C7644+1)</f>
        <v>11</v>
      </c>
      <c r="D7645" s="1">
        <f t="shared" si="255"/>
        <v>6</v>
      </c>
      <c r="E7645" s="1" t="str">
        <f>INDEX(Protocol[Mark],MATCH(C7645,Protocol[Step],0))</f>
        <v>7U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426010006</v>
      </c>
      <c r="H7645" s="134">
        <f>Systematic[[#This Row],[SampleVariableLabel]]+100*Systematic[[#This Row],[State]]</f>
        <v>426011106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426</v>
      </c>
      <c r="B7646" s="1">
        <f>IF(C7646=0,IF(B7645=Protocol!$V$20,1,B7645+1),B7645)</f>
        <v>1</v>
      </c>
      <c r="C7646" s="1">
        <f>IF(C7645+1=Protocol!$V$21,0,C7645+1)</f>
        <v>12</v>
      </c>
      <c r="D7646" s="1">
        <f t="shared" si="255"/>
        <v>1</v>
      </c>
      <c r="E7646" s="1" t="str">
        <f>INDEX(Protocol[Mark],MATCH(C7646,Protocol[Step],0))</f>
        <v>8Rot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426010001</v>
      </c>
      <c r="H7646" s="134">
        <f>Systematic[[#This Row],[SampleVariableLabel]]+100*Systematic[[#This Row],[State]]</f>
        <v>426011201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426</v>
      </c>
      <c r="B7647" s="1">
        <f>IF(C7647=0,IF(B7646=Protocol!$V$20,1,B7646+1),B7646)</f>
        <v>1</v>
      </c>
      <c r="C7647" s="1">
        <f>IF(C7646+1=Protocol!$V$21,0,C7646+1)</f>
        <v>13</v>
      </c>
      <c r="D7647" s="1">
        <f t="shared" si="255"/>
        <v>2</v>
      </c>
      <c r="E7647" s="1" t="str">
        <f>INDEX(Protocol[Mark],MATCH(C7647,Protocol[Step],0))</f>
        <v>9Ama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426010002</v>
      </c>
      <c r="H7647" s="134">
        <f>Systematic[[#This Row],[SampleVariableLabel]]+100*Systematic[[#This Row],[State]]</f>
        <v>426011302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426</v>
      </c>
      <c r="B7648" s="1">
        <f>IF(C7648=0,IF(B7647=Protocol!$V$20,1,B7647+1),B7647)</f>
        <v>1</v>
      </c>
      <c r="C7648" s="1">
        <f>IF(C7647+1=Protocol!$V$21,0,C7647+1)</f>
        <v>14</v>
      </c>
      <c r="D7648" s="1">
        <f t="shared" si="255"/>
        <v>3</v>
      </c>
      <c r="E7648" s="1" t="str">
        <f>INDEX(Protocol[Mark],MATCH(C7648,Protocol[Step],0))</f>
        <v>10AsTm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426010003</v>
      </c>
      <c r="H7648" s="134">
        <f>Systematic[[#This Row],[SampleVariableLabel]]+100*Systematic[[#This Row],[State]]</f>
        <v>426011403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426</v>
      </c>
      <c r="B7649" s="1">
        <f>IF(C7649=0,IF(B7648=Protocol!$V$20,1,B7648+1),B7648)</f>
        <v>1</v>
      </c>
      <c r="C7649" s="1">
        <f>IF(C7648+1=Protocol!$V$21,0,C7648+1)</f>
        <v>15</v>
      </c>
      <c r="D7649" s="1">
        <f t="shared" si="255"/>
        <v>4</v>
      </c>
      <c r="E7649" s="1" t="str">
        <f>INDEX(Protocol[Mark],MATCH(C7649,Protocol[Step],0))</f>
        <v>11Azd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426010004</v>
      </c>
      <c r="H7649" s="134">
        <f>Systematic[[#This Row],[SampleVariableLabel]]+100*Systematic[[#This Row],[State]]</f>
        <v>426011504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427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ce1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427010005</v>
      </c>
      <c r="H7650" s="134">
        <f>Systematic[[#This Row],[SampleVariableLabel]]+100*Systematic[[#This Row],[State]]</f>
        <v>427010005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427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1Dig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427010006</v>
      </c>
      <c r="H7651" s="134">
        <f>Systematic[[#This Row],[SampleVariableLabel]]+100*Systematic[[#This Row],[State]]</f>
        <v>427010106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427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1D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427010001</v>
      </c>
      <c r="H7652" s="134">
        <f>Systematic[[#This Row],[SampleVariableLabel]]+100*Systematic[[#This Row],[State]]</f>
        <v>427010201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427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1M.1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427010002</v>
      </c>
      <c r="H7653" s="134">
        <f>Systematic[[#This Row],[SampleVariableLabel]]+100*Systematic[[#This Row],[State]]</f>
        <v>427010302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427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2Oct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427010003</v>
      </c>
      <c r="H7654" s="134">
        <f>Systematic[[#This Row],[SampleVariableLabel]]+100*Systematic[[#This Row],[State]]</f>
        <v>427010403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427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2c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427010004</v>
      </c>
      <c r="H7655" s="134">
        <f>Systematic[[#This Row],[SampleVariableLabel]]+100*Systematic[[#This Row],[State]]</f>
        <v>427010504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427</v>
      </c>
      <c r="B7656" s="1">
        <f>IF(C7656=0,IF(B7655=Protocol!$V$20,1,B7655+1),B7655)</f>
        <v>1</v>
      </c>
      <c r="C7656" s="1">
        <f>IF(C7655+1=Protocol!$V$21,0,C7655+1)</f>
        <v>6</v>
      </c>
      <c r="D7656" s="1">
        <f t="shared" si="255"/>
        <v>5</v>
      </c>
      <c r="E7656" s="1" t="str">
        <f>INDEX(Protocol[Mark],MATCH(C7656,Protocol[Step],0))</f>
        <v>2M2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427010005</v>
      </c>
      <c r="H7656" s="134">
        <f>Systematic[[#This Row],[SampleVariableLabel]]+100*Systematic[[#This Row],[State]]</f>
        <v>427010605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427</v>
      </c>
      <c r="B7657" s="1">
        <f>IF(C7657=0,IF(B7656=Protocol!$V$20,1,B7656+1),B7656)</f>
        <v>1</v>
      </c>
      <c r="C7657" s="1">
        <f>IF(C7656+1=Protocol!$V$21,0,C7656+1)</f>
        <v>7</v>
      </c>
      <c r="D7657" s="1">
        <f t="shared" si="255"/>
        <v>6</v>
      </c>
      <c r="E7657" s="1" t="str">
        <f>INDEX(Protocol[Mark],MATCH(C7657,Protocol[Step],0))</f>
        <v>3P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427010006</v>
      </c>
      <c r="H7657" s="134">
        <f>Systematic[[#This Row],[SampleVariableLabel]]+100*Systematic[[#This Row],[State]]</f>
        <v>427010706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427</v>
      </c>
      <c r="B7658" s="1">
        <f>IF(C7658=0,IF(B7657=Protocol!$V$20,1,B7657+1),B7657)</f>
        <v>1</v>
      </c>
      <c r="C7658" s="1">
        <f>IF(C7657+1=Protocol!$V$21,0,C7657+1)</f>
        <v>8</v>
      </c>
      <c r="D7658" s="1">
        <f t="shared" si="255"/>
        <v>1</v>
      </c>
      <c r="E7658" s="1" t="str">
        <f>INDEX(Protocol[Mark],MATCH(C7658,Protocol[Step],0))</f>
        <v>4G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427010001</v>
      </c>
      <c r="H7658" s="134">
        <f>Systematic[[#This Row],[SampleVariableLabel]]+100*Systematic[[#This Row],[State]]</f>
        <v>427010801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427</v>
      </c>
      <c r="B7659" s="1">
        <f>IF(C7659=0,IF(B7658=Protocol!$V$20,1,B7658+1),B7658)</f>
        <v>1</v>
      </c>
      <c r="C7659" s="1">
        <f>IF(C7658+1=Protocol!$V$21,0,C7658+1)</f>
        <v>9</v>
      </c>
      <c r="D7659" s="1">
        <f t="shared" si="255"/>
        <v>2</v>
      </c>
      <c r="E7659" s="1" t="str">
        <f>INDEX(Protocol[Mark],MATCH(C7659,Protocol[Step],0))</f>
        <v>5S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427010002</v>
      </c>
      <c r="H7659" s="134">
        <f>Systematic[[#This Row],[SampleVariableLabel]]+100*Systematic[[#This Row],[State]]</f>
        <v>427010902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427</v>
      </c>
      <c r="B7660" s="1">
        <f>IF(C7660=0,IF(B7659=Protocol!$V$20,1,B7659+1),B7659)</f>
        <v>1</v>
      </c>
      <c r="C7660" s="1">
        <f>IF(C7659+1=Protocol!$V$21,0,C7659+1)</f>
        <v>10</v>
      </c>
      <c r="D7660" s="1">
        <f t="shared" si="255"/>
        <v>3</v>
      </c>
      <c r="E7660" s="1" t="str">
        <f>INDEX(Protocol[Mark],MATCH(C7660,Protocol[Step],0))</f>
        <v>6Gp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427010003</v>
      </c>
      <c r="H7660" s="134">
        <f>Systematic[[#This Row],[SampleVariableLabel]]+100*Systematic[[#This Row],[State]]</f>
        <v>427011003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427</v>
      </c>
      <c r="B7661" s="1">
        <f>IF(C7661=0,IF(B7660=Protocol!$V$20,1,B7660+1),B7660)</f>
        <v>1</v>
      </c>
      <c r="C7661" s="1">
        <f>IF(C7660+1=Protocol!$V$21,0,C7660+1)</f>
        <v>11</v>
      </c>
      <c r="D7661" s="1">
        <f t="shared" si="255"/>
        <v>4</v>
      </c>
      <c r="E7661" s="1" t="str">
        <f>INDEX(Protocol[Mark],MATCH(C7661,Protocol[Step],0))</f>
        <v>7U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427010004</v>
      </c>
      <c r="H7661" s="134">
        <f>Systematic[[#This Row],[SampleVariableLabel]]+100*Systematic[[#This Row],[State]]</f>
        <v>427011104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427</v>
      </c>
      <c r="B7662" s="1">
        <f>IF(C7662=0,IF(B7661=Protocol!$V$20,1,B7661+1),B7661)</f>
        <v>1</v>
      </c>
      <c r="C7662" s="1">
        <f>IF(C7661+1=Protocol!$V$21,0,C7661+1)</f>
        <v>12</v>
      </c>
      <c r="D7662" s="1">
        <f t="shared" si="255"/>
        <v>5</v>
      </c>
      <c r="E7662" s="1" t="str">
        <f>INDEX(Protocol[Mark],MATCH(C7662,Protocol[Step],0))</f>
        <v>8Rot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427010005</v>
      </c>
      <c r="H7662" s="134">
        <f>Systematic[[#This Row],[SampleVariableLabel]]+100*Systematic[[#This Row],[State]]</f>
        <v>427011205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427</v>
      </c>
      <c r="B7663" s="1">
        <f>IF(C7663=0,IF(B7662=Protocol!$V$20,1,B7662+1),B7662)</f>
        <v>1</v>
      </c>
      <c r="C7663" s="1">
        <f>IF(C7662+1=Protocol!$V$21,0,C7662+1)</f>
        <v>13</v>
      </c>
      <c r="D7663" s="1">
        <f t="shared" si="255"/>
        <v>6</v>
      </c>
      <c r="E7663" s="1" t="str">
        <f>INDEX(Protocol[Mark],MATCH(C7663,Protocol[Step],0))</f>
        <v>9Ama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427010006</v>
      </c>
      <c r="H7663" s="134">
        <f>Systematic[[#This Row],[SampleVariableLabel]]+100*Systematic[[#This Row],[State]]</f>
        <v>427011306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427</v>
      </c>
      <c r="B7664" s="1">
        <f>IF(C7664=0,IF(B7663=Protocol!$V$20,1,B7663+1),B7663)</f>
        <v>1</v>
      </c>
      <c r="C7664" s="1">
        <f>IF(C7663+1=Protocol!$V$21,0,C7663+1)</f>
        <v>14</v>
      </c>
      <c r="D7664" s="1">
        <f t="shared" si="255"/>
        <v>1</v>
      </c>
      <c r="E7664" s="1" t="str">
        <f>INDEX(Protocol[Mark],MATCH(C7664,Protocol[Step],0))</f>
        <v>10AsTm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427010001</v>
      </c>
      <c r="H7664" s="134">
        <f>Systematic[[#This Row],[SampleVariableLabel]]+100*Systematic[[#This Row],[State]]</f>
        <v>427011401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427</v>
      </c>
      <c r="B7665" s="1">
        <f>IF(C7665=0,IF(B7664=Protocol!$V$20,1,B7664+1),B7664)</f>
        <v>1</v>
      </c>
      <c r="C7665" s="1">
        <f>IF(C7664+1=Protocol!$V$21,0,C7664+1)</f>
        <v>15</v>
      </c>
      <c r="D7665" s="1">
        <f t="shared" si="255"/>
        <v>2</v>
      </c>
      <c r="E7665" s="1" t="str">
        <f>INDEX(Protocol[Mark],MATCH(C7665,Protocol[Step],0))</f>
        <v>11Azd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427010002</v>
      </c>
      <c r="H7665" s="134">
        <f>Systematic[[#This Row],[SampleVariableLabel]]+100*Systematic[[#This Row],[State]]</f>
        <v>427011502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428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ce1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428010003</v>
      </c>
      <c r="H7666" s="134">
        <f>Systematic[[#This Row],[SampleVariableLabel]]+100*Systematic[[#This Row],[State]]</f>
        <v>428010003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428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428010004</v>
      </c>
      <c r="H7667" s="134">
        <f>Systematic[[#This Row],[SampleVariableLabel]]+100*Systematic[[#This Row],[State]]</f>
        <v>428010104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428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1D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428010005</v>
      </c>
      <c r="H7668" s="134">
        <f>Systematic[[#This Row],[SampleVariableLabel]]+100*Systematic[[#This Row],[State]]</f>
        <v>428010205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428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1M.1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428010006</v>
      </c>
      <c r="H7669" s="134">
        <f>Systematic[[#This Row],[SampleVariableLabel]]+100*Systematic[[#This Row],[State]]</f>
        <v>428010306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428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2Oct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428010001</v>
      </c>
      <c r="H7670" s="134">
        <f>Systematic[[#This Row],[SampleVariableLabel]]+100*Systematic[[#This Row],[State]]</f>
        <v>428010401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428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2c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428010002</v>
      </c>
      <c r="H7671" s="134">
        <f>Systematic[[#This Row],[SampleVariableLabel]]+100*Systematic[[#This Row],[State]]</f>
        <v>428010502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428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2M2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428010003</v>
      </c>
      <c r="H7672" s="134">
        <f>Systematic[[#This Row],[SampleVariableLabel]]+100*Systematic[[#This Row],[State]]</f>
        <v>428010603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428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3P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428010004</v>
      </c>
      <c r="H7673" s="134">
        <f>Systematic[[#This Row],[SampleVariableLabel]]+100*Systematic[[#This Row],[State]]</f>
        <v>428010704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428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4G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428010005</v>
      </c>
      <c r="H7674" s="134">
        <f>Systematic[[#This Row],[SampleVariableLabel]]+100*Systematic[[#This Row],[State]]</f>
        <v>428010805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428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5S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428010006</v>
      </c>
      <c r="H7675" s="134">
        <f>Systematic[[#This Row],[SampleVariableLabel]]+100*Systematic[[#This Row],[State]]</f>
        <v>428010906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428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6Gp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428010001</v>
      </c>
      <c r="H7676" s="134">
        <f>Systematic[[#This Row],[SampleVariableLabel]]+100*Systematic[[#This Row],[State]]</f>
        <v>428011001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428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7U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428010002</v>
      </c>
      <c r="H7677" s="134">
        <f>Systematic[[#This Row],[SampleVariableLabel]]+100*Systematic[[#This Row],[State]]</f>
        <v>428011102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428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8Rot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428010003</v>
      </c>
      <c r="H7678" s="134">
        <f>Systematic[[#This Row],[SampleVariableLabel]]+100*Systematic[[#This Row],[State]]</f>
        <v>428011203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428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9Ama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428010004</v>
      </c>
      <c r="H7679" s="134">
        <f>Systematic[[#This Row],[SampleVariableLabel]]+100*Systematic[[#This Row],[State]]</f>
        <v>428011304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428</v>
      </c>
      <c r="B7680" s="1">
        <f>IF(C7680=0,IF(B7679=Protocol!$V$20,1,B7679+1),B7679)</f>
        <v>1</v>
      </c>
      <c r="C7680" s="1">
        <f>IF(C7679+1=Protocol!$V$21,0,C7679+1)</f>
        <v>14</v>
      </c>
      <c r="D7680" s="1">
        <f t="shared" si="255"/>
        <v>5</v>
      </c>
      <c r="E7680" s="1" t="str">
        <f>INDEX(Protocol[Mark],MATCH(C7680,Protocol[Step],0))</f>
        <v>10AsTm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428010005</v>
      </c>
      <c r="H7680" s="134">
        <f>Systematic[[#This Row],[SampleVariableLabel]]+100*Systematic[[#This Row],[State]]</f>
        <v>428011405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428</v>
      </c>
      <c r="B7681" s="1">
        <f>IF(C7681=0,IF(B7680=Protocol!$V$20,1,B7680+1),B7680)</f>
        <v>1</v>
      </c>
      <c r="C7681" s="1">
        <f>IF(C7680+1=Protocol!$V$21,0,C7680+1)</f>
        <v>15</v>
      </c>
      <c r="D7681" s="1">
        <f t="shared" si="255"/>
        <v>6</v>
      </c>
      <c r="E7681" s="1" t="str">
        <f>INDEX(Protocol[Mark],MATCH(C7681,Protocol[Step],0))</f>
        <v>11Azd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428010006</v>
      </c>
      <c r="H7681" s="134">
        <f>Systematic[[#This Row],[SampleVariableLabel]]+100*Systematic[[#This Row],[State]]</f>
        <v>428011506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429</v>
      </c>
      <c r="B7682" s="1">
        <f>IF(C7682=0,IF(B7681=Protocol!$V$20,1,B7681+1),B7681)</f>
        <v>1</v>
      </c>
      <c r="C7682" s="1">
        <f>IF(C7681+1=Protocol!$V$21,0,C7681+1)</f>
        <v>0</v>
      </c>
      <c r="D7682" s="1">
        <f t="shared" si="255"/>
        <v>1</v>
      </c>
      <c r="E7682" s="1" t="str">
        <f>INDEX(Protocol[Mark],MATCH(C7682,Protocol[Step],0))</f>
        <v>ce1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429010001</v>
      </c>
      <c r="H7682" s="134">
        <f>Systematic[[#This Row],[SampleVariableLabel]]+100*Systematic[[#This Row],[State]]</f>
        <v>429010001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429</v>
      </c>
      <c r="B7683" s="1">
        <f>IF(C7683=0,IF(B7682=Protocol!$V$20,1,B7682+1),B7682)</f>
        <v>1</v>
      </c>
      <c r="C7683" s="1">
        <f>IF(C7682+1=Protocol!$V$21,0,C7682+1)</f>
        <v>1</v>
      </c>
      <c r="D7683" s="1">
        <f t="shared" ref="D7683:D7746" si="257">IF(D7682=nVariables,1,D7682+1)</f>
        <v>2</v>
      </c>
      <c r="E7683" s="1" t="str">
        <f>INDEX(Protocol[Mark],MATCH(C7683,Protocol[Step],0))</f>
        <v>1Dig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429010002</v>
      </c>
      <c r="H7683" s="134">
        <f>Systematic[[#This Row],[SampleVariableLabel]]+100*Systematic[[#This Row],[State]]</f>
        <v>429010102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429</v>
      </c>
      <c r="B7684" s="1">
        <f>IF(C7684=0,IF(B7683=Protocol!$V$20,1,B7683+1),B7683)</f>
        <v>1</v>
      </c>
      <c r="C7684" s="1">
        <f>IF(C7683+1=Protocol!$V$21,0,C7683+1)</f>
        <v>2</v>
      </c>
      <c r="D7684" s="1">
        <f t="shared" si="257"/>
        <v>3</v>
      </c>
      <c r="E7684" s="1" t="str">
        <f>INDEX(Protocol[Mark],MATCH(C7684,Protocol[Step],0))</f>
        <v>1D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429010003</v>
      </c>
      <c r="H7684" s="134">
        <f>Systematic[[#This Row],[SampleVariableLabel]]+100*Systematic[[#This Row],[State]]</f>
        <v>429010203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429</v>
      </c>
      <c r="B7685" s="1">
        <f>IF(C7685=0,IF(B7684=Protocol!$V$20,1,B7684+1),B7684)</f>
        <v>1</v>
      </c>
      <c r="C7685" s="1">
        <f>IF(C7684+1=Protocol!$V$21,0,C7684+1)</f>
        <v>3</v>
      </c>
      <c r="D7685" s="1">
        <f t="shared" si="257"/>
        <v>4</v>
      </c>
      <c r="E7685" s="1" t="str">
        <f>INDEX(Protocol[Mark],MATCH(C7685,Protocol[Step],0))</f>
        <v>1M.1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429010004</v>
      </c>
      <c r="H7685" s="134">
        <f>Systematic[[#This Row],[SampleVariableLabel]]+100*Systematic[[#This Row],[State]]</f>
        <v>429010304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429</v>
      </c>
      <c r="B7686" s="1">
        <f>IF(C7686=0,IF(B7685=Protocol!$V$20,1,B7685+1),B7685)</f>
        <v>1</v>
      </c>
      <c r="C7686" s="1">
        <f>IF(C7685+1=Protocol!$V$21,0,C7685+1)</f>
        <v>4</v>
      </c>
      <c r="D7686" s="1">
        <f t="shared" si="257"/>
        <v>5</v>
      </c>
      <c r="E7686" s="1" t="str">
        <f>INDEX(Protocol[Mark],MATCH(C7686,Protocol[Step],0))</f>
        <v>2Oct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429010005</v>
      </c>
      <c r="H7686" s="134">
        <f>Systematic[[#This Row],[SampleVariableLabel]]+100*Systematic[[#This Row],[State]]</f>
        <v>429010405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429</v>
      </c>
      <c r="B7687" s="1">
        <f>IF(C7687=0,IF(B7686=Protocol!$V$20,1,B7686+1),B7686)</f>
        <v>1</v>
      </c>
      <c r="C7687" s="1">
        <f>IF(C7686+1=Protocol!$V$21,0,C7686+1)</f>
        <v>5</v>
      </c>
      <c r="D7687" s="1">
        <f t="shared" si="257"/>
        <v>6</v>
      </c>
      <c r="E7687" s="1" t="str">
        <f>INDEX(Protocol[Mark],MATCH(C7687,Protocol[Step],0))</f>
        <v>2c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429010006</v>
      </c>
      <c r="H7687" s="134">
        <f>Systematic[[#This Row],[SampleVariableLabel]]+100*Systematic[[#This Row],[State]]</f>
        <v>429010506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429</v>
      </c>
      <c r="B7688" s="1">
        <f>IF(C7688=0,IF(B7687=Protocol!$V$20,1,B7687+1),B7687)</f>
        <v>1</v>
      </c>
      <c r="C7688" s="1">
        <f>IF(C7687+1=Protocol!$V$21,0,C7687+1)</f>
        <v>6</v>
      </c>
      <c r="D7688" s="1">
        <f t="shared" si="257"/>
        <v>1</v>
      </c>
      <c r="E7688" s="1" t="str">
        <f>INDEX(Protocol[Mark],MATCH(C7688,Protocol[Step],0))</f>
        <v>2M2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429010001</v>
      </c>
      <c r="H7688" s="134">
        <f>Systematic[[#This Row],[SampleVariableLabel]]+100*Systematic[[#This Row],[State]]</f>
        <v>429010601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429</v>
      </c>
      <c r="B7689" s="1">
        <f>IF(C7689=0,IF(B7688=Protocol!$V$20,1,B7688+1),B7688)</f>
        <v>1</v>
      </c>
      <c r="C7689" s="1">
        <f>IF(C7688+1=Protocol!$V$21,0,C7688+1)</f>
        <v>7</v>
      </c>
      <c r="D7689" s="1">
        <f t="shared" si="257"/>
        <v>2</v>
      </c>
      <c r="E7689" s="1" t="str">
        <f>INDEX(Protocol[Mark],MATCH(C7689,Protocol[Step],0))</f>
        <v>3P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429010002</v>
      </c>
      <c r="H7689" s="134">
        <f>Systematic[[#This Row],[SampleVariableLabel]]+100*Systematic[[#This Row],[State]]</f>
        <v>429010702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429</v>
      </c>
      <c r="B7690" s="1">
        <f>IF(C7690=0,IF(B7689=Protocol!$V$20,1,B7689+1),B7689)</f>
        <v>1</v>
      </c>
      <c r="C7690" s="1">
        <f>IF(C7689+1=Protocol!$V$21,0,C7689+1)</f>
        <v>8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429010003</v>
      </c>
      <c r="H7690" s="134">
        <f>Systematic[[#This Row],[SampleVariableLabel]]+100*Systematic[[#This Row],[State]]</f>
        <v>429010803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429</v>
      </c>
      <c r="B7691" s="1">
        <f>IF(C7691=0,IF(B7690=Protocol!$V$20,1,B7690+1),B7690)</f>
        <v>1</v>
      </c>
      <c r="C7691" s="1">
        <f>IF(C7690+1=Protocol!$V$21,0,C7690+1)</f>
        <v>9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429010004</v>
      </c>
      <c r="H7691" s="134">
        <f>Systematic[[#This Row],[SampleVariableLabel]]+100*Systematic[[#This Row],[State]]</f>
        <v>429010904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429</v>
      </c>
      <c r="B7692" s="1">
        <f>IF(C7692=0,IF(B7691=Protocol!$V$20,1,B7691+1),B7691)</f>
        <v>1</v>
      </c>
      <c r="C7692" s="1">
        <f>IF(C7691+1=Protocol!$V$21,0,C7691+1)</f>
        <v>10</v>
      </c>
      <c r="D7692" s="1">
        <f t="shared" si="257"/>
        <v>5</v>
      </c>
      <c r="E7692" s="1" t="str">
        <f>INDEX(Protocol[Mark],MATCH(C7692,Protocol[Step],0))</f>
        <v>6Gp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429010005</v>
      </c>
      <c r="H7692" s="134">
        <f>Systematic[[#This Row],[SampleVariableLabel]]+100*Systematic[[#This Row],[State]]</f>
        <v>429011005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429</v>
      </c>
      <c r="B7693" s="1">
        <f>IF(C7693=0,IF(B7692=Protocol!$V$20,1,B7692+1),B7692)</f>
        <v>1</v>
      </c>
      <c r="C7693" s="1">
        <f>IF(C7692+1=Protocol!$V$21,0,C7692+1)</f>
        <v>11</v>
      </c>
      <c r="D7693" s="1">
        <f t="shared" si="257"/>
        <v>6</v>
      </c>
      <c r="E7693" s="1" t="str">
        <f>INDEX(Protocol[Mark],MATCH(C7693,Protocol[Step],0))</f>
        <v>7U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429010006</v>
      </c>
      <c r="H7693" s="134">
        <f>Systematic[[#This Row],[SampleVariableLabel]]+100*Systematic[[#This Row],[State]]</f>
        <v>429011106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429</v>
      </c>
      <c r="B7694" s="1">
        <f>IF(C7694=0,IF(B7693=Protocol!$V$20,1,B7693+1),B7693)</f>
        <v>1</v>
      </c>
      <c r="C7694" s="1">
        <f>IF(C7693+1=Protocol!$V$21,0,C7693+1)</f>
        <v>12</v>
      </c>
      <c r="D7694" s="1">
        <f t="shared" si="257"/>
        <v>1</v>
      </c>
      <c r="E7694" s="1" t="str">
        <f>INDEX(Protocol[Mark],MATCH(C7694,Protocol[Step],0))</f>
        <v>8Rot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429010001</v>
      </c>
      <c r="H7694" s="134">
        <f>Systematic[[#This Row],[SampleVariableLabel]]+100*Systematic[[#This Row],[State]]</f>
        <v>429011201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429</v>
      </c>
      <c r="B7695" s="1">
        <f>IF(C7695=0,IF(B7694=Protocol!$V$20,1,B7694+1),B7694)</f>
        <v>1</v>
      </c>
      <c r="C7695" s="1">
        <f>IF(C7694+1=Protocol!$V$21,0,C7694+1)</f>
        <v>13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429010002</v>
      </c>
      <c r="H7695" s="134">
        <f>Systematic[[#This Row],[SampleVariableLabel]]+100*Systematic[[#This Row],[State]]</f>
        <v>429011302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429</v>
      </c>
      <c r="B7696" s="1">
        <f>IF(C7696=0,IF(B7695=Protocol!$V$20,1,B7695+1),B7695)</f>
        <v>1</v>
      </c>
      <c r="C7696" s="1">
        <f>IF(C7695+1=Protocol!$V$21,0,C7695+1)</f>
        <v>14</v>
      </c>
      <c r="D7696" s="1">
        <f t="shared" si="257"/>
        <v>3</v>
      </c>
      <c r="E7696" s="1" t="str">
        <f>INDEX(Protocol[Mark],MATCH(C7696,Protocol[Step],0))</f>
        <v>10AsTm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429010003</v>
      </c>
      <c r="H7696" s="134">
        <f>Systematic[[#This Row],[SampleVariableLabel]]+100*Systematic[[#This Row],[State]]</f>
        <v>429011403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429</v>
      </c>
      <c r="B7697" s="1">
        <f>IF(C7697=0,IF(B7696=Protocol!$V$20,1,B7696+1),B7696)</f>
        <v>1</v>
      </c>
      <c r="C7697" s="1">
        <f>IF(C7696+1=Protocol!$V$21,0,C7696+1)</f>
        <v>15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429010004</v>
      </c>
      <c r="H7697" s="134">
        <f>Systematic[[#This Row],[SampleVariableLabel]]+100*Systematic[[#This Row],[State]]</f>
        <v>429011504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430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ce1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430010005</v>
      </c>
      <c r="H7698" s="134">
        <f>Systematic[[#This Row],[SampleVariableLabel]]+100*Systematic[[#This Row],[State]]</f>
        <v>430010005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430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1Dig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430010006</v>
      </c>
      <c r="H7699" s="134">
        <f>Systematic[[#This Row],[SampleVariableLabel]]+100*Systematic[[#This Row],[State]]</f>
        <v>430010106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430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1D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430010001</v>
      </c>
      <c r="H7700" s="134">
        <f>Systematic[[#This Row],[SampleVariableLabel]]+100*Systematic[[#This Row],[State]]</f>
        <v>430010201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430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1M.1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430010002</v>
      </c>
      <c r="H7701" s="134">
        <f>Systematic[[#This Row],[SampleVariableLabel]]+100*Systematic[[#This Row],[State]]</f>
        <v>430010302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430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2Oct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430010003</v>
      </c>
      <c r="H7702" s="134">
        <f>Systematic[[#This Row],[SampleVariableLabel]]+100*Systematic[[#This Row],[State]]</f>
        <v>430010403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430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2c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430010004</v>
      </c>
      <c r="H7703" s="134">
        <f>Systematic[[#This Row],[SampleVariableLabel]]+100*Systematic[[#This Row],[State]]</f>
        <v>430010504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430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2M2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430010005</v>
      </c>
      <c r="H7704" s="134">
        <f>Systematic[[#This Row],[SampleVariableLabel]]+100*Systematic[[#This Row],[State]]</f>
        <v>430010605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430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3P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430010006</v>
      </c>
      <c r="H7705" s="134">
        <f>Systematic[[#This Row],[SampleVariableLabel]]+100*Systematic[[#This Row],[State]]</f>
        <v>430010706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430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4G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430010001</v>
      </c>
      <c r="H7706" s="134">
        <f>Systematic[[#This Row],[SampleVariableLabel]]+100*Systematic[[#This Row],[State]]</f>
        <v>430010801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430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5S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430010002</v>
      </c>
      <c r="H7707" s="134">
        <f>Systematic[[#This Row],[SampleVariableLabel]]+100*Systematic[[#This Row],[State]]</f>
        <v>430010902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430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6Gp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430010003</v>
      </c>
      <c r="H7708" s="134">
        <f>Systematic[[#This Row],[SampleVariableLabel]]+100*Systematic[[#This Row],[State]]</f>
        <v>430011003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430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7U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430010004</v>
      </c>
      <c r="H7709" s="134">
        <f>Systematic[[#This Row],[SampleVariableLabel]]+100*Systematic[[#This Row],[State]]</f>
        <v>430011104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430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8Rot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430010005</v>
      </c>
      <c r="H7710" s="134">
        <f>Systematic[[#This Row],[SampleVariableLabel]]+100*Systematic[[#This Row],[State]]</f>
        <v>430011205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430</v>
      </c>
      <c r="B7711" s="1">
        <f>IF(C7711=0,IF(B7710=Protocol!$V$20,1,B7710+1),B7710)</f>
        <v>1</v>
      </c>
      <c r="C7711" s="1">
        <f>IF(C7710+1=Protocol!$V$21,0,C7710+1)</f>
        <v>13</v>
      </c>
      <c r="D7711" s="1">
        <f t="shared" si="257"/>
        <v>6</v>
      </c>
      <c r="E7711" s="1" t="str">
        <f>INDEX(Protocol[Mark],MATCH(C7711,Protocol[Step],0))</f>
        <v>9Ama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430010006</v>
      </c>
      <c r="H7711" s="134">
        <f>Systematic[[#This Row],[SampleVariableLabel]]+100*Systematic[[#This Row],[State]]</f>
        <v>430011306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430</v>
      </c>
      <c r="B7712" s="1">
        <f>IF(C7712=0,IF(B7711=Protocol!$V$20,1,B7711+1),B7711)</f>
        <v>1</v>
      </c>
      <c r="C7712" s="1">
        <f>IF(C7711+1=Protocol!$V$21,0,C7711+1)</f>
        <v>14</v>
      </c>
      <c r="D7712" s="1">
        <f t="shared" si="257"/>
        <v>1</v>
      </c>
      <c r="E7712" s="1" t="str">
        <f>INDEX(Protocol[Mark],MATCH(C7712,Protocol[Step],0))</f>
        <v>10AsTm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430010001</v>
      </c>
      <c r="H7712" s="134">
        <f>Systematic[[#This Row],[SampleVariableLabel]]+100*Systematic[[#This Row],[State]]</f>
        <v>430011401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430</v>
      </c>
      <c r="B7713" s="1">
        <f>IF(C7713=0,IF(B7712=Protocol!$V$20,1,B7712+1),B7712)</f>
        <v>1</v>
      </c>
      <c r="C7713" s="1">
        <f>IF(C7712+1=Protocol!$V$21,0,C7712+1)</f>
        <v>15</v>
      </c>
      <c r="D7713" s="1">
        <f t="shared" si="257"/>
        <v>2</v>
      </c>
      <c r="E7713" s="1" t="str">
        <f>INDEX(Protocol[Mark],MATCH(C7713,Protocol[Step],0))</f>
        <v>11Azd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430010002</v>
      </c>
      <c r="H7713" s="134">
        <f>Systematic[[#This Row],[SampleVariableLabel]]+100*Systematic[[#This Row],[State]]</f>
        <v>430011502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431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ce1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431010003</v>
      </c>
      <c r="H7714" s="134">
        <f>Systematic[[#This Row],[SampleVariableLabel]]+100*Systematic[[#This Row],[State]]</f>
        <v>431010003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431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1Dig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431010004</v>
      </c>
      <c r="H7715" s="134">
        <f>Systematic[[#This Row],[SampleVariableLabel]]+100*Systematic[[#This Row],[State]]</f>
        <v>431010104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431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1D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431010005</v>
      </c>
      <c r="H7716" s="134">
        <f>Systematic[[#This Row],[SampleVariableLabel]]+100*Systematic[[#This Row],[State]]</f>
        <v>431010205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431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1M.1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431010006</v>
      </c>
      <c r="H7717" s="134">
        <f>Systematic[[#This Row],[SampleVariableLabel]]+100*Systematic[[#This Row],[State]]</f>
        <v>431010306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431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2Oct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431010001</v>
      </c>
      <c r="H7718" s="134">
        <f>Systematic[[#This Row],[SampleVariableLabel]]+100*Systematic[[#This Row],[State]]</f>
        <v>431010401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431</v>
      </c>
      <c r="B7719" s="1">
        <f>IF(C7719=0,IF(B7718=Protocol!$V$20,1,B7718+1),B7718)</f>
        <v>1</v>
      </c>
      <c r="C7719" s="1">
        <f>IF(C7718+1=Protocol!$V$21,0,C7718+1)</f>
        <v>5</v>
      </c>
      <c r="D7719" s="1">
        <f t="shared" si="257"/>
        <v>2</v>
      </c>
      <c r="E7719" s="1" t="str">
        <f>INDEX(Protocol[Mark],MATCH(C7719,Protocol[Step],0))</f>
        <v>2c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431010002</v>
      </c>
      <c r="H7719" s="134">
        <f>Systematic[[#This Row],[SampleVariableLabel]]+100*Systematic[[#This Row],[State]]</f>
        <v>431010502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431</v>
      </c>
      <c r="B7720" s="1">
        <f>IF(C7720=0,IF(B7719=Protocol!$V$20,1,B7719+1),B7719)</f>
        <v>1</v>
      </c>
      <c r="C7720" s="1">
        <f>IF(C7719+1=Protocol!$V$21,0,C7719+1)</f>
        <v>6</v>
      </c>
      <c r="D7720" s="1">
        <f t="shared" si="257"/>
        <v>3</v>
      </c>
      <c r="E7720" s="1" t="str">
        <f>INDEX(Protocol[Mark],MATCH(C7720,Protocol[Step],0))</f>
        <v>2M2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431010003</v>
      </c>
      <c r="H7720" s="134">
        <f>Systematic[[#This Row],[SampleVariableLabel]]+100*Systematic[[#This Row],[State]]</f>
        <v>431010603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431</v>
      </c>
      <c r="B7721" s="1">
        <f>IF(C7721=0,IF(B7720=Protocol!$V$20,1,B7720+1),B7720)</f>
        <v>1</v>
      </c>
      <c r="C7721" s="1">
        <f>IF(C7720+1=Protocol!$V$21,0,C7720+1)</f>
        <v>7</v>
      </c>
      <c r="D7721" s="1">
        <f t="shared" si="257"/>
        <v>4</v>
      </c>
      <c r="E7721" s="1" t="str">
        <f>INDEX(Protocol[Mark],MATCH(C7721,Protocol[Step],0))</f>
        <v>3P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431010004</v>
      </c>
      <c r="H7721" s="134">
        <f>Systematic[[#This Row],[SampleVariableLabel]]+100*Systematic[[#This Row],[State]]</f>
        <v>431010704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431</v>
      </c>
      <c r="B7722" s="1">
        <f>IF(C7722=0,IF(B7721=Protocol!$V$20,1,B7721+1),B7721)</f>
        <v>1</v>
      </c>
      <c r="C7722" s="1">
        <f>IF(C7721+1=Protocol!$V$21,0,C7721+1)</f>
        <v>8</v>
      </c>
      <c r="D7722" s="1">
        <f t="shared" si="257"/>
        <v>5</v>
      </c>
      <c r="E7722" s="1" t="str">
        <f>INDEX(Protocol[Mark],MATCH(C7722,Protocol[Step],0))</f>
        <v>4G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431010005</v>
      </c>
      <c r="H7722" s="134">
        <f>Systematic[[#This Row],[SampleVariableLabel]]+100*Systematic[[#This Row],[State]]</f>
        <v>431010805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431</v>
      </c>
      <c r="B7723" s="1">
        <f>IF(C7723=0,IF(B7722=Protocol!$V$20,1,B7722+1),B7722)</f>
        <v>1</v>
      </c>
      <c r="C7723" s="1">
        <f>IF(C7722+1=Protocol!$V$21,0,C7722+1)</f>
        <v>9</v>
      </c>
      <c r="D7723" s="1">
        <f t="shared" si="257"/>
        <v>6</v>
      </c>
      <c r="E7723" s="1" t="str">
        <f>INDEX(Protocol[Mark],MATCH(C7723,Protocol[Step],0))</f>
        <v>5S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431010006</v>
      </c>
      <c r="H7723" s="134">
        <f>Systematic[[#This Row],[SampleVariableLabel]]+100*Systematic[[#This Row],[State]]</f>
        <v>431010906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431</v>
      </c>
      <c r="B7724" s="1">
        <f>IF(C7724=0,IF(B7723=Protocol!$V$20,1,B7723+1),B7723)</f>
        <v>1</v>
      </c>
      <c r="C7724" s="1">
        <f>IF(C7723+1=Protocol!$V$21,0,C7723+1)</f>
        <v>10</v>
      </c>
      <c r="D7724" s="1">
        <f t="shared" si="257"/>
        <v>1</v>
      </c>
      <c r="E7724" s="1" t="str">
        <f>INDEX(Protocol[Mark],MATCH(C7724,Protocol[Step],0))</f>
        <v>6Gp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431010001</v>
      </c>
      <c r="H7724" s="134">
        <f>Systematic[[#This Row],[SampleVariableLabel]]+100*Systematic[[#This Row],[State]]</f>
        <v>431011001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431</v>
      </c>
      <c r="B7725" s="1">
        <f>IF(C7725=0,IF(B7724=Protocol!$V$20,1,B7724+1),B7724)</f>
        <v>1</v>
      </c>
      <c r="C7725" s="1">
        <f>IF(C7724+1=Protocol!$V$21,0,C7724+1)</f>
        <v>11</v>
      </c>
      <c r="D7725" s="1">
        <f t="shared" si="257"/>
        <v>2</v>
      </c>
      <c r="E7725" s="1" t="str">
        <f>INDEX(Protocol[Mark],MATCH(C7725,Protocol[Step],0))</f>
        <v>7U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431010002</v>
      </c>
      <c r="H7725" s="134">
        <f>Systematic[[#This Row],[SampleVariableLabel]]+100*Systematic[[#This Row],[State]]</f>
        <v>431011102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431</v>
      </c>
      <c r="B7726" s="1">
        <f>IF(C7726=0,IF(B7725=Protocol!$V$20,1,B7725+1),B7725)</f>
        <v>1</v>
      </c>
      <c r="C7726" s="1">
        <f>IF(C7725+1=Protocol!$V$21,0,C7725+1)</f>
        <v>12</v>
      </c>
      <c r="D7726" s="1">
        <f t="shared" si="257"/>
        <v>3</v>
      </c>
      <c r="E7726" s="1" t="str">
        <f>INDEX(Protocol[Mark],MATCH(C7726,Protocol[Step],0))</f>
        <v>8Rot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431010003</v>
      </c>
      <c r="H7726" s="134">
        <f>Systematic[[#This Row],[SampleVariableLabel]]+100*Systematic[[#This Row],[State]]</f>
        <v>431011203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431</v>
      </c>
      <c r="B7727" s="1">
        <f>IF(C7727=0,IF(B7726=Protocol!$V$20,1,B7726+1),B7726)</f>
        <v>1</v>
      </c>
      <c r="C7727" s="1">
        <f>IF(C7726+1=Protocol!$V$21,0,C7726+1)</f>
        <v>13</v>
      </c>
      <c r="D7727" s="1">
        <f t="shared" si="257"/>
        <v>4</v>
      </c>
      <c r="E7727" s="1" t="str">
        <f>INDEX(Protocol[Mark],MATCH(C7727,Protocol[Step],0))</f>
        <v>9Ama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431010004</v>
      </c>
      <c r="H7727" s="134">
        <f>Systematic[[#This Row],[SampleVariableLabel]]+100*Systematic[[#This Row],[State]]</f>
        <v>431011304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431</v>
      </c>
      <c r="B7728" s="1">
        <f>IF(C7728=0,IF(B7727=Protocol!$V$20,1,B7727+1),B7727)</f>
        <v>1</v>
      </c>
      <c r="C7728" s="1">
        <f>IF(C7727+1=Protocol!$V$21,0,C7727+1)</f>
        <v>14</v>
      </c>
      <c r="D7728" s="1">
        <f t="shared" si="257"/>
        <v>5</v>
      </c>
      <c r="E7728" s="1" t="str">
        <f>INDEX(Protocol[Mark],MATCH(C7728,Protocol[Step],0))</f>
        <v>10AsTm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431010005</v>
      </c>
      <c r="H7728" s="134">
        <f>Systematic[[#This Row],[SampleVariableLabel]]+100*Systematic[[#This Row],[State]]</f>
        <v>431011405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431</v>
      </c>
      <c r="B7729" s="1">
        <f>IF(C7729=0,IF(B7728=Protocol!$V$20,1,B7728+1),B7728)</f>
        <v>1</v>
      </c>
      <c r="C7729" s="1">
        <f>IF(C7728+1=Protocol!$V$21,0,C7728+1)</f>
        <v>15</v>
      </c>
      <c r="D7729" s="1">
        <f t="shared" si="257"/>
        <v>6</v>
      </c>
      <c r="E7729" s="1" t="str">
        <f>INDEX(Protocol[Mark],MATCH(C7729,Protocol[Step],0))</f>
        <v>11Azd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431010006</v>
      </c>
      <c r="H7729" s="134">
        <f>Systematic[[#This Row],[SampleVariableLabel]]+100*Systematic[[#This Row],[State]]</f>
        <v>431011506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432</v>
      </c>
      <c r="B7730" s="1">
        <f>IF(C7730=0,IF(B7729=Protocol!$V$20,1,B7729+1),B7729)</f>
        <v>1</v>
      </c>
      <c r="C7730" s="1">
        <f>IF(C7729+1=Protocol!$V$21,0,C7729+1)</f>
        <v>0</v>
      </c>
      <c r="D7730" s="1">
        <f t="shared" si="257"/>
        <v>1</v>
      </c>
      <c r="E7730" s="1" t="str">
        <f>INDEX(Protocol[Mark],MATCH(C7730,Protocol[Step],0))</f>
        <v>ce1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432010001</v>
      </c>
      <c r="H7730" s="134">
        <f>Systematic[[#This Row],[SampleVariableLabel]]+100*Systematic[[#This Row],[State]]</f>
        <v>432010001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432</v>
      </c>
      <c r="B7731" s="1">
        <f>IF(C7731=0,IF(B7730=Protocol!$V$20,1,B7730+1),B7730)</f>
        <v>1</v>
      </c>
      <c r="C7731" s="1">
        <f>IF(C7730+1=Protocol!$V$21,0,C7730+1)</f>
        <v>1</v>
      </c>
      <c r="D7731" s="1">
        <f t="shared" si="257"/>
        <v>2</v>
      </c>
      <c r="E7731" s="1" t="str">
        <f>INDEX(Protocol[Mark],MATCH(C7731,Protocol[Step],0))</f>
        <v>1Dig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432010002</v>
      </c>
      <c r="H7731" s="134">
        <f>Systematic[[#This Row],[SampleVariableLabel]]+100*Systematic[[#This Row],[State]]</f>
        <v>432010102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432</v>
      </c>
      <c r="B7732" s="1">
        <f>IF(C7732=0,IF(B7731=Protocol!$V$20,1,B7731+1),B7731)</f>
        <v>1</v>
      </c>
      <c r="C7732" s="1">
        <f>IF(C7731+1=Protocol!$V$21,0,C7731+1)</f>
        <v>2</v>
      </c>
      <c r="D7732" s="1">
        <f t="shared" si="257"/>
        <v>3</v>
      </c>
      <c r="E7732" s="1" t="str">
        <f>INDEX(Protocol[Mark],MATCH(C7732,Protocol[Step],0))</f>
        <v>1D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432010003</v>
      </c>
      <c r="H7732" s="134">
        <f>Systematic[[#This Row],[SampleVariableLabel]]+100*Systematic[[#This Row],[State]]</f>
        <v>432010203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432</v>
      </c>
      <c r="B7733" s="1">
        <f>IF(C7733=0,IF(B7732=Protocol!$V$20,1,B7732+1),B7732)</f>
        <v>1</v>
      </c>
      <c r="C7733" s="1">
        <f>IF(C7732+1=Protocol!$V$21,0,C7732+1)</f>
        <v>3</v>
      </c>
      <c r="D7733" s="1">
        <f t="shared" si="257"/>
        <v>4</v>
      </c>
      <c r="E7733" s="1" t="str">
        <f>INDEX(Protocol[Mark],MATCH(C7733,Protocol[Step],0))</f>
        <v>1M.1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432010004</v>
      </c>
      <c r="H7733" s="134">
        <f>Systematic[[#This Row],[SampleVariableLabel]]+100*Systematic[[#This Row],[State]]</f>
        <v>432010304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432</v>
      </c>
      <c r="B7734" s="1">
        <f>IF(C7734=0,IF(B7733=Protocol!$V$20,1,B7733+1),B7733)</f>
        <v>1</v>
      </c>
      <c r="C7734" s="1">
        <f>IF(C7733+1=Protocol!$V$21,0,C7733+1)</f>
        <v>4</v>
      </c>
      <c r="D7734" s="1">
        <f t="shared" si="257"/>
        <v>5</v>
      </c>
      <c r="E7734" s="1" t="str">
        <f>INDEX(Protocol[Mark],MATCH(C7734,Protocol[Step],0))</f>
        <v>2Oct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432010005</v>
      </c>
      <c r="H7734" s="134">
        <f>Systematic[[#This Row],[SampleVariableLabel]]+100*Systematic[[#This Row],[State]]</f>
        <v>432010405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432</v>
      </c>
      <c r="B7735" s="1">
        <f>IF(C7735=0,IF(B7734=Protocol!$V$20,1,B7734+1),B7734)</f>
        <v>1</v>
      </c>
      <c r="C7735" s="1">
        <f>IF(C7734+1=Protocol!$V$21,0,C7734+1)</f>
        <v>5</v>
      </c>
      <c r="D7735" s="1">
        <f t="shared" si="257"/>
        <v>6</v>
      </c>
      <c r="E7735" s="1" t="str">
        <f>INDEX(Protocol[Mark],MATCH(C7735,Protocol[Step],0))</f>
        <v>2c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432010006</v>
      </c>
      <c r="H7735" s="134">
        <f>Systematic[[#This Row],[SampleVariableLabel]]+100*Systematic[[#This Row],[State]]</f>
        <v>432010506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432</v>
      </c>
      <c r="B7736" s="1">
        <f>IF(C7736=0,IF(B7735=Protocol!$V$20,1,B7735+1),B7735)</f>
        <v>1</v>
      </c>
      <c r="C7736" s="1">
        <f>IF(C7735+1=Protocol!$V$21,0,C7735+1)</f>
        <v>6</v>
      </c>
      <c r="D7736" s="1">
        <f t="shared" si="257"/>
        <v>1</v>
      </c>
      <c r="E7736" s="1" t="str">
        <f>INDEX(Protocol[Mark],MATCH(C7736,Protocol[Step],0))</f>
        <v>2M2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432010001</v>
      </c>
      <c r="H7736" s="134">
        <f>Systematic[[#This Row],[SampleVariableLabel]]+100*Systematic[[#This Row],[State]]</f>
        <v>432010601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432</v>
      </c>
      <c r="B7737" s="1">
        <f>IF(C7737=0,IF(B7736=Protocol!$V$20,1,B7736+1),B7736)</f>
        <v>1</v>
      </c>
      <c r="C7737" s="1">
        <f>IF(C7736+1=Protocol!$V$21,0,C7736+1)</f>
        <v>7</v>
      </c>
      <c r="D7737" s="1">
        <f t="shared" si="257"/>
        <v>2</v>
      </c>
      <c r="E7737" s="1" t="str">
        <f>INDEX(Protocol[Mark],MATCH(C7737,Protocol[Step],0))</f>
        <v>3P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432010002</v>
      </c>
      <c r="H7737" s="134">
        <f>Systematic[[#This Row],[SampleVariableLabel]]+100*Systematic[[#This Row],[State]]</f>
        <v>432010702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432</v>
      </c>
      <c r="B7738" s="1">
        <f>IF(C7738=0,IF(B7737=Protocol!$V$20,1,B7737+1),B7737)</f>
        <v>1</v>
      </c>
      <c r="C7738" s="1">
        <f>IF(C7737+1=Protocol!$V$21,0,C7737+1)</f>
        <v>8</v>
      </c>
      <c r="D7738" s="1">
        <f t="shared" si="257"/>
        <v>3</v>
      </c>
      <c r="E7738" s="1" t="str">
        <f>INDEX(Protocol[Mark],MATCH(C7738,Protocol[Step],0))</f>
        <v>4G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432010003</v>
      </c>
      <c r="H7738" s="134">
        <f>Systematic[[#This Row],[SampleVariableLabel]]+100*Systematic[[#This Row],[State]]</f>
        <v>432010803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432</v>
      </c>
      <c r="B7739" s="1">
        <f>IF(C7739=0,IF(B7738=Protocol!$V$20,1,B7738+1),B7738)</f>
        <v>1</v>
      </c>
      <c r="C7739" s="1">
        <f>IF(C7738+1=Protocol!$V$21,0,C7738+1)</f>
        <v>9</v>
      </c>
      <c r="D7739" s="1">
        <f t="shared" si="257"/>
        <v>4</v>
      </c>
      <c r="E7739" s="1" t="str">
        <f>INDEX(Protocol[Mark],MATCH(C7739,Protocol[Step],0))</f>
        <v>5S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432010004</v>
      </c>
      <c r="H7739" s="134">
        <f>Systematic[[#This Row],[SampleVariableLabel]]+100*Systematic[[#This Row],[State]]</f>
        <v>432010904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432</v>
      </c>
      <c r="B7740" s="1">
        <f>IF(C7740=0,IF(B7739=Protocol!$V$20,1,B7739+1),B7739)</f>
        <v>1</v>
      </c>
      <c r="C7740" s="1">
        <f>IF(C7739+1=Protocol!$V$21,0,C7739+1)</f>
        <v>10</v>
      </c>
      <c r="D7740" s="1">
        <f t="shared" si="257"/>
        <v>5</v>
      </c>
      <c r="E7740" s="1" t="str">
        <f>INDEX(Protocol[Mark],MATCH(C7740,Protocol[Step],0))</f>
        <v>6Gp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432010005</v>
      </c>
      <c r="H7740" s="134">
        <f>Systematic[[#This Row],[SampleVariableLabel]]+100*Systematic[[#This Row],[State]]</f>
        <v>432011005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432</v>
      </c>
      <c r="B7741" s="1">
        <f>IF(C7741=0,IF(B7740=Protocol!$V$20,1,B7740+1),B7740)</f>
        <v>1</v>
      </c>
      <c r="C7741" s="1">
        <f>IF(C7740+1=Protocol!$V$21,0,C7740+1)</f>
        <v>11</v>
      </c>
      <c r="D7741" s="1">
        <f t="shared" si="257"/>
        <v>6</v>
      </c>
      <c r="E7741" s="1" t="str">
        <f>INDEX(Protocol[Mark],MATCH(C7741,Protocol[Step],0))</f>
        <v>7U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432010006</v>
      </c>
      <c r="H7741" s="134">
        <f>Systematic[[#This Row],[SampleVariableLabel]]+100*Systematic[[#This Row],[State]]</f>
        <v>432011106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432</v>
      </c>
      <c r="B7742" s="1">
        <f>IF(C7742=0,IF(B7741=Protocol!$V$20,1,B7741+1),B7741)</f>
        <v>1</v>
      </c>
      <c r="C7742" s="1">
        <f>IF(C7741+1=Protocol!$V$21,0,C7741+1)</f>
        <v>12</v>
      </c>
      <c r="D7742" s="1">
        <f t="shared" si="257"/>
        <v>1</v>
      </c>
      <c r="E7742" s="1" t="str">
        <f>INDEX(Protocol[Mark],MATCH(C7742,Protocol[Step],0))</f>
        <v>8Rot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432010001</v>
      </c>
      <c r="H7742" s="134">
        <f>Systematic[[#This Row],[SampleVariableLabel]]+100*Systematic[[#This Row],[State]]</f>
        <v>432011201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432</v>
      </c>
      <c r="B7743" s="1">
        <f>IF(C7743=0,IF(B7742=Protocol!$V$20,1,B7742+1),B7742)</f>
        <v>1</v>
      </c>
      <c r="C7743" s="1">
        <f>IF(C7742+1=Protocol!$V$21,0,C7742+1)</f>
        <v>13</v>
      </c>
      <c r="D7743" s="1">
        <f t="shared" si="257"/>
        <v>2</v>
      </c>
      <c r="E7743" s="1" t="str">
        <f>INDEX(Protocol[Mark],MATCH(C7743,Protocol[Step],0))</f>
        <v>9Ama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432010002</v>
      </c>
      <c r="H7743" s="134">
        <f>Systematic[[#This Row],[SampleVariableLabel]]+100*Systematic[[#This Row],[State]]</f>
        <v>432011302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432</v>
      </c>
      <c r="B7744" s="1">
        <f>IF(C7744=0,IF(B7743=Protocol!$V$20,1,B7743+1),B7743)</f>
        <v>1</v>
      </c>
      <c r="C7744" s="1">
        <f>IF(C7743+1=Protocol!$V$21,0,C7743+1)</f>
        <v>14</v>
      </c>
      <c r="D7744" s="1">
        <f t="shared" si="257"/>
        <v>3</v>
      </c>
      <c r="E7744" s="1" t="str">
        <f>INDEX(Protocol[Mark],MATCH(C7744,Protocol[Step],0))</f>
        <v>10AsTm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432010003</v>
      </c>
      <c r="H7744" s="134">
        <f>Systematic[[#This Row],[SampleVariableLabel]]+100*Systematic[[#This Row],[State]]</f>
        <v>432011403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432</v>
      </c>
      <c r="B7745" s="1">
        <f>IF(C7745=0,IF(B7744=Protocol!$V$20,1,B7744+1),B7744)</f>
        <v>1</v>
      </c>
      <c r="C7745" s="1">
        <f>IF(C7744+1=Protocol!$V$21,0,C7744+1)</f>
        <v>15</v>
      </c>
      <c r="D7745" s="1">
        <f t="shared" si="257"/>
        <v>4</v>
      </c>
      <c r="E7745" s="1" t="str">
        <f>INDEX(Protocol[Mark],MATCH(C7745,Protocol[Step],0))</f>
        <v>11Azd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432010004</v>
      </c>
      <c r="H7745" s="134">
        <f>Systematic[[#This Row],[SampleVariableLabel]]+100*Systematic[[#This Row],[State]]</f>
        <v>432011504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433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ce1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433010005</v>
      </c>
      <c r="H7746" s="134">
        <f>Systematic[[#This Row],[SampleVariableLabel]]+100*Systematic[[#This Row],[State]]</f>
        <v>433010005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433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1Dig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433010006</v>
      </c>
      <c r="H7747" s="134">
        <f>Systematic[[#This Row],[SampleVariableLabel]]+100*Systematic[[#This Row],[State]]</f>
        <v>433010106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433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1D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433010001</v>
      </c>
      <c r="H7748" s="134">
        <f>Systematic[[#This Row],[SampleVariableLabel]]+100*Systematic[[#This Row],[State]]</f>
        <v>433010201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433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1M.1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433010002</v>
      </c>
      <c r="H7749" s="134">
        <f>Systematic[[#This Row],[SampleVariableLabel]]+100*Systematic[[#This Row],[State]]</f>
        <v>433010302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433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2Oct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433010003</v>
      </c>
      <c r="H7750" s="134">
        <f>Systematic[[#This Row],[SampleVariableLabel]]+100*Systematic[[#This Row],[State]]</f>
        <v>433010403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433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2c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433010004</v>
      </c>
      <c r="H7751" s="134">
        <f>Systematic[[#This Row],[SampleVariableLabel]]+100*Systematic[[#This Row],[State]]</f>
        <v>433010504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433</v>
      </c>
      <c r="B7752" s="1">
        <f>IF(C7752=0,IF(B7751=Protocol!$V$20,1,B7751+1),B7751)</f>
        <v>1</v>
      </c>
      <c r="C7752" s="1">
        <f>IF(C7751+1=Protocol!$V$21,0,C7751+1)</f>
        <v>6</v>
      </c>
      <c r="D7752" s="1">
        <f t="shared" si="259"/>
        <v>5</v>
      </c>
      <c r="E7752" s="1" t="str">
        <f>INDEX(Protocol[Mark],MATCH(C7752,Protocol[Step],0))</f>
        <v>2M2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433010005</v>
      </c>
      <c r="H7752" s="134">
        <f>Systematic[[#This Row],[SampleVariableLabel]]+100*Systematic[[#This Row],[State]]</f>
        <v>433010605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433</v>
      </c>
      <c r="B7753" s="1">
        <f>IF(C7753=0,IF(B7752=Protocol!$V$20,1,B7752+1),B7752)</f>
        <v>1</v>
      </c>
      <c r="C7753" s="1">
        <f>IF(C7752+1=Protocol!$V$21,0,C7752+1)</f>
        <v>7</v>
      </c>
      <c r="D7753" s="1">
        <f t="shared" si="259"/>
        <v>6</v>
      </c>
      <c r="E7753" s="1" t="str">
        <f>INDEX(Protocol[Mark],MATCH(C7753,Protocol[Step],0))</f>
        <v>3P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433010006</v>
      </c>
      <c r="H7753" s="134">
        <f>Systematic[[#This Row],[SampleVariableLabel]]+100*Systematic[[#This Row],[State]]</f>
        <v>433010706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433</v>
      </c>
      <c r="B7754" s="1">
        <f>IF(C7754=0,IF(B7753=Protocol!$V$20,1,B7753+1),B7753)</f>
        <v>1</v>
      </c>
      <c r="C7754" s="1">
        <f>IF(C7753+1=Protocol!$V$21,0,C7753+1)</f>
        <v>8</v>
      </c>
      <c r="D7754" s="1">
        <f t="shared" si="259"/>
        <v>1</v>
      </c>
      <c r="E7754" s="1" t="str">
        <f>INDEX(Protocol[Mark],MATCH(C7754,Protocol[Step],0))</f>
        <v>4G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433010001</v>
      </c>
      <c r="H7754" s="134">
        <f>Systematic[[#This Row],[SampleVariableLabel]]+100*Systematic[[#This Row],[State]]</f>
        <v>433010801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433</v>
      </c>
      <c r="B7755" s="1">
        <f>IF(C7755=0,IF(B7754=Protocol!$V$20,1,B7754+1),B7754)</f>
        <v>1</v>
      </c>
      <c r="C7755" s="1">
        <f>IF(C7754+1=Protocol!$V$21,0,C7754+1)</f>
        <v>9</v>
      </c>
      <c r="D7755" s="1">
        <f t="shared" si="259"/>
        <v>2</v>
      </c>
      <c r="E7755" s="1" t="str">
        <f>INDEX(Protocol[Mark],MATCH(C7755,Protocol[Step],0))</f>
        <v>5S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433010002</v>
      </c>
      <c r="H7755" s="134">
        <f>Systematic[[#This Row],[SampleVariableLabel]]+100*Systematic[[#This Row],[State]]</f>
        <v>433010902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433</v>
      </c>
      <c r="B7756" s="1">
        <f>IF(C7756=0,IF(B7755=Protocol!$V$20,1,B7755+1),B7755)</f>
        <v>1</v>
      </c>
      <c r="C7756" s="1">
        <f>IF(C7755+1=Protocol!$V$21,0,C7755+1)</f>
        <v>10</v>
      </c>
      <c r="D7756" s="1">
        <f t="shared" si="259"/>
        <v>3</v>
      </c>
      <c r="E7756" s="1" t="str">
        <f>INDEX(Protocol[Mark],MATCH(C7756,Protocol[Step],0))</f>
        <v>6Gp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433010003</v>
      </c>
      <c r="H7756" s="134">
        <f>Systematic[[#This Row],[SampleVariableLabel]]+100*Systematic[[#This Row],[State]]</f>
        <v>433011003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433</v>
      </c>
      <c r="B7757" s="1">
        <f>IF(C7757=0,IF(B7756=Protocol!$V$20,1,B7756+1),B7756)</f>
        <v>1</v>
      </c>
      <c r="C7757" s="1">
        <f>IF(C7756+1=Protocol!$V$21,0,C7756+1)</f>
        <v>11</v>
      </c>
      <c r="D7757" s="1">
        <f t="shared" si="259"/>
        <v>4</v>
      </c>
      <c r="E7757" s="1" t="str">
        <f>INDEX(Protocol[Mark],MATCH(C7757,Protocol[Step],0))</f>
        <v>7U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433010004</v>
      </c>
      <c r="H7757" s="134">
        <f>Systematic[[#This Row],[SampleVariableLabel]]+100*Systematic[[#This Row],[State]]</f>
        <v>433011104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433</v>
      </c>
      <c r="B7758" s="1">
        <f>IF(C7758=0,IF(B7757=Protocol!$V$20,1,B7757+1),B7757)</f>
        <v>1</v>
      </c>
      <c r="C7758" s="1">
        <f>IF(C7757+1=Protocol!$V$21,0,C7757+1)</f>
        <v>12</v>
      </c>
      <c r="D7758" s="1">
        <f t="shared" si="259"/>
        <v>5</v>
      </c>
      <c r="E7758" s="1" t="str">
        <f>INDEX(Protocol[Mark],MATCH(C7758,Protocol[Step],0))</f>
        <v>8Rot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433010005</v>
      </c>
      <c r="H7758" s="134">
        <f>Systematic[[#This Row],[SampleVariableLabel]]+100*Systematic[[#This Row],[State]]</f>
        <v>433011205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433</v>
      </c>
      <c r="B7759" s="1">
        <f>IF(C7759=0,IF(B7758=Protocol!$V$20,1,B7758+1),B7758)</f>
        <v>1</v>
      </c>
      <c r="C7759" s="1">
        <f>IF(C7758+1=Protocol!$V$21,0,C7758+1)</f>
        <v>13</v>
      </c>
      <c r="D7759" s="1">
        <f t="shared" si="259"/>
        <v>6</v>
      </c>
      <c r="E7759" s="1" t="str">
        <f>INDEX(Protocol[Mark],MATCH(C7759,Protocol[Step],0))</f>
        <v>9Ama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433010006</v>
      </c>
      <c r="H7759" s="134">
        <f>Systematic[[#This Row],[SampleVariableLabel]]+100*Systematic[[#This Row],[State]]</f>
        <v>433011306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433</v>
      </c>
      <c r="B7760" s="1">
        <f>IF(C7760=0,IF(B7759=Protocol!$V$20,1,B7759+1),B7759)</f>
        <v>1</v>
      </c>
      <c r="C7760" s="1">
        <f>IF(C7759+1=Protocol!$V$21,0,C7759+1)</f>
        <v>14</v>
      </c>
      <c r="D7760" s="1">
        <f t="shared" si="259"/>
        <v>1</v>
      </c>
      <c r="E7760" s="1" t="str">
        <f>INDEX(Protocol[Mark],MATCH(C7760,Protocol[Step],0))</f>
        <v>10AsTm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433010001</v>
      </c>
      <c r="H7760" s="134">
        <f>Systematic[[#This Row],[SampleVariableLabel]]+100*Systematic[[#This Row],[State]]</f>
        <v>433011401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433</v>
      </c>
      <c r="B7761" s="1">
        <f>IF(C7761=0,IF(B7760=Protocol!$V$20,1,B7760+1),B7760)</f>
        <v>1</v>
      </c>
      <c r="C7761" s="1">
        <f>IF(C7760+1=Protocol!$V$21,0,C7760+1)</f>
        <v>15</v>
      </c>
      <c r="D7761" s="1">
        <f t="shared" si="259"/>
        <v>2</v>
      </c>
      <c r="E7761" s="1" t="str">
        <f>INDEX(Protocol[Mark],MATCH(C7761,Protocol[Step],0))</f>
        <v>11Azd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433010002</v>
      </c>
      <c r="H7761" s="134">
        <f>Systematic[[#This Row],[SampleVariableLabel]]+100*Systematic[[#This Row],[State]]</f>
        <v>433011502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434</v>
      </c>
      <c r="B7762" s="1">
        <f>IF(C7762=0,IF(B7761=Protocol!$V$20,1,B7761+1),B7761)</f>
        <v>1</v>
      </c>
      <c r="C7762" s="1">
        <f>IF(C7761+1=Protocol!$V$21,0,C7761+1)</f>
        <v>0</v>
      </c>
      <c r="D7762" s="1">
        <f t="shared" si="259"/>
        <v>3</v>
      </c>
      <c r="E7762" s="1" t="str">
        <f>INDEX(Protocol[Mark],MATCH(C7762,Protocol[Step],0))</f>
        <v>ce1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434010003</v>
      </c>
      <c r="H7762" s="134">
        <f>Systematic[[#This Row],[SampleVariableLabel]]+100*Systematic[[#This Row],[State]]</f>
        <v>434010003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434</v>
      </c>
      <c r="B7763" s="1">
        <f>IF(C7763=0,IF(B7762=Protocol!$V$20,1,B7762+1),B7762)</f>
        <v>1</v>
      </c>
      <c r="C7763" s="1">
        <f>IF(C7762+1=Protocol!$V$21,0,C7762+1)</f>
        <v>1</v>
      </c>
      <c r="D7763" s="1">
        <f t="shared" si="259"/>
        <v>4</v>
      </c>
      <c r="E7763" s="1" t="str">
        <f>INDEX(Protocol[Mark],MATCH(C7763,Protocol[Step],0))</f>
        <v>1Dig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434010004</v>
      </c>
      <c r="H7763" s="134">
        <f>Systematic[[#This Row],[SampleVariableLabel]]+100*Systematic[[#This Row],[State]]</f>
        <v>434010104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434</v>
      </c>
      <c r="B7764" s="1">
        <f>IF(C7764=0,IF(B7763=Protocol!$V$20,1,B7763+1),B7763)</f>
        <v>1</v>
      </c>
      <c r="C7764" s="1">
        <f>IF(C7763+1=Protocol!$V$21,0,C7763+1)</f>
        <v>2</v>
      </c>
      <c r="D7764" s="1">
        <f t="shared" si="259"/>
        <v>5</v>
      </c>
      <c r="E7764" s="1" t="str">
        <f>INDEX(Protocol[Mark],MATCH(C7764,Protocol[Step],0))</f>
        <v>1D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434010005</v>
      </c>
      <c r="H7764" s="134">
        <f>Systematic[[#This Row],[SampleVariableLabel]]+100*Systematic[[#This Row],[State]]</f>
        <v>434010205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434</v>
      </c>
      <c r="B7765" s="1">
        <f>IF(C7765=0,IF(B7764=Protocol!$V$20,1,B7764+1),B7764)</f>
        <v>1</v>
      </c>
      <c r="C7765" s="1">
        <f>IF(C7764+1=Protocol!$V$21,0,C7764+1)</f>
        <v>3</v>
      </c>
      <c r="D7765" s="1">
        <f t="shared" si="259"/>
        <v>6</v>
      </c>
      <c r="E7765" s="1" t="str">
        <f>INDEX(Protocol[Mark],MATCH(C7765,Protocol[Step],0))</f>
        <v>1M.1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434010006</v>
      </c>
      <c r="H7765" s="134">
        <f>Systematic[[#This Row],[SampleVariableLabel]]+100*Systematic[[#This Row],[State]]</f>
        <v>434010306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434</v>
      </c>
      <c r="B7766" s="1">
        <f>IF(C7766=0,IF(B7765=Protocol!$V$20,1,B7765+1),B7765)</f>
        <v>1</v>
      </c>
      <c r="C7766" s="1">
        <f>IF(C7765+1=Protocol!$V$21,0,C7765+1)</f>
        <v>4</v>
      </c>
      <c r="D7766" s="1">
        <f t="shared" si="259"/>
        <v>1</v>
      </c>
      <c r="E7766" s="1" t="str">
        <f>INDEX(Protocol[Mark],MATCH(C7766,Protocol[Step],0))</f>
        <v>2Oct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434010001</v>
      </c>
      <c r="H7766" s="134">
        <f>Systematic[[#This Row],[SampleVariableLabel]]+100*Systematic[[#This Row],[State]]</f>
        <v>434010401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434</v>
      </c>
      <c r="B7767" s="1">
        <f>IF(C7767=0,IF(B7766=Protocol!$V$20,1,B7766+1),B7766)</f>
        <v>1</v>
      </c>
      <c r="C7767" s="1">
        <f>IF(C7766+1=Protocol!$V$21,0,C7766+1)</f>
        <v>5</v>
      </c>
      <c r="D7767" s="1">
        <f t="shared" si="259"/>
        <v>2</v>
      </c>
      <c r="E7767" s="1" t="str">
        <f>INDEX(Protocol[Mark],MATCH(C7767,Protocol[Step],0))</f>
        <v>2c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434010002</v>
      </c>
      <c r="H7767" s="134">
        <f>Systematic[[#This Row],[SampleVariableLabel]]+100*Systematic[[#This Row],[State]]</f>
        <v>434010502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434</v>
      </c>
      <c r="B7768" s="1">
        <f>IF(C7768=0,IF(B7767=Protocol!$V$20,1,B7767+1),B7767)</f>
        <v>1</v>
      </c>
      <c r="C7768" s="1">
        <f>IF(C7767+1=Protocol!$V$21,0,C7767+1)</f>
        <v>6</v>
      </c>
      <c r="D7768" s="1">
        <f t="shared" si="259"/>
        <v>3</v>
      </c>
      <c r="E7768" s="1" t="str">
        <f>INDEX(Protocol[Mark],MATCH(C7768,Protocol[Step],0))</f>
        <v>2M2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434010003</v>
      </c>
      <c r="H7768" s="134">
        <f>Systematic[[#This Row],[SampleVariableLabel]]+100*Systematic[[#This Row],[State]]</f>
        <v>434010603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434</v>
      </c>
      <c r="B7769" s="1">
        <f>IF(C7769=0,IF(B7768=Protocol!$V$20,1,B7768+1),B7768)</f>
        <v>1</v>
      </c>
      <c r="C7769" s="1">
        <f>IF(C7768+1=Protocol!$V$21,0,C7768+1)</f>
        <v>7</v>
      </c>
      <c r="D7769" s="1">
        <f t="shared" si="259"/>
        <v>4</v>
      </c>
      <c r="E7769" s="1" t="str">
        <f>INDEX(Protocol[Mark],MATCH(C7769,Protocol[Step],0))</f>
        <v>3P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434010004</v>
      </c>
      <c r="H7769" s="134">
        <f>Systematic[[#This Row],[SampleVariableLabel]]+100*Systematic[[#This Row],[State]]</f>
        <v>434010704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434</v>
      </c>
      <c r="B7770" s="1">
        <f>IF(C7770=0,IF(B7769=Protocol!$V$20,1,B7769+1),B7769)</f>
        <v>1</v>
      </c>
      <c r="C7770" s="1">
        <f>IF(C7769+1=Protocol!$V$21,0,C7769+1)</f>
        <v>8</v>
      </c>
      <c r="D7770" s="1">
        <f t="shared" si="259"/>
        <v>5</v>
      </c>
      <c r="E7770" s="1" t="str">
        <f>INDEX(Protocol[Mark],MATCH(C7770,Protocol[Step],0))</f>
        <v>4G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434010005</v>
      </c>
      <c r="H7770" s="134">
        <f>Systematic[[#This Row],[SampleVariableLabel]]+100*Systematic[[#This Row],[State]]</f>
        <v>434010805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434</v>
      </c>
      <c r="B7771" s="1">
        <f>IF(C7771=0,IF(B7770=Protocol!$V$20,1,B7770+1),B7770)</f>
        <v>1</v>
      </c>
      <c r="C7771" s="1">
        <f>IF(C7770+1=Protocol!$V$21,0,C7770+1)</f>
        <v>9</v>
      </c>
      <c r="D7771" s="1">
        <f t="shared" si="259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434010006</v>
      </c>
      <c r="H7771" s="134">
        <f>Systematic[[#This Row],[SampleVariableLabel]]+100*Systematic[[#This Row],[State]]</f>
        <v>434010906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434</v>
      </c>
      <c r="B7772" s="1">
        <f>IF(C7772=0,IF(B7771=Protocol!$V$20,1,B7771+1),B7771)</f>
        <v>1</v>
      </c>
      <c r="C7772" s="1">
        <f>IF(C7771+1=Protocol!$V$21,0,C7771+1)</f>
        <v>10</v>
      </c>
      <c r="D7772" s="1">
        <f t="shared" si="259"/>
        <v>1</v>
      </c>
      <c r="E7772" s="1" t="str">
        <f>INDEX(Protocol[Mark],MATCH(C7772,Protocol[Step],0))</f>
        <v>6Gp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434010001</v>
      </c>
      <c r="H7772" s="134">
        <f>Systematic[[#This Row],[SampleVariableLabel]]+100*Systematic[[#This Row],[State]]</f>
        <v>434011001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434</v>
      </c>
      <c r="B7773" s="1">
        <f>IF(C7773=0,IF(B7772=Protocol!$V$20,1,B7772+1),B7772)</f>
        <v>1</v>
      </c>
      <c r="C7773" s="1">
        <f>IF(C7772+1=Protocol!$V$21,0,C7772+1)</f>
        <v>11</v>
      </c>
      <c r="D7773" s="1">
        <f t="shared" si="259"/>
        <v>2</v>
      </c>
      <c r="E7773" s="1" t="str">
        <f>INDEX(Protocol[Mark],MATCH(C7773,Protocol[Step],0))</f>
        <v>7U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434010002</v>
      </c>
      <c r="H7773" s="134">
        <f>Systematic[[#This Row],[SampleVariableLabel]]+100*Systematic[[#This Row],[State]]</f>
        <v>434011102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434</v>
      </c>
      <c r="B7774" s="1">
        <f>IF(C7774=0,IF(B7773=Protocol!$V$20,1,B7773+1),B7773)</f>
        <v>1</v>
      </c>
      <c r="C7774" s="1">
        <f>IF(C7773+1=Protocol!$V$21,0,C7773+1)</f>
        <v>12</v>
      </c>
      <c r="D7774" s="1">
        <f t="shared" si="259"/>
        <v>3</v>
      </c>
      <c r="E7774" s="1" t="str">
        <f>INDEX(Protocol[Mark],MATCH(C7774,Protocol[Step],0))</f>
        <v>8Rot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434010003</v>
      </c>
      <c r="H7774" s="134">
        <f>Systematic[[#This Row],[SampleVariableLabel]]+100*Systematic[[#This Row],[State]]</f>
        <v>434011203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434</v>
      </c>
      <c r="B7775" s="1">
        <f>IF(C7775=0,IF(B7774=Protocol!$V$20,1,B7774+1),B7774)</f>
        <v>1</v>
      </c>
      <c r="C7775" s="1">
        <f>IF(C7774+1=Protocol!$V$21,0,C7774+1)</f>
        <v>13</v>
      </c>
      <c r="D7775" s="1">
        <f t="shared" si="259"/>
        <v>4</v>
      </c>
      <c r="E7775" s="1" t="str">
        <f>INDEX(Protocol[Mark],MATCH(C7775,Protocol[Step],0))</f>
        <v>9Ama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434010004</v>
      </c>
      <c r="H7775" s="134">
        <f>Systematic[[#This Row],[SampleVariableLabel]]+100*Systematic[[#This Row],[State]]</f>
        <v>434011304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434</v>
      </c>
      <c r="B7776" s="1">
        <f>IF(C7776=0,IF(B7775=Protocol!$V$20,1,B7775+1),B7775)</f>
        <v>1</v>
      </c>
      <c r="C7776" s="1">
        <f>IF(C7775+1=Protocol!$V$21,0,C7775+1)</f>
        <v>14</v>
      </c>
      <c r="D7776" s="1">
        <f t="shared" si="259"/>
        <v>5</v>
      </c>
      <c r="E7776" s="1" t="str">
        <f>INDEX(Protocol[Mark],MATCH(C7776,Protocol[Step],0))</f>
        <v>10AsTm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434010005</v>
      </c>
      <c r="H7776" s="134">
        <f>Systematic[[#This Row],[SampleVariableLabel]]+100*Systematic[[#This Row],[State]]</f>
        <v>434011405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434</v>
      </c>
      <c r="B7777" s="1">
        <f>IF(C7777=0,IF(B7776=Protocol!$V$20,1,B7776+1),B7776)</f>
        <v>1</v>
      </c>
      <c r="C7777" s="1">
        <f>IF(C7776+1=Protocol!$V$21,0,C7776+1)</f>
        <v>15</v>
      </c>
      <c r="D7777" s="1">
        <f t="shared" si="259"/>
        <v>6</v>
      </c>
      <c r="E7777" s="1" t="str">
        <f>INDEX(Protocol[Mark],MATCH(C7777,Protocol[Step],0))</f>
        <v>11Azd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434010006</v>
      </c>
      <c r="H7777" s="134">
        <f>Systematic[[#This Row],[SampleVariableLabel]]+100*Systematic[[#This Row],[State]]</f>
        <v>434011506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435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ce1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435010001</v>
      </c>
      <c r="H7778" s="134">
        <f>Systematic[[#This Row],[SampleVariableLabel]]+100*Systematic[[#This Row],[State]]</f>
        <v>435010001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435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435010002</v>
      </c>
      <c r="H7779" s="134">
        <f>Systematic[[#This Row],[SampleVariableLabel]]+100*Systematic[[#This Row],[State]]</f>
        <v>435010102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435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435010003</v>
      </c>
      <c r="H7780" s="134">
        <f>Systematic[[#This Row],[SampleVariableLabel]]+100*Systematic[[#This Row],[State]]</f>
        <v>435010203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435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1M.1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435010004</v>
      </c>
      <c r="H7781" s="134">
        <f>Systematic[[#This Row],[SampleVariableLabel]]+100*Systematic[[#This Row],[State]]</f>
        <v>435010304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435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435010005</v>
      </c>
      <c r="H7782" s="134">
        <f>Systematic[[#This Row],[SampleVariableLabel]]+100*Systematic[[#This Row],[State]]</f>
        <v>435010405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435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2c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435010006</v>
      </c>
      <c r="H7783" s="134">
        <f>Systematic[[#This Row],[SampleVariableLabel]]+100*Systematic[[#This Row],[State]]</f>
        <v>435010506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435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2M2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435010001</v>
      </c>
      <c r="H7784" s="134">
        <f>Systematic[[#This Row],[SampleVariableLabel]]+100*Systematic[[#This Row],[State]]</f>
        <v>435010601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435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3P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435010002</v>
      </c>
      <c r="H7785" s="134">
        <f>Systematic[[#This Row],[SampleVariableLabel]]+100*Systematic[[#This Row],[State]]</f>
        <v>435010702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435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4G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435010003</v>
      </c>
      <c r="H7786" s="134">
        <f>Systematic[[#This Row],[SampleVariableLabel]]+100*Systematic[[#This Row],[State]]</f>
        <v>435010803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435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5S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435010004</v>
      </c>
      <c r="H7787" s="134">
        <f>Systematic[[#This Row],[SampleVariableLabel]]+100*Systematic[[#This Row],[State]]</f>
        <v>435010904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435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6Gp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435010005</v>
      </c>
      <c r="H7788" s="134">
        <f>Systematic[[#This Row],[SampleVariableLabel]]+100*Systematic[[#This Row],[State]]</f>
        <v>435011005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435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7U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435010006</v>
      </c>
      <c r="H7789" s="134">
        <f>Systematic[[#This Row],[SampleVariableLabel]]+100*Systematic[[#This Row],[State]]</f>
        <v>435011106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435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8Rot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435010001</v>
      </c>
      <c r="H7790" s="134">
        <f>Systematic[[#This Row],[SampleVariableLabel]]+100*Systematic[[#This Row],[State]]</f>
        <v>435011201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435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9Ama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435010002</v>
      </c>
      <c r="H7791" s="134">
        <f>Systematic[[#This Row],[SampleVariableLabel]]+100*Systematic[[#This Row],[State]]</f>
        <v>435011302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435</v>
      </c>
      <c r="B7792" s="1">
        <f>IF(C7792=0,IF(B7791=Protocol!$V$20,1,B7791+1),B7791)</f>
        <v>1</v>
      </c>
      <c r="C7792" s="1">
        <f>IF(C7791+1=Protocol!$V$21,0,C7791+1)</f>
        <v>14</v>
      </c>
      <c r="D7792" s="1">
        <f t="shared" si="259"/>
        <v>3</v>
      </c>
      <c r="E7792" s="1" t="str">
        <f>INDEX(Protocol[Mark],MATCH(C7792,Protocol[Step],0))</f>
        <v>10AsTm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435010003</v>
      </c>
      <c r="H7792" s="134">
        <f>Systematic[[#This Row],[SampleVariableLabel]]+100*Systematic[[#This Row],[State]]</f>
        <v>435011403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435</v>
      </c>
      <c r="B7793" s="1">
        <f>IF(C7793=0,IF(B7792=Protocol!$V$20,1,B7792+1),B7792)</f>
        <v>1</v>
      </c>
      <c r="C7793" s="1">
        <f>IF(C7792+1=Protocol!$V$21,0,C7792+1)</f>
        <v>15</v>
      </c>
      <c r="D7793" s="1">
        <f t="shared" si="259"/>
        <v>4</v>
      </c>
      <c r="E7793" s="1" t="str">
        <f>INDEX(Protocol[Mark],MATCH(C7793,Protocol[Step],0))</f>
        <v>11Azd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435010004</v>
      </c>
      <c r="H7793" s="134">
        <f>Systematic[[#This Row],[SampleVariableLabel]]+100*Systematic[[#This Row],[State]]</f>
        <v>435011504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436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ce1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436010005</v>
      </c>
      <c r="H7794" s="134">
        <f>Systematic[[#This Row],[SampleVariableLabel]]+100*Systematic[[#This Row],[State]]</f>
        <v>436010005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436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1Dig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436010006</v>
      </c>
      <c r="H7795" s="134">
        <f>Systematic[[#This Row],[SampleVariableLabel]]+100*Systematic[[#This Row],[State]]</f>
        <v>436010106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436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436010001</v>
      </c>
      <c r="H7796" s="134">
        <f>Systematic[[#This Row],[SampleVariableLabel]]+100*Systematic[[#This Row],[State]]</f>
        <v>436010201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436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1M.1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436010002</v>
      </c>
      <c r="H7797" s="134">
        <f>Systematic[[#This Row],[SampleVariableLabel]]+100*Systematic[[#This Row],[State]]</f>
        <v>436010302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436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2Oct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436010003</v>
      </c>
      <c r="H7798" s="134">
        <f>Systematic[[#This Row],[SampleVariableLabel]]+100*Systematic[[#This Row],[State]]</f>
        <v>436010403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436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2c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436010004</v>
      </c>
      <c r="H7799" s="134">
        <f>Systematic[[#This Row],[SampleVariableLabel]]+100*Systematic[[#This Row],[State]]</f>
        <v>436010504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436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2M2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436010005</v>
      </c>
      <c r="H7800" s="134">
        <f>Systematic[[#This Row],[SampleVariableLabel]]+100*Systematic[[#This Row],[State]]</f>
        <v>436010605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436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3P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436010006</v>
      </c>
      <c r="H7801" s="134">
        <f>Systematic[[#This Row],[SampleVariableLabel]]+100*Systematic[[#This Row],[State]]</f>
        <v>436010706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436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4G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436010001</v>
      </c>
      <c r="H7802" s="134">
        <f>Systematic[[#This Row],[SampleVariableLabel]]+100*Systematic[[#This Row],[State]]</f>
        <v>436010801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436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5S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436010002</v>
      </c>
      <c r="H7803" s="134">
        <f>Systematic[[#This Row],[SampleVariableLabel]]+100*Systematic[[#This Row],[State]]</f>
        <v>436010902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436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6Gp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436010003</v>
      </c>
      <c r="H7804" s="134">
        <f>Systematic[[#This Row],[SampleVariableLabel]]+100*Systematic[[#This Row],[State]]</f>
        <v>436011003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436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7U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436010004</v>
      </c>
      <c r="H7805" s="134">
        <f>Systematic[[#This Row],[SampleVariableLabel]]+100*Systematic[[#This Row],[State]]</f>
        <v>436011104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436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8Rot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436010005</v>
      </c>
      <c r="H7806" s="134">
        <f>Systematic[[#This Row],[SampleVariableLabel]]+100*Systematic[[#This Row],[State]]</f>
        <v>436011205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436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9Ama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436010006</v>
      </c>
      <c r="H7807" s="134">
        <f>Systematic[[#This Row],[SampleVariableLabel]]+100*Systematic[[#This Row],[State]]</f>
        <v>436011306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436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10AsTm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436010001</v>
      </c>
      <c r="H7808" s="134">
        <f>Systematic[[#This Row],[SampleVariableLabel]]+100*Systematic[[#This Row],[State]]</f>
        <v>436011401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436</v>
      </c>
      <c r="B7809" s="1">
        <f>IF(C7809=0,IF(B7808=Protocol!$V$20,1,B7808+1),B7808)</f>
        <v>1</v>
      </c>
      <c r="C7809" s="1">
        <f>IF(C7808+1=Protocol!$V$21,0,C7808+1)</f>
        <v>15</v>
      </c>
      <c r="D7809" s="1">
        <f t="shared" si="259"/>
        <v>2</v>
      </c>
      <c r="E7809" s="1" t="str">
        <f>INDEX(Protocol[Mark],MATCH(C7809,Protocol[Step],0))</f>
        <v>11Azd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436010002</v>
      </c>
      <c r="H7809" s="134">
        <f>Systematic[[#This Row],[SampleVariableLabel]]+100*Systematic[[#This Row],[State]]</f>
        <v>436011502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437</v>
      </c>
      <c r="B7810" s="1">
        <f>IF(C7810=0,IF(B7809=Protocol!$V$20,1,B7809+1),B7809)</f>
        <v>1</v>
      </c>
      <c r="C7810" s="1">
        <f>IF(C7809+1=Protocol!$V$21,0,C7809+1)</f>
        <v>0</v>
      </c>
      <c r="D7810" s="1">
        <f t="shared" si="259"/>
        <v>3</v>
      </c>
      <c r="E7810" s="1" t="str">
        <f>INDEX(Protocol[Mark],MATCH(C7810,Protocol[Step],0))</f>
        <v>ce1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437010003</v>
      </c>
      <c r="H7810" s="134">
        <f>Systematic[[#This Row],[SampleVariableLabel]]+100*Systematic[[#This Row],[State]]</f>
        <v>437010003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437</v>
      </c>
      <c r="B7811" s="1">
        <f>IF(C7811=0,IF(B7810=Protocol!$V$20,1,B7810+1),B7810)</f>
        <v>1</v>
      </c>
      <c r="C7811" s="1">
        <f>IF(C7810+1=Protocol!$V$21,0,C7810+1)</f>
        <v>1</v>
      </c>
      <c r="D7811" s="1">
        <f t="shared" ref="D7811:D7874" si="261">IF(D7810=nVariables,1,D7810+1)</f>
        <v>4</v>
      </c>
      <c r="E7811" s="1" t="str">
        <f>INDEX(Protocol[Mark],MATCH(C7811,Protocol[Step],0))</f>
        <v>1Dig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437010004</v>
      </c>
      <c r="H7811" s="134">
        <f>Systematic[[#This Row],[SampleVariableLabel]]+100*Systematic[[#This Row],[State]]</f>
        <v>437010104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437</v>
      </c>
      <c r="B7812" s="1">
        <f>IF(C7812=0,IF(B7811=Protocol!$V$20,1,B7811+1),B7811)</f>
        <v>1</v>
      </c>
      <c r="C7812" s="1">
        <f>IF(C7811+1=Protocol!$V$21,0,C7811+1)</f>
        <v>2</v>
      </c>
      <c r="D7812" s="1">
        <f t="shared" si="261"/>
        <v>5</v>
      </c>
      <c r="E7812" s="1" t="str">
        <f>INDEX(Protocol[Mark],MATCH(C7812,Protocol[Step],0))</f>
        <v>1D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437010005</v>
      </c>
      <c r="H7812" s="134">
        <f>Systematic[[#This Row],[SampleVariableLabel]]+100*Systematic[[#This Row],[State]]</f>
        <v>437010205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437</v>
      </c>
      <c r="B7813" s="1">
        <f>IF(C7813=0,IF(B7812=Protocol!$V$20,1,B7812+1),B7812)</f>
        <v>1</v>
      </c>
      <c r="C7813" s="1">
        <f>IF(C7812+1=Protocol!$V$21,0,C7812+1)</f>
        <v>3</v>
      </c>
      <c r="D7813" s="1">
        <f t="shared" si="261"/>
        <v>6</v>
      </c>
      <c r="E7813" s="1" t="str">
        <f>INDEX(Protocol[Mark],MATCH(C7813,Protocol[Step],0))</f>
        <v>1M.1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437010006</v>
      </c>
      <c r="H7813" s="134">
        <f>Systematic[[#This Row],[SampleVariableLabel]]+100*Systematic[[#This Row],[State]]</f>
        <v>437010306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437</v>
      </c>
      <c r="B7814" s="1">
        <f>IF(C7814=0,IF(B7813=Protocol!$V$20,1,B7813+1),B7813)</f>
        <v>1</v>
      </c>
      <c r="C7814" s="1">
        <f>IF(C7813+1=Protocol!$V$21,0,C7813+1)</f>
        <v>4</v>
      </c>
      <c r="D7814" s="1">
        <f t="shared" si="261"/>
        <v>1</v>
      </c>
      <c r="E7814" s="1" t="str">
        <f>INDEX(Protocol[Mark],MATCH(C7814,Protocol[Step],0))</f>
        <v>2Oct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437010001</v>
      </c>
      <c r="H7814" s="134">
        <f>Systematic[[#This Row],[SampleVariableLabel]]+100*Systematic[[#This Row],[State]]</f>
        <v>437010401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437</v>
      </c>
      <c r="B7815" s="1">
        <f>IF(C7815=0,IF(B7814=Protocol!$V$20,1,B7814+1),B7814)</f>
        <v>1</v>
      </c>
      <c r="C7815" s="1">
        <f>IF(C7814+1=Protocol!$V$21,0,C7814+1)</f>
        <v>5</v>
      </c>
      <c r="D7815" s="1">
        <f t="shared" si="261"/>
        <v>2</v>
      </c>
      <c r="E7815" s="1" t="str">
        <f>INDEX(Protocol[Mark],MATCH(C7815,Protocol[Step],0))</f>
        <v>2c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437010002</v>
      </c>
      <c r="H7815" s="134">
        <f>Systematic[[#This Row],[SampleVariableLabel]]+100*Systematic[[#This Row],[State]]</f>
        <v>437010502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437</v>
      </c>
      <c r="B7816" s="1">
        <f>IF(C7816=0,IF(B7815=Protocol!$V$20,1,B7815+1),B7815)</f>
        <v>1</v>
      </c>
      <c r="C7816" s="1">
        <f>IF(C7815+1=Protocol!$V$21,0,C7815+1)</f>
        <v>6</v>
      </c>
      <c r="D7816" s="1">
        <f t="shared" si="261"/>
        <v>3</v>
      </c>
      <c r="E7816" s="1" t="str">
        <f>INDEX(Protocol[Mark],MATCH(C7816,Protocol[Step],0))</f>
        <v>2M2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437010003</v>
      </c>
      <c r="H7816" s="134">
        <f>Systematic[[#This Row],[SampleVariableLabel]]+100*Systematic[[#This Row],[State]]</f>
        <v>437010603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437</v>
      </c>
      <c r="B7817" s="1">
        <f>IF(C7817=0,IF(B7816=Protocol!$V$20,1,B7816+1),B7816)</f>
        <v>1</v>
      </c>
      <c r="C7817" s="1">
        <f>IF(C7816+1=Protocol!$V$21,0,C7816+1)</f>
        <v>7</v>
      </c>
      <c r="D7817" s="1">
        <f t="shared" si="261"/>
        <v>4</v>
      </c>
      <c r="E7817" s="1" t="str">
        <f>INDEX(Protocol[Mark],MATCH(C7817,Protocol[Step],0))</f>
        <v>3P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437010004</v>
      </c>
      <c r="H7817" s="134">
        <f>Systematic[[#This Row],[SampleVariableLabel]]+100*Systematic[[#This Row],[State]]</f>
        <v>437010704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437</v>
      </c>
      <c r="B7818" s="1">
        <f>IF(C7818=0,IF(B7817=Protocol!$V$20,1,B7817+1),B7817)</f>
        <v>1</v>
      </c>
      <c r="C7818" s="1">
        <f>IF(C7817+1=Protocol!$V$21,0,C7817+1)</f>
        <v>8</v>
      </c>
      <c r="D7818" s="1">
        <f t="shared" si="261"/>
        <v>5</v>
      </c>
      <c r="E7818" s="1" t="str">
        <f>INDEX(Protocol[Mark],MATCH(C7818,Protocol[Step],0))</f>
        <v>4G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437010005</v>
      </c>
      <c r="H7818" s="134">
        <f>Systematic[[#This Row],[SampleVariableLabel]]+100*Systematic[[#This Row],[State]]</f>
        <v>437010805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437</v>
      </c>
      <c r="B7819" s="1">
        <f>IF(C7819=0,IF(B7818=Protocol!$V$20,1,B7818+1),B7818)</f>
        <v>1</v>
      </c>
      <c r="C7819" s="1">
        <f>IF(C7818+1=Protocol!$V$21,0,C7818+1)</f>
        <v>9</v>
      </c>
      <c r="D7819" s="1">
        <f t="shared" si="261"/>
        <v>6</v>
      </c>
      <c r="E7819" s="1" t="str">
        <f>INDEX(Protocol[Mark],MATCH(C7819,Protocol[Step],0))</f>
        <v>5S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437010006</v>
      </c>
      <c r="H7819" s="134">
        <f>Systematic[[#This Row],[SampleVariableLabel]]+100*Systematic[[#This Row],[State]]</f>
        <v>437010906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437</v>
      </c>
      <c r="B7820" s="1">
        <f>IF(C7820=0,IF(B7819=Protocol!$V$20,1,B7819+1),B7819)</f>
        <v>1</v>
      </c>
      <c r="C7820" s="1">
        <f>IF(C7819+1=Protocol!$V$21,0,C7819+1)</f>
        <v>10</v>
      </c>
      <c r="D7820" s="1">
        <f t="shared" si="261"/>
        <v>1</v>
      </c>
      <c r="E7820" s="1" t="str">
        <f>INDEX(Protocol[Mark],MATCH(C7820,Protocol[Step],0))</f>
        <v>6Gp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437010001</v>
      </c>
      <c r="H7820" s="134">
        <f>Systematic[[#This Row],[SampleVariableLabel]]+100*Systematic[[#This Row],[State]]</f>
        <v>437011001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437</v>
      </c>
      <c r="B7821" s="1">
        <f>IF(C7821=0,IF(B7820=Protocol!$V$20,1,B7820+1),B7820)</f>
        <v>1</v>
      </c>
      <c r="C7821" s="1">
        <f>IF(C7820+1=Protocol!$V$21,0,C7820+1)</f>
        <v>11</v>
      </c>
      <c r="D7821" s="1">
        <f t="shared" si="261"/>
        <v>2</v>
      </c>
      <c r="E7821" s="1" t="str">
        <f>INDEX(Protocol[Mark],MATCH(C7821,Protocol[Step],0))</f>
        <v>7U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437010002</v>
      </c>
      <c r="H7821" s="134">
        <f>Systematic[[#This Row],[SampleVariableLabel]]+100*Systematic[[#This Row],[State]]</f>
        <v>437011102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437</v>
      </c>
      <c r="B7822" s="1">
        <f>IF(C7822=0,IF(B7821=Protocol!$V$20,1,B7821+1),B7821)</f>
        <v>1</v>
      </c>
      <c r="C7822" s="1">
        <f>IF(C7821+1=Protocol!$V$21,0,C7821+1)</f>
        <v>12</v>
      </c>
      <c r="D7822" s="1">
        <f t="shared" si="261"/>
        <v>3</v>
      </c>
      <c r="E7822" s="1" t="str">
        <f>INDEX(Protocol[Mark],MATCH(C7822,Protocol[Step],0))</f>
        <v>8Rot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437010003</v>
      </c>
      <c r="H7822" s="134">
        <f>Systematic[[#This Row],[SampleVariableLabel]]+100*Systematic[[#This Row],[State]]</f>
        <v>437011203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437</v>
      </c>
      <c r="B7823" s="1">
        <f>IF(C7823=0,IF(B7822=Protocol!$V$20,1,B7822+1),B7822)</f>
        <v>1</v>
      </c>
      <c r="C7823" s="1">
        <f>IF(C7822+1=Protocol!$V$21,0,C7822+1)</f>
        <v>13</v>
      </c>
      <c r="D7823" s="1">
        <f t="shared" si="261"/>
        <v>4</v>
      </c>
      <c r="E7823" s="1" t="str">
        <f>INDEX(Protocol[Mark],MATCH(C7823,Protocol[Step],0))</f>
        <v>9Ama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437010004</v>
      </c>
      <c r="H7823" s="134">
        <f>Systematic[[#This Row],[SampleVariableLabel]]+100*Systematic[[#This Row],[State]]</f>
        <v>437011304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437</v>
      </c>
      <c r="B7824" s="1">
        <f>IF(C7824=0,IF(B7823=Protocol!$V$20,1,B7823+1),B7823)</f>
        <v>1</v>
      </c>
      <c r="C7824" s="1">
        <f>IF(C7823+1=Protocol!$V$21,0,C7823+1)</f>
        <v>14</v>
      </c>
      <c r="D7824" s="1">
        <f t="shared" si="261"/>
        <v>5</v>
      </c>
      <c r="E7824" s="1" t="str">
        <f>INDEX(Protocol[Mark],MATCH(C7824,Protocol[Step],0))</f>
        <v>10AsTm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437010005</v>
      </c>
      <c r="H7824" s="134">
        <f>Systematic[[#This Row],[SampleVariableLabel]]+100*Systematic[[#This Row],[State]]</f>
        <v>437011405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437</v>
      </c>
      <c r="B7825" s="1">
        <f>IF(C7825=0,IF(B7824=Protocol!$V$20,1,B7824+1),B7824)</f>
        <v>1</v>
      </c>
      <c r="C7825" s="1">
        <f>IF(C7824+1=Protocol!$V$21,0,C7824+1)</f>
        <v>15</v>
      </c>
      <c r="D7825" s="1">
        <f t="shared" si="261"/>
        <v>6</v>
      </c>
      <c r="E7825" s="1" t="str">
        <f>INDEX(Protocol[Mark],MATCH(C7825,Protocol[Step],0))</f>
        <v>11Azd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437010006</v>
      </c>
      <c r="H7825" s="134">
        <f>Systematic[[#This Row],[SampleVariableLabel]]+100*Systematic[[#This Row],[State]]</f>
        <v>437011506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438</v>
      </c>
      <c r="B7826" s="1">
        <f>IF(C7826=0,IF(B7825=Protocol!$V$20,1,B7825+1),B7825)</f>
        <v>1</v>
      </c>
      <c r="C7826" s="1">
        <f>IF(C7825+1=Protocol!$V$21,0,C7825+1)</f>
        <v>0</v>
      </c>
      <c r="D7826" s="1">
        <f t="shared" si="261"/>
        <v>1</v>
      </c>
      <c r="E7826" s="1" t="str">
        <f>INDEX(Protocol[Mark],MATCH(C7826,Protocol[Step],0))</f>
        <v>ce1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438010001</v>
      </c>
      <c r="H7826" s="134">
        <f>Systematic[[#This Row],[SampleVariableLabel]]+100*Systematic[[#This Row],[State]]</f>
        <v>438010001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438</v>
      </c>
      <c r="B7827" s="1">
        <f>IF(C7827=0,IF(B7826=Protocol!$V$20,1,B7826+1),B7826)</f>
        <v>1</v>
      </c>
      <c r="C7827" s="1">
        <f>IF(C7826+1=Protocol!$V$21,0,C7826+1)</f>
        <v>1</v>
      </c>
      <c r="D7827" s="1">
        <f t="shared" si="261"/>
        <v>2</v>
      </c>
      <c r="E7827" s="1" t="str">
        <f>INDEX(Protocol[Mark],MATCH(C7827,Protocol[Step],0))</f>
        <v>1Dig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438010002</v>
      </c>
      <c r="H7827" s="134">
        <f>Systematic[[#This Row],[SampleVariableLabel]]+100*Systematic[[#This Row],[State]]</f>
        <v>438010102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438</v>
      </c>
      <c r="B7828" s="1">
        <f>IF(C7828=0,IF(B7827=Protocol!$V$20,1,B7827+1),B7827)</f>
        <v>1</v>
      </c>
      <c r="C7828" s="1">
        <f>IF(C7827+1=Protocol!$V$21,0,C7827+1)</f>
        <v>2</v>
      </c>
      <c r="D7828" s="1">
        <f t="shared" si="261"/>
        <v>3</v>
      </c>
      <c r="E7828" s="1" t="str">
        <f>INDEX(Protocol[Mark],MATCH(C7828,Protocol[Step],0))</f>
        <v>1D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438010003</v>
      </c>
      <c r="H7828" s="134">
        <f>Systematic[[#This Row],[SampleVariableLabel]]+100*Systematic[[#This Row],[State]]</f>
        <v>438010203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438</v>
      </c>
      <c r="B7829" s="1">
        <f>IF(C7829=0,IF(B7828=Protocol!$V$20,1,B7828+1),B7828)</f>
        <v>1</v>
      </c>
      <c r="C7829" s="1">
        <f>IF(C7828+1=Protocol!$V$21,0,C7828+1)</f>
        <v>3</v>
      </c>
      <c r="D7829" s="1">
        <f t="shared" si="261"/>
        <v>4</v>
      </c>
      <c r="E7829" s="1" t="str">
        <f>INDEX(Protocol[Mark],MATCH(C7829,Protocol[Step],0))</f>
        <v>1M.1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438010004</v>
      </c>
      <c r="H7829" s="134">
        <f>Systematic[[#This Row],[SampleVariableLabel]]+100*Systematic[[#This Row],[State]]</f>
        <v>438010304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438</v>
      </c>
      <c r="B7830" s="1">
        <f>IF(C7830=0,IF(B7829=Protocol!$V$20,1,B7829+1),B7829)</f>
        <v>1</v>
      </c>
      <c r="C7830" s="1">
        <f>IF(C7829+1=Protocol!$V$21,0,C7829+1)</f>
        <v>4</v>
      </c>
      <c r="D7830" s="1">
        <f t="shared" si="261"/>
        <v>5</v>
      </c>
      <c r="E7830" s="1" t="str">
        <f>INDEX(Protocol[Mark],MATCH(C7830,Protocol[Step],0))</f>
        <v>2Oct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438010005</v>
      </c>
      <c r="H7830" s="134">
        <f>Systematic[[#This Row],[SampleVariableLabel]]+100*Systematic[[#This Row],[State]]</f>
        <v>438010405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438</v>
      </c>
      <c r="B7831" s="1">
        <f>IF(C7831=0,IF(B7830=Protocol!$V$20,1,B7830+1),B7830)</f>
        <v>1</v>
      </c>
      <c r="C7831" s="1">
        <f>IF(C7830+1=Protocol!$V$21,0,C7830+1)</f>
        <v>5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438010006</v>
      </c>
      <c r="H7831" s="134">
        <f>Systematic[[#This Row],[SampleVariableLabel]]+100*Systematic[[#This Row],[State]]</f>
        <v>438010506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438</v>
      </c>
      <c r="B7832" s="1">
        <f>IF(C7832=0,IF(B7831=Protocol!$V$20,1,B7831+1),B7831)</f>
        <v>1</v>
      </c>
      <c r="C7832" s="1">
        <f>IF(C7831+1=Protocol!$V$21,0,C7831+1)</f>
        <v>6</v>
      </c>
      <c r="D7832" s="1">
        <f t="shared" si="261"/>
        <v>1</v>
      </c>
      <c r="E7832" s="1" t="str">
        <f>INDEX(Protocol[Mark],MATCH(C7832,Protocol[Step],0))</f>
        <v>2M2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438010001</v>
      </c>
      <c r="H7832" s="134">
        <f>Systematic[[#This Row],[SampleVariableLabel]]+100*Systematic[[#This Row],[State]]</f>
        <v>438010601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438</v>
      </c>
      <c r="B7833" s="1">
        <f>IF(C7833=0,IF(B7832=Protocol!$V$20,1,B7832+1),B7832)</f>
        <v>1</v>
      </c>
      <c r="C7833" s="1">
        <f>IF(C7832+1=Protocol!$V$21,0,C7832+1)</f>
        <v>7</v>
      </c>
      <c r="D7833" s="1">
        <f t="shared" si="261"/>
        <v>2</v>
      </c>
      <c r="E7833" s="1" t="str">
        <f>INDEX(Protocol[Mark],MATCH(C7833,Protocol[Step],0))</f>
        <v>3P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438010002</v>
      </c>
      <c r="H7833" s="134">
        <f>Systematic[[#This Row],[SampleVariableLabel]]+100*Systematic[[#This Row],[State]]</f>
        <v>438010702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438</v>
      </c>
      <c r="B7834" s="1">
        <f>IF(C7834=0,IF(B7833=Protocol!$V$20,1,B7833+1),B7833)</f>
        <v>1</v>
      </c>
      <c r="C7834" s="1">
        <f>IF(C7833+1=Protocol!$V$21,0,C7833+1)</f>
        <v>8</v>
      </c>
      <c r="D7834" s="1">
        <f t="shared" si="261"/>
        <v>3</v>
      </c>
      <c r="E7834" s="1" t="str">
        <f>INDEX(Protocol[Mark],MATCH(C7834,Protocol[Step],0))</f>
        <v>4G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438010003</v>
      </c>
      <c r="H7834" s="134">
        <f>Systematic[[#This Row],[SampleVariableLabel]]+100*Systematic[[#This Row],[State]]</f>
        <v>438010803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438</v>
      </c>
      <c r="B7835" s="1">
        <f>IF(C7835=0,IF(B7834=Protocol!$V$20,1,B7834+1),B7834)</f>
        <v>1</v>
      </c>
      <c r="C7835" s="1">
        <f>IF(C7834+1=Protocol!$V$21,0,C7834+1)</f>
        <v>9</v>
      </c>
      <c r="D7835" s="1">
        <f t="shared" si="261"/>
        <v>4</v>
      </c>
      <c r="E7835" s="1" t="str">
        <f>INDEX(Protocol[Mark],MATCH(C7835,Protocol[Step],0))</f>
        <v>5S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438010004</v>
      </c>
      <c r="H7835" s="134">
        <f>Systematic[[#This Row],[SampleVariableLabel]]+100*Systematic[[#This Row],[State]]</f>
        <v>438010904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438</v>
      </c>
      <c r="B7836" s="1">
        <f>IF(C7836=0,IF(B7835=Protocol!$V$20,1,B7835+1),B7835)</f>
        <v>1</v>
      </c>
      <c r="C7836" s="1">
        <f>IF(C7835+1=Protocol!$V$21,0,C7835+1)</f>
        <v>10</v>
      </c>
      <c r="D7836" s="1">
        <f t="shared" si="261"/>
        <v>5</v>
      </c>
      <c r="E7836" s="1" t="str">
        <f>INDEX(Protocol[Mark],MATCH(C7836,Protocol[Step],0))</f>
        <v>6Gp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438010005</v>
      </c>
      <c r="H7836" s="134">
        <f>Systematic[[#This Row],[SampleVariableLabel]]+100*Systematic[[#This Row],[State]]</f>
        <v>438011005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438</v>
      </c>
      <c r="B7837" s="1">
        <f>IF(C7837=0,IF(B7836=Protocol!$V$20,1,B7836+1),B7836)</f>
        <v>1</v>
      </c>
      <c r="C7837" s="1">
        <f>IF(C7836+1=Protocol!$V$21,0,C7836+1)</f>
        <v>11</v>
      </c>
      <c r="D7837" s="1">
        <f t="shared" si="261"/>
        <v>6</v>
      </c>
      <c r="E7837" s="1" t="str">
        <f>INDEX(Protocol[Mark],MATCH(C7837,Protocol[Step],0))</f>
        <v>7U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438010006</v>
      </c>
      <c r="H7837" s="134">
        <f>Systematic[[#This Row],[SampleVariableLabel]]+100*Systematic[[#This Row],[State]]</f>
        <v>438011106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438</v>
      </c>
      <c r="B7838" s="1">
        <f>IF(C7838=0,IF(B7837=Protocol!$V$20,1,B7837+1),B7837)</f>
        <v>1</v>
      </c>
      <c r="C7838" s="1">
        <f>IF(C7837+1=Protocol!$V$21,0,C7837+1)</f>
        <v>12</v>
      </c>
      <c r="D7838" s="1">
        <f t="shared" si="261"/>
        <v>1</v>
      </c>
      <c r="E7838" s="1" t="str">
        <f>INDEX(Protocol[Mark],MATCH(C7838,Protocol[Step],0))</f>
        <v>8Rot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438010001</v>
      </c>
      <c r="H7838" s="134">
        <f>Systematic[[#This Row],[SampleVariableLabel]]+100*Systematic[[#This Row],[State]]</f>
        <v>438011201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438</v>
      </c>
      <c r="B7839" s="1">
        <f>IF(C7839=0,IF(B7838=Protocol!$V$20,1,B7838+1),B7838)</f>
        <v>1</v>
      </c>
      <c r="C7839" s="1">
        <f>IF(C7838+1=Protocol!$V$21,0,C7838+1)</f>
        <v>13</v>
      </c>
      <c r="D7839" s="1">
        <f t="shared" si="261"/>
        <v>2</v>
      </c>
      <c r="E7839" s="1" t="str">
        <f>INDEX(Protocol[Mark],MATCH(C7839,Protocol[Step],0))</f>
        <v>9Ama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438010002</v>
      </c>
      <c r="H7839" s="134">
        <f>Systematic[[#This Row],[SampleVariableLabel]]+100*Systematic[[#This Row],[State]]</f>
        <v>438011302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438</v>
      </c>
      <c r="B7840" s="1">
        <f>IF(C7840=0,IF(B7839=Protocol!$V$20,1,B7839+1),B7839)</f>
        <v>1</v>
      </c>
      <c r="C7840" s="1">
        <f>IF(C7839+1=Protocol!$V$21,0,C7839+1)</f>
        <v>14</v>
      </c>
      <c r="D7840" s="1">
        <f t="shared" si="261"/>
        <v>3</v>
      </c>
      <c r="E7840" s="1" t="str">
        <f>INDEX(Protocol[Mark],MATCH(C7840,Protocol[Step],0))</f>
        <v>10AsTm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438010003</v>
      </c>
      <c r="H7840" s="134">
        <f>Systematic[[#This Row],[SampleVariableLabel]]+100*Systematic[[#This Row],[State]]</f>
        <v>438011403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438</v>
      </c>
      <c r="B7841" s="1">
        <f>IF(C7841=0,IF(B7840=Protocol!$V$20,1,B7840+1),B7840)</f>
        <v>1</v>
      </c>
      <c r="C7841" s="1">
        <f>IF(C7840+1=Protocol!$V$21,0,C7840+1)</f>
        <v>15</v>
      </c>
      <c r="D7841" s="1">
        <f t="shared" si="261"/>
        <v>4</v>
      </c>
      <c r="E7841" s="1" t="str">
        <f>INDEX(Protocol[Mark],MATCH(C7841,Protocol[Step],0))</f>
        <v>11Azd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438010004</v>
      </c>
      <c r="H7841" s="134">
        <f>Systematic[[#This Row],[SampleVariableLabel]]+100*Systematic[[#This Row],[State]]</f>
        <v>438011504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439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ce1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439010005</v>
      </c>
      <c r="H7842" s="134">
        <f>Systematic[[#This Row],[SampleVariableLabel]]+100*Systematic[[#This Row],[State]]</f>
        <v>439010005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439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1Dig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439010006</v>
      </c>
      <c r="H7843" s="134">
        <f>Systematic[[#This Row],[SampleVariableLabel]]+100*Systematic[[#This Row],[State]]</f>
        <v>439010106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439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1D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439010001</v>
      </c>
      <c r="H7844" s="134">
        <f>Systematic[[#This Row],[SampleVariableLabel]]+100*Systematic[[#This Row],[State]]</f>
        <v>439010201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439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1M.1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439010002</v>
      </c>
      <c r="H7845" s="134">
        <f>Systematic[[#This Row],[SampleVariableLabel]]+100*Systematic[[#This Row],[State]]</f>
        <v>439010302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439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2Oct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439010003</v>
      </c>
      <c r="H7846" s="134">
        <f>Systematic[[#This Row],[SampleVariableLabel]]+100*Systematic[[#This Row],[State]]</f>
        <v>439010403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439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2c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439010004</v>
      </c>
      <c r="H7847" s="134">
        <f>Systematic[[#This Row],[SampleVariableLabel]]+100*Systematic[[#This Row],[State]]</f>
        <v>439010504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439</v>
      </c>
      <c r="B7848" s="1">
        <f>IF(C7848=0,IF(B7847=Protocol!$V$20,1,B7847+1),B7847)</f>
        <v>1</v>
      </c>
      <c r="C7848" s="1">
        <f>IF(C7847+1=Protocol!$V$21,0,C7847+1)</f>
        <v>6</v>
      </c>
      <c r="D7848" s="1">
        <f t="shared" si="261"/>
        <v>5</v>
      </c>
      <c r="E7848" s="1" t="str">
        <f>INDEX(Protocol[Mark],MATCH(C7848,Protocol[Step],0))</f>
        <v>2M2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439010005</v>
      </c>
      <c r="H7848" s="134">
        <f>Systematic[[#This Row],[SampleVariableLabel]]+100*Systematic[[#This Row],[State]]</f>
        <v>439010605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439</v>
      </c>
      <c r="B7849" s="1">
        <f>IF(C7849=0,IF(B7848=Protocol!$V$20,1,B7848+1),B7848)</f>
        <v>1</v>
      </c>
      <c r="C7849" s="1">
        <f>IF(C7848+1=Protocol!$V$21,0,C7848+1)</f>
        <v>7</v>
      </c>
      <c r="D7849" s="1">
        <f t="shared" si="261"/>
        <v>6</v>
      </c>
      <c r="E7849" s="1" t="str">
        <f>INDEX(Protocol[Mark],MATCH(C7849,Protocol[Step],0))</f>
        <v>3P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439010006</v>
      </c>
      <c r="H7849" s="134">
        <f>Systematic[[#This Row],[SampleVariableLabel]]+100*Systematic[[#This Row],[State]]</f>
        <v>439010706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439</v>
      </c>
      <c r="B7850" s="1">
        <f>IF(C7850=0,IF(B7849=Protocol!$V$20,1,B7849+1),B7849)</f>
        <v>1</v>
      </c>
      <c r="C7850" s="1">
        <f>IF(C7849+1=Protocol!$V$21,0,C7849+1)</f>
        <v>8</v>
      </c>
      <c r="D7850" s="1">
        <f t="shared" si="261"/>
        <v>1</v>
      </c>
      <c r="E7850" s="1" t="str">
        <f>INDEX(Protocol[Mark],MATCH(C7850,Protocol[Step],0))</f>
        <v>4G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439010001</v>
      </c>
      <c r="H7850" s="134">
        <f>Systematic[[#This Row],[SampleVariableLabel]]+100*Systematic[[#This Row],[State]]</f>
        <v>439010801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439</v>
      </c>
      <c r="B7851" s="1">
        <f>IF(C7851=0,IF(B7850=Protocol!$V$20,1,B7850+1),B7850)</f>
        <v>1</v>
      </c>
      <c r="C7851" s="1">
        <f>IF(C7850+1=Protocol!$V$21,0,C7850+1)</f>
        <v>9</v>
      </c>
      <c r="D7851" s="1">
        <f t="shared" si="261"/>
        <v>2</v>
      </c>
      <c r="E7851" s="1" t="str">
        <f>INDEX(Protocol[Mark],MATCH(C7851,Protocol[Step],0))</f>
        <v>5S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439010002</v>
      </c>
      <c r="H7851" s="134">
        <f>Systematic[[#This Row],[SampleVariableLabel]]+100*Systematic[[#This Row],[State]]</f>
        <v>439010902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439</v>
      </c>
      <c r="B7852" s="1">
        <f>IF(C7852=0,IF(B7851=Protocol!$V$20,1,B7851+1),B7851)</f>
        <v>1</v>
      </c>
      <c r="C7852" s="1">
        <f>IF(C7851+1=Protocol!$V$21,0,C7851+1)</f>
        <v>10</v>
      </c>
      <c r="D7852" s="1">
        <f t="shared" si="261"/>
        <v>3</v>
      </c>
      <c r="E7852" s="1" t="str">
        <f>INDEX(Protocol[Mark],MATCH(C7852,Protocol[Step],0))</f>
        <v>6Gp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439010003</v>
      </c>
      <c r="H7852" s="134">
        <f>Systematic[[#This Row],[SampleVariableLabel]]+100*Systematic[[#This Row],[State]]</f>
        <v>439011003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439</v>
      </c>
      <c r="B7853" s="1">
        <f>IF(C7853=0,IF(B7852=Protocol!$V$20,1,B7852+1),B7852)</f>
        <v>1</v>
      </c>
      <c r="C7853" s="1">
        <f>IF(C7852+1=Protocol!$V$21,0,C7852+1)</f>
        <v>11</v>
      </c>
      <c r="D7853" s="1">
        <f t="shared" si="261"/>
        <v>4</v>
      </c>
      <c r="E7853" s="1" t="str">
        <f>INDEX(Protocol[Mark],MATCH(C7853,Protocol[Step],0))</f>
        <v>7U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439010004</v>
      </c>
      <c r="H7853" s="134">
        <f>Systematic[[#This Row],[SampleVariableLabel]]+100*Systematic[[#This Row],[State]]</f>
        <v>439011104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439</v>
      </c>
      <c r="B7854" s="1">
        <f>IF(C7854=0,IF(B7853=Protocol!$V$20,1,B7853+1),B7853)</f>
        <v>1</v>
      </c>
      <c r="C7854" s="1">
        <f>IF(C7853+1=Protocol!$V$21,0,C7853+1)</f>
        <v>12</v>
      </c>
      <c r="D7854" s="1">
        <f t="shared" si="261"/>
        <v>5</v>
      </c>
      <c r="E7854" s="1" t="str">
        <f>INDEX(Protocol[Mark],MATCH(C7854,Protocol[Step],0))</f>
        <v>8Rot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439010005</v>
      </c>
      <c r="H7854" s="134">
        <f>Systematic[[#This Row],[SampleVariableLabel]]+100*Systematic[[#This Row],[State]]</f>
        <v>439011205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439</v>
      </c>
      <c r="B7855" s="1">
        <f>IF(C7855=0,IF(B7854=Protocol!$V$20,1,B7854+1),B7854)</f>
        <v>1</v>
      </c>
      <c r="C7855" s="1">
        <f>IF(C7854+1=Protocol!$V$21,0,C7854+1)</f>
        <v>13</v>
      </c>
      <c r="D7855" s="1">
        <f t="shared" si="261"/>
        <v>6</v>
      </c>
      <c r="E7855" s="1" t="str">
        <f>INDEX(Protocol[Mark],MATCH(C7855,Protocol[Step],0))</f>
        <v>9Ama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439010006</v>
      </c>
      <c r="H7855" s="134">
        <f>Systematic[[#This Row],[SampleVariableLabel]]+100*Systematic[[#This Row],[State]]</f>
        <v>439011306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439</v>
      </c>
      <c r="B7856" s="1">
        <f>IF(C7856=0,IF(B7855=Protocol!$V$20,1,B7855+1),B7855)</f>
        <v>1</v>
      </c>
      <c r="C7856" s="1">
        <f>IF(C7855+1=Protocol!$V$21,0,C7855+1)</f>
        <v>14</v>
      </c>
      <c r="D7856" s="1">
        <f t="shared" si="261"/>
        <v>1</v>
      </c>
      <c r="E7856" s="1" t="str">
        <f>INDEX(Protocol[Mark],MATCH(C7856,Protocol[Step],0))</f>
        <v>10AsTm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439010001</v>
      </c>
      <c r="H7856" s="134">
        <f>Systematic[[#This Row],[SampleVariableLabel]]+100*Systematic[[#This Row],[State]]</f>
        <v>439011401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439</v>
      </c>
      <c r="B7857" s="1">
        <f>IF(C7857=0,IF(B7856=Protocol!$V$20,1,B7856+1),B7856)</f>
        <v>1</v>
      </c>
      <c r="C7857" s="1">
        <f>IF(C7856+1=Protocol!$V$21,0,C7856+1)</f>
        <v>15</v>
      </c>
      <c r="D7857" s="1">
        <f t="shared" si="261"/>
        <v>2</v>
      </c>
      <c r="E7857" s="1" t="str">
        <f>INDEX(Protocol[Mark],MATCH(C7857,Protocol[Step],0))</f>
        <v>11Azd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439010002</v>
      </c>
      <c r="H7857" s="134">
        <f>Systematic[[#This Row],[SampleVariableLabel]]+100*Systematic[[#This Row],[State]]</f>
        <v>439011502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440</v>
      </c>
      <c r="B7858" s="1">
        <f>IF(C7858=0,IF(B7857=Protocol!$V$20,1,B7857+1),B7857)</f>
        <v>1</v>
      </c>
      <c r="C7858" s="1">
        <f>IF(C7857+1=Protocol!$V$21,0,C7857+1)</f>
        <v>0</v>
      </c>
      <c r="D7858" s="1">
        <f t="shared" si="261"/>
        <v>3</v>
      </c>
      <c r="E7858" s="1" t="str">
        <f>INDEX(Protocol[Mark],MATCH(C7858,Protocol[Step],0))</f>
        <v>ce1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440010003</v>
      </c>
      <c r="H7858" s="134">
        <f>Systematic[[#This Row],[SampleVariableLabel]]+100*Systematic[[#This Row],[State]]</f>
        <v>440010003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440</v>
      </c>
      <c r="B7859" s="1">
        <f>IF(C7859=0,IF(B7858=Protocol!$V$20,1,B7858+1),B7858)</f>
        <v>1</v>
      </c>
      <c r="C7859" s="1">
        <f>IF(C7858+1=Protocol!$V$21,0,C7858+1)</f>
        <v>1</v>
      </c>
      <c r="D7859" s="1">
        <f t="shared" si="261"/>
        <v>4</v>
      </c>
      <c r="E7859" s="1" t="str">
        <f>INDEX(Protocol[Mark],MATCH(C7859,Protocol[Step],0))</f>
        <v>1Dig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440010004</v>
      </c>
      <c r="H7859" s="134">
        <f>Systematic[[#This Row],[SampleVariableLabel]]+100*Systematic[[#This Row],[State]]</f>
        <v>440010104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440</v>
      </c>
      <c r="B7860" s="1">
        <f>IF(C7860=0,IF(B7859=Protocol!$V$20,1,B7859+1),B7859)</f>
        <v>1</v>
      </c>
      <c r="C7860" s="1">
        <f>IF(C7859+1=Protocol!$V$21,0,C7859+1)</f>
        <v>2</v>
      </c>
      <c r="D7860" s="1">
        <f t="shared" si="261"/>
        <v>5</v>
      </c>
      <c r="E7860" s="1" t="str">
        <f>INDEX(Protocol[Mark],MATCH(C7860,Protocol[Step],0))</f>
        <v>1D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440010005</v>
      </c>
      <c r="H7860" s="134">
        <f>Systematic[[#This Row],[SampleVariableLabel]]+100*Systematic[[#This Row],[State]]</f>
        <v>440010205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440</v>
      </c>
      <c r="B7861" s="1">
        <f>IF(C7861=0,IF(B7860=Protocol!$V$20,1,B7860+1),B7860)</f>
        <v>1</v>
      </c>
      <c r="C7861" s="1">
        <f>IF(C7860+1=Protocol!$V$21,0,C7860+1)</f>
        <v>3</v>
      </c>
      <c r="D7861" s="1">
        <f t="shared" si="261"/>
        <v>6</v>
      </c>
      <c r="E7861" s="1" t="str">
        <f>INDEX(Protocol[Mark],MATCH(C7861,Protocol[Step],0))</f>
        <v>1M.1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440010006</v>
      </c>
      <c r="H7861" s="134">
        <f>Systematic[[#This Row],[SampleVariableLabel]]+100*Systematic[[#This Row],[State]]</f>
        <v>440010306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440</v>
      </c>
      <c r="B7862" s="1">
        <f>IF(C7862=0,IF(B7861=Protocol!$V$20,1,B7861+1),B7861)</f>
        <v>1</v>
      </c>
      <c r="C7862" s="1">
        <f>IF(C7861+1=Protocol!$V$21,0,C7861+1)</f>
        <v>4</v>
      </c>
      <c r="D7862" s="1">
        <f t="shared" si="261"/>
        <v>1</v>
      </c>
      <c r="E7862" s="1" t="str">
        <f>INDEX(Protocol[Mark],MATCH(C7862,Protocol[Step],0))</f>
        <v>2Oct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440010001</v>
      </c>
      <c r="H7862" s="134">
        <f>Systematic[[#This Row],[SampleVariableLabel]]+100*Systematic[[#This Row],[State]]</f>
        <v>440010401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440</v>
      </c>
      <c r="B7863" s="1">
        <f>IF(C7863=0,IF(B7862=Protocol!$V$20,1,B7862+1),B7862)</f>
        <v>1</v>
      </c>
      <c r="C7863" s="1">
        <f>IF(C7862+1=Protocol!$V$21,0,C7862+1)</f>
        <v>5</v>
      </c>
      <c r="D7863" s="1">
        <f t="shared" si="261"/>
        <v>2</v>
      </c>
      <c r="E7863" s="1" t="str">
        <f>INDEX(Protocol[Mark],MATCH(C7863,Protocol[Step],0))</f>
        <v>2c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440010002</v>
      </c>
      <c r="H7863" s="134">
        <f>Systematic[[#This Row],[SampleVariableLabel]]+100*Systematic[[#This Row],[State]]</f>
        <v>440010502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440</v>
      </c>
      <c r="B7864" s="1">
        <f>IF(C7864=0,IF(B7863=Protocol!$V$20,1,B7863+1),B7863)</f>
        <v>1</v>
      </c>
      <c r="C7864" s="1">
        <f>IF(C7863+1=Protocol!$V$21,0,C7863+1)</f>
        <v>6</v>
      </c>
      <c r="D7864" s="1">
        <f t="shared" si="261"/>
        <v>3</v>
      </c>
      <c r="E7864" s="1" t="str">
        <f>INDEX(Protocol[Mark],MATCH(C7864,Protocol[Step],0))</f>
        <v>2M2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440010003</v>
      </c>
      <c r="H7864" s="134">
        <f>Systematic[[#This Row],[SampleVariableLabel]]+100*Systematic[[#This Row],[State]]</f>
        <v>440010603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440</v>
      </c>
      <c r="B7865" s="1">
        <f>IF(C7865=0,IF(B7864=Protocol!$V$20,1,B7864+1),B7864)</f>
        <v>1</v>
      </c>
      <c r="C7865" s="1">
        <f>IF(C7864+1=Protocol!$V$21,0,C7864+1)</f>
        <v>7</v>
      </c>
      <c r="D7865" s="1">
        <f t="shared" si="261"/>
        <v>4</v>
      </c>
      <c r="E7865" s="1" t="str">
        <f>INDEX(Protocol[Mark],MATCH(C7865,Protocol[Step],0))</f>
        <v>3P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440010004</v>
      </c>
      <c r="H7865" s="134">
        <f>Systematic[[#This Row],[SampleVariableLabel]]+100*Systematic[[#This Row],[State]]</f>
        <v>440010704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440</v>
      </c>
      <c r="B7866" s="1">
        <f>IF(C7866=0,IF(B7865=Protocol!$V$20,1,B7865+1),B7865)</f>
        <v>1</v>
      </c>
      <c r="C7866" s="1">
        <f>IF(C7865+1=Protocol!$V$21,0,C7865+1)</f>
        <v>8</v>
      </c>
      <c r="D7866" s="1">
        <f t="shared" si="261"/>
        <v>5</v>
      </c>
      <c r="E7866" s="1" t="str">
        <f>INDEX(Protocol[Mark],MATCH(C7866,Protocol[Step],0))</f>
        <v>4G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440010005</v>
      </c>
      <c r="H7866" s="134">
        <f>Systematic[[#This Row],[SampleVariableLabel]]+100*Systematic[[#This Row],[State]]</f>
        <v>440010805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440</v>
      </c>
      <c r="B7867" s="1">
        <f>IF(C7867=0,IF(B7866=Protocol!$V$20,1,B7866+1),B7866)</f>
        <v>1</v>
      </c>
      <c r="C7867" s="1">
        <f>IF(C7866+1=Protocol!$V$21,0,C7866+1)</f>
        <v>9</v>
      </c>
      <c r="D7867" s="1">
        <f t="shared" si="261"/>
        <v>6</v>
      </c>
      <c r="E7867" s="1" t="str">
        <f>INDEX(Protocol[Mark],MATCH(C7867,Protocol[Step],0))</f>
        <v>5S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440010006</v>
      </c>
      <c r="H7867" s="134">
        <f>Systematic[[#This Row],[SampleVariableLabel]]+100*Systematic[[#This Row],[State]]</f>
        <v>440010906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440</v>
      </c>
      <c r="B7868" s="1">
        <f>IF(C7868=0,IF(B7867=Protocol!$V$20,1,B7867+1),B7867)</f>
        <v>1</v>
      </c>
      <c r="C7868" s="1">
        <f>IF(C7867+1=Protocol!$V$21,0,C7867+1)</f>
        <v>10</v>
      </c>
      <c r="D7868" s="1">
        <f t="shared" si="261"/>
        <v>1</v>
      </c>
      <c r="E7868" s="1" t="str">
        <f>INDEX(Protocol[Mark],MATCH(C7868,Protocol[Step],0))</f>
        <v>6Gp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440010001</v>
      </c>
      <c r="H7868" s="134">
        <f>Systematic[[#This Row],[SampleVariableLabel]]+100*Systematic[[#This Row],[State]]</f>
        <v>440011001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440</v>
      </c>
      <c r="B7869" s="1">
        <f>IF(C7869=0,IF(B7868=Protocol!$V$20,1,B7868+1),B7868)</f>
        <v>1</v>
      </c>
      <c r="C7869" s="1">
        <f>IF(C7868+1=Protocol!$V$21,0,C7868+1)</f>
        <v>11</v>
      </c>
      <c r="D7869" s="1">
        <f t="shared" si="261"/>
        <v>2</v>
      </c>
      <c r="E7869" s="1" t="str">
        <f>INDEX(Protocol[Mark],MATCH(C7869,Protocol[Step],0))</f>
        <v>7U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440010002</v>
      </c>
      <c r="H7869" s="134">
        <f>Systematic[[#This Row],[SampleVariableLabel]]+100*Systematic[[#This Row],[State]]</f>
        <v>440011102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440</v>
      </c>
      <c r="B7870" s="1">
        <f>IF(C7870=0,IF(B7869=Protocol!$V$20,1,B7869+1),B7869)</f>
        <v>1</v>
      </c>
      <c r="C7870" s="1">
        <f>IF(C7869+1=Protocol!$V$21,0,C7869+1)</f>
        <v>12</v>
      </c>
      <c r="D7870" s="1">
        <f t="shared" si="261"/>
        <v>3</v>
      </c>
      <c r="E7870" s="1" t="str">
        <f>INDEX(Protocol[Mark],MATCH(C7870,Protocol[Step],0))</f>
        <v>8Rot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440010003</v>
      </c>
      <c r="H7870" s="134">
        <f>Systematic[[#This Row],[SampleVariableLabel]]+100*Systematic[[#This Row],[State]]</f>
        <v>440011203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440</v>
      </c>
      <c r="B7871" s="1">
        <f>IF(C7871=0,IF(B7870=Protocol!$V$20,1,B7870+1),B7870)</f>
        <v>1</v>
      </c>
      <c r="C7871" s="1">
        <f>IF(C7870+1=Protocol!$V$21,0,C7870+1)</f>
        <v>13</v>
      </c>
      <c r="D7871" s="1">
        <f t="shared" si="261"/>
        <v>4</v>
      </c>
      <c r="E7871" s="1" t="str">
        <f>INDEX(Protocol[Mark],MATCH(C7871,Protocol[Step],0))</f>
        <v>9Ama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440010004</v>
      </c>
      <c r="H7871" s="134">
        <f>Systematic[[#This Row],[SampleVariableLabel]]+100*Systematic[[#This Row],[State]]</f>
        <v>440011304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440</v>
      </c>
      <c r="B7872" s="1">
        <f>IF(C7872=0,IF(B7871=Protocol!$V$20,1,B7871+1),B7871)</f>
        <v>1</v>
      </c>
      <c r="C7872" s="1">
        <f>IF(C7871+1=Protocol!$V$21,0,C7871+1)</f>
        <v>14</v>
      </c>
      <c r="D7872" s="1">
        <f t="shared" si="261"/>
        <v>5</v>
      </c>
      <c r="E7872" s="1" t="str">
        <f>INDEX(Protocol[Mark],MATCH(C7872,Protocol[Step],0))</f>
        <v>10AsTm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440010005</v>
      </c>
      <c r="H7872" s="134">
        <f>Systematic[[#This Row],[SampleVariableLabel]]+100*Systematic[[#This Row],[State]]</f>
        <v>440011405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440</v>
      </c>
      <c r="B7873" s="1">
        <f>IF(C7873=0,IF(B7872=Protocol!$V$20,1,B7872+1),B7872)</f>
        <v>1</v>
      </c>
      <c r="C7873" s="1">
        <f>IF(C7872+1=Protocol!$V$21,0,C7872+1)</f>
        <v>15</v>
      </c>
      <c r="D7873" s="1">
        <f t="shared" si="261"/>
        <v>6</v>
      </c>
      <c r="E7873" s="1" t="str">
        <f>INDEX(Protocol[Mark],MATCH(C7873,Protocol[Step],0))</f>
        <v>11Azd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440010006</v>
      </c>
      <c r="H7873" s="134">
        <f>Systematic[[#This Row],[SampleVariableLabel]]+100*Systematic[[#This Row],[State]]</f>
        <v>440011506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ce1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441010001</v>
      </c>
      <c r="H7874" s="134">
        <f>Systematic[[#This Row],[SampleVariableLabel]]+100*Systematic[[#This Row],[State]]</f>
        <v>441010001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1Dig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441010002</v>
      </c>
      <c r="H7875" s="134">
        <f>Systematic[[#This Row],[SampleVariableLabel]]+100*Systematic[[#This Row],[State]]</f>
        <v>441010102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1D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441010003</v>
      </c>
      <c r="H7876" s="134">
        <f>Systematic[[#This Row],[SampleVariableLabel]]+100*Systematic[[#This Row],[State]]</f>
        <v>441010203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1M.1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441010004</v>
      </c>
      <c r="H7877" s="134">
        <f>Systematic[[#This Row],[SampleVariableLabel]]+100*Systematic[[#This Row],[State]]</f>
        <v>441010304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2Oct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441010005</v>
      </c>
      <c r="H7878" s="134">
        <f>Systematic[[#This Row],[SampleVariableLabel]]+100*Systematic[[#This Row],[State]]</f>
        <v>441010405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2c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441010006</v>
      </c>
      <c r="H7879" s="134">
        <f>Systematic[[#This Row],[SampleVariableLabel]]+100*Systematic[[#This Row],[State]]</f>
        <v>441010506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2M2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441010001</v>
      </c>
      <c r="H7880" s="134">
        <f>Systematic[[#This Row],[SampleVariableLabel]]+100*Systematic[[#This Row],[State]]</f>
        <v>441010601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3P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441010002</v>
      </c>
      <c r="H7881" s="134">
        <f>Systematic[[#This Row],[SampleVariableLabel]]+100*Systematic[[#This Row],[State]]</f>
        <v>441010702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4G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441010003</v>
      </c>
      <c r="H7882" s="134">
        <f>Systematic[[#This Row],[SampleVariableLabel]]+100*Systematic[[#This Row],[State]]</f>
        <v>441010803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5S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441010004</v>
      </c>
      <c r="H7883" s="134">
        <f>Systematic[[#This Row],[SampleVariableLabel]]+100*Systematic[[#This Row],[State]]</f>
        <v>441010904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6Gp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441010005</v>
      </c>
      <c r="H7884" s="134">
        <f>Systematic[[#This Row],[SampleVariableLabel]]+100*Systematic[[#This Row],[State]]</f>
        <v>441011005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441</v>
      </c>
      <c r="B7885" s="1">
        <f>IF(C7885=0,IF(B7884=Protocol!$V$20,1,B7884+1),B7884)</f>
        <v>1</v>
      </c>
      <c r="C7885" s="1">
        <f>IF(C7884+1=Protocol!$V$21,0,C7884+1)</f>
        <v>11</v>
      </c>
      <c r="D7885" s="1">
        <f t="shared" si="263"/>
        <v>6</v>
      </c>
      <c r="E7885" s="1" t="str">
        <f>INDEX(Protocol[Mark],MATCH(C7885,Protocol[Step],0))</f>
        <v>7U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441010006</v>
      </c>
      <c r="H7885" s="134">
        <f>Systematic[[#This Row],[SampleVariableLabel]]+100*Systematic[[#This Row],[State]]</f>
        <v>441011106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441</v>
      </c>
      <c r="B7886" s="1">
        <f>IF(C7886=0,IF(B7885=Protocol!$V$20,1,B7885+1),B7885)</f>
        <v>1</v>
      </c>
      <c r="C7886" s="1">
        <f>IF(C7885+1=Protocol!$V$21,0,C7885+1)</f>
        <v>12</v>
      </c>
      <c r="D7886" s="1">
        <f t="shared" si="263"/>
        <v>1</v>
      </c>
      <c r="E7886" s="1" t="str">
        <f>INDEX(Protocol[Mark],MATCH(C7886,Protocol[Step],0))</f>
        <v>8Rot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441010001</v>
      </c>
      <c r="H7886" s="134">
        <f>Systematic[[#This Row],[SampleVariableLabel]]+100*Systematic[[#This Row],[State]]</f>
        <v>441011201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441</v>
      </c>
      <c r="B7887" s="1">
        <f>IF(C7887=0,IF(B7886=Protocol!$V$20,1,B7886+1),B7886)</f>
        <v>1</v>
      </c>
      <c r="C7887" s="1">
        <f>IF(C7886+1=Protocol!$V$21,0,C7886+1)</f>
        <v>13</v>
      </c>
      <c r="D7887" s="1">
        <f t="shared" si="263"/>
        <v>2</v>
      </c>
      <c r="E7887" s="1" t="str">
        <f>INDEX(Protocol[Mark],MATCH(C7887,Protocol[Step],0))</f>
        <v>9Ama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441010002</v>
      </c>
      <c r="H7887" s="134">
        <f>Systematic[[#This Row],[SampleVariableLabel]]+100*Systematic[[#This Row],[State]]</f>
        <v>441011302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441</v>
      </c>
      <c r="B7888" s="1">
        <f>IF(C7888=0,IF(B7887=Protocol!$V$20,1,B7887+1),B7887)</f>
        <v>1</v>
      </c>
      <c r="C7888" s="1">
        <f>IF(C7887+1=Protocol!$V$21,0,C7887+1)</f>
        <v>14</v>
      </c>
      <c r="D7888" s="1">
        <f t="shared" si="263"/>
        <v>3</v>
      </c>
      <c r="E7888" s="1" t="str">
        <f>INDEX(Protocol[Mark],MATCH(C7888,Protocol[Step],0))</f>
        <v>10AsTm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441010003</v>
      </c>
      <c r="H7888" s="134">
        <f>Systematic[[#This Row],[SampleVariableLabel]]+100*Systematic[[#This Row],[State]]</f>
        <v>441011403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441</v>
      </c>
      <c r="B7889" s="1">
        <f>IF(C7889=0,IF(B7888=Protocol!$V$20,1,B7888+1),B7888)</f>
        <v>1</v>
      </c>
      <c r="C7889" s="1">
        <f>IF(C7888+1=Protocol!$V$21,0,C7888+1)</f>
        <v>15</v>
      </c>
      <c r="D7889" s="1">
        <f t="shared" si="263"/>
        <v>4</v>
      </c>
      <c r="E7889" s="1" t="str">
        <f>INDEX(Protocol[Mark],MATCH(C7889,Protocol[Step],0))</f>
        <v>11Azd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441010004</v>
      </c>
      <c r="H7889" s="134">
        <f>Systematic[[#This Row],[SampleVariableLabel]]+100*Systematic[[#This Row],[State]]</f>
        <v>441011504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442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ce1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442010005</v>
      </c>
      <c r="H7890" s="134">
        <f>Systematic[[#This Row],[SampleVariableLabel]]+100*Systematic[[#This Row],[State]]</f>
        <v>442010005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442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442010006</v>
      </c>
      <c r="H7891" s="134">
        <f>Systematic[[#This Row],[SampleVariableLabel]]+100*Systematic[[#This Row],[State]]</f>
        <v>442010106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442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442010001</v>
      </c>
      <c r="H7892" s="134">
        <f>Systematic[[#This Row],[SampleVariableLabel]]+100*Systematic[[#This Row],[State]]</f>
        <v>442010201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442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1M.1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442010002</v>
      </c>
      <c r="H7893" s="134">
        <f>Systematic[[#This Row],[SampleVariableLabel]]+100*Systematic[[#This Row],[State]]</f>
        <v>442010302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442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2Oct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442010003</v>
      </c>
      <c r="H7894" s="134">
        <f>Systematic[[#This Row],[SampleVariableLabel]]+100*Systematic[[#This Row],[State]]</f>
        <v>442010403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442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2c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442010004</v>
      </c>
      <c r="H7895" s="134">
        <f>Systematic[[#This Row],[SampleVariableLabel]]+100*Systematic[[#This Row],[State]]</f>
        <v>442010504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442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2M2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442010005</v>
      </c>
      <c r="H7896" s="134">
        <f>Systematic[[#This Row],[SampleVariableLabel]]+100*Systematic[[#This Row],[State]]</f>
        <v>442010605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442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3P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442010006</v>
      </c>
      <c r="H7897" s="134">
        <f>Systematic[[#This Row],[SampleVariableLabel]]+100*Systematic[[#This Row],[State]]</f>
        <v>442010706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442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442010001</v>
      </c>
      <c r="H7898" s="134">
        <f>Systematic[[#This Row],[SampleVariableLabel]]+100*Systematic[[#This Row],[State]]</f>
        <v>442010801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442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442010002</v>
      </c>
      <c r="H7899" s="134">
        <f>Systematic[[#This Row],[SampleVariableLabel]]+100*Systematic[[#This Row],[State]]</f>
        <v>442010902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442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6Gp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442010003</v>
      </c>
      <c r="H7900" s="134">
        <f>Systematic[[#This Row],[SampleVariableLabel]]+100*Systematic[[#This Row],[State]]</f>
        <v>442011003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442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7U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442010004</v>
      </c>
      <c r="H7901" s="134">
        <f>Systematic[[#This Row],[SampleVariableLabel]]+100*Systematic[[#This Row],[State]]</f>
        <v>442011104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442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8Rot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442010005</v>
      </c>
      <c r="H7902" s="134">
        <f>Systematic[[#This Row],[SampleVariableLabel]]+100*Systematic[[#This Row],[State]]</f>
        <v>442011205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442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442010006</v>
      </c>
      <c r="H7903" s="134">
        <f>Systematic[[#This Row],[SampleVariableLabel]]+100*Systematic[[#This Row],[State]]</f>
        <v>442011306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442</v>
      </c>
      <c r="B7904" s="1">
        <f>IF(C7904=0,IF(B7903=Protocol!$V$20,1,B7903+1),B7903)</f>
        <v>1</v>
      </c>
      <c r="C7904" s="1">
        <f>IF(C7903+1=Protocol!$V$21,0,C7903+1)</f>
        <v>14</v>
      </c>
      <c r="D7904" s="1">
        <f t="shared" si="263"/>
        <v>1</v>
      </c>
      <c r="E7904" s="1" t="str">
        <f>INDEX(Protocol[Mark],MATCH(C7904,Protocol[Step],0))</f>
        <v>10AsTm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442010001</v>
      </c>
      <c r="H7904" s="134">
        <f>Systematic[[#This Row],[SampleVariableLabel]]+100*Systematic[[#This Row],[State]]</f>
        <v>442011401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442</v>
      </c>
      <c r="B7905" s="1">
        <f>IF(C7905=0,IF(B7904=Protocol!$V$20,1,B7904+1),B7904)</f>
        <v>1</v>
      </c>
      <c r="C7905" s="1">
        <f>IF(C7904+1=Protocol!$V$21,0,C7904+1)</f>
        <v>15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442010002</v>
      </c>
      <c r="H7905" s="134">
        <f>Systematic[[#This Row],[SampleVariableLabel]]+100*Systematic[[#This Row],[State]]</f>
        <v>442011502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443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ce1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443010003</v>
      </c>
      <c r="H7906" s="134">
        <f>Systematic[[#This Row],[SampleVariableLabel]]+100*Systematic[[#This Row],[State]]</f>
        <v>443010003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443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1Dig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443010004</v>
      </c>
      <c r="H7907" s="134">
        <f>Systematic[[#This Row],[SampleVariableLabel]]+100*Systematic[[#This Row],[State]]</f>
        <v>443010104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443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1D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443010005</v>
      </c>
      <c r="H7908" s="134">
        <f>Systematic[[#This Row],[SampleVariableLabel]]+100*Systematic[[#This Row],[State]]</f>
        <v>443010205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443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1M.1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443010006</v>
      </c>
      <c r="H7909" s="134">
        <f>Systematic[[#This Row],[SampleVariableLabel]]+100*Systematic[[#This Row],[State]]</f>
        <v>443010306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443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2Oct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443010001</v>
      </c>
      <c r="H7910" s="134">
        <f>Systematic[[#This Row],[SampleVariableLabel]]+100*Systematic[[#This Row],[State]]</f>
        <v>443010401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443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2c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443010002</v>
      </c>
      <c r="H7911" s="134">
        <f>Systematic[[#This Row],[SampleVariableLabel]]+100*Systematic[[#This Row],[State]]</f>
        <v>443010502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443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2M2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443010003</v>
      </c>
      <c r="H7912" s="134">
        <f>Systematic[[#This Row],[SampleVariableLabel]]+100*Systematic[[#This Row],[State]]</f>
        <v>443010603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443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3P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443010004</v>
      </c>
      <c r="H7913" s="134">
        <f>Systematic[[#This Row],[SampleVariableLabel]]+100*Systematic[[#This Row],[State]]</f>
        <v>443010704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443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4G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443010005</v>
      </c>
      <c r="H7914" s="134">
        <f>Systematic[[#This Row],[SampleVariableLabel]]+100*Systematic[[#This Row],[State]]</f>
        <v>443010805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443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5S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443010006</v>
      </c>
      <c r="H7915" s="134">
        <f>Systematic[[#This Row],[SampleVariableLabel]]+100*Systematic[[#This Row],[State]]</f>
        <v>443010906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443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6Gp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443010001</v>
      </c>
      <c r="H7916" s="134">
        <f>Systematic[[#This Row],[SampleVariableLabel]]+100*Systematic[[#This Row],[State]]</f>
        <v>443011001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443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7U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443010002</v>
      </c>
      <c r="H7917" s="134">
        <f>Systematic[[#This Row],[SampleVariableLabel]]+100*Systematic[[#This Row],[State]]</f>
        <v>443011102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443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8Rot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443010003</v>
      </c>
      <c r="H7918" s="134">
        <f>Systematic[[#This Row],[SampleVariableLabel]]+100*Systematic[[#This Row],[State]]</f>
        <v>443011203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443</v>
      </c>
      <c r="B7919" s="1">
        <f>IF(C7919=0,IF(B7918=Protocol!$V$20,1,B7918+1),B7918)</f>
        <v>1</v>
      </c>
      <c r="C7919" s="1">
        <f>IF(C7918+1=Protocol!$V$21,0,C7918+1)</f>
        <v>13</v>
      </c>
      <c r="D7919" s="1">
        <f t="shared" si="263"/>
        <v>4</v>
      </c>
      <c r="E7919" s="1" t="str">
        <f>INDEX(Protocol[Mark],MATCH(C7919,Protocol[Step],0))</f>
        <v>9Ama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443010004</v>
      </c>
      <c r="H7919" s="134">
        <f>Systematic[[#This Row],[SampleVariableLabel]]+100*Systematic[[#This Row],[State]]</f>
        <v>443011304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443</v>
      </c>
      <c r="B7920" s="1">
        <f>IF(C7920=0,IF(B7919=Protocol!$V$20,1,B7919+1),B7919)</f>
        <v>1</v>
      </c>
      <c r="C7920" s="1">
        <f>IF(C7919+1=Protocol!$V$21,0,C7919+1)</f>
        <v>14</v>
      </c>
      <c r="D7920" s="1">
        <f t="shared" si="263"/>
        <v>5</v>
      </c>
      <c r="E7920" s="1" t="str">
        <f>INDEX(Protocol[Mark],MATCH(C7920,Protocol[Step],0))</f>
        <v>10AsTm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443010005</v>
      </c>
      <c r="H7920" s="134">
        <f>Systematic[[#This Row],[SampleVariableLabel]]+100*Systematic[[#This Row],[State]]</f>
        <v>443011405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443</v>
      </c>
      <c r="B7921" s="1">
        <f>IF(C7921=0,IF(B7920=Protocol!$V$20,1,B7920+1),B7920)</f>
        <v>1</v>
      </c>
      <c r="C7921" s="1">
        <f>IF(C7920+1=Protocol!$V$21,0,C7920+1)</f>
        <v>15</v>
      </c>
      <c r="D7921" s="1">
        <f t="shared" si="263"/>
        <v>6</v>
      </c>
      <c r="E7921" s="1" t="str">
        <f>INDEX(Protocol[Mark],MATCH(C7921,Protocol[Step],0))</f>
        <v>11Azd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443010006</v>
      </c>
      <c r="H7921" s="134">
        <f>Systematic[[#This Row],[SampleVariableLabel]]+100*Systematic[[#This Row],[State]]</f>
        <v>443011506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444</v>
      </c>
      <c r="B7922" s="1">
        <f>IF(C7922=0,IF(B7921=Protocol!$V$20,1,B7921+1),B7921)</f>
        <v>1</v>
      </c>
      <c r="C7922" s="1">
        <f>IF(C7921+1=Protocol!$V$21,0,C7921+1)</f>
        <v>0</v>
      </c>
      <c r="D7922" s="1">
        <f t="shared" si="263"/>
        <v>1</v>
      </c>
      <c r="E7922" s="1" t="str">
        <f>INDEX(Protocol[Mark],MATCH(C7922,Protocol[Step],0))</f>
        <v>ce1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444010001</v>
      </c>
      <c r="H7922" s="134">
        <f>Systematic[[#This Row],[SampleVariableLabel]]+100*Systematic[[#This Row],[State]]</f>
        <v>444010001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444</v>
      </c>
      <c r="B7923" s="1">
        <f>IF(C7923=0,IF(B7922=Protocol!$V$20,1,B7922+1),B7922)</f>
        <v>1</v>
      </c>
      <c r="C7923" s="1">
        <f>IF(C7922+1=Protocol!$V$21,0,C7922+1)</f>
        <v>1</v>
      </c>
      <c r="D7923" s="1">
        <f t="shared" si="263"/>
        <v>2</v>
      </c>
      <c r="E7923" s="1" t="str">
        <f>INDEX(Protocol[Mark],MATCH(C7923,Protocol[Step],0))</f>
        <v>1Dig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444010002</v>
      </c>
      <c r="H7923" s="134">
        <f>Systematic[[#This Row],[SampleVariableLabel]]+100*Systematic[[#This Row],[State]]</f>
        <v>444010102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444</v>
      </c>
      <c r="B7924" s="1">
        <f>IF(C7924=0,IF(B7923=Protocol!$V$20,1,B7923+1),B7923)</f>
        <v>1</v>
      </c>
      <c r="C7924" s="1">
        <f>IF(C7923+1=Protocol!$V$21,0,C7923+1)</f>
        <v>2</v>
      </c>
      <c r="D7924" s="1">
        <f t="shared" si="263"/>
        <v>3</v>
      </c>
      <c r="E7924" s="1" t="str">
        <f>INDEX(Protocol[Mark],MATCH(C7924,Protocol[Step],0))</f>
        <v>1D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444010003</v>
      </c>
      <c r="H7924" s="134">
        <f>Systematic[[#This Row],[SampleVariableLabel]]+100*Systematic[[#This Row],[State]]</f>
        <v>444010203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444</v>
      </c>
      <c r="B7925" s="1">
        <f>IF(C7925=0,IF(B7924=Protocol!$V$20,1,B7924+1),B7924)</f>
        <v>1</v>
      </c>
      <c r="C7925" s="1">
        <f>IF(C7924+1=Protocol!$V$21,0,C7924+1)</f>
        <v>3</v>
      </c>
      <c r="D7925" s="1">
        <f t="shared" si="263"/>
        <v>4</v>
      </c>
      <c r="E7925" s="1" t="str">
        <f>INDEX(Protocol[Mark],MATCH(C7925,Protocol[Step],0))</f>
        <v>1M.1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444010004</v>
      </c>
      <c r="H7925" s="134">
        <f>Systematic[[#This Row],[SampleVariableLabel]]+100*Systematic[[#This Row],[State]]</f>
        <v>444010304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444</v>
      </c>
      <c r="B7926" s="1">
        <f>IF(C7926=0,IF(B7925=Protocol!$V$20,1,B7925+1),B7925)</f>
        <v>1</v>
      </c>
      <c r="C7926" s="1">
        <f>IF(C7925+1=Protocol!$V$21,0,C7925+1)</f>
        <v>4</v>
      </c>
      <c r="D7926" s="1">
        <f t="shared" si="263"/>
        <v>5</v>
      </c>
      <c r="E7926" s="1" t="str">
        <f>INDEX(Protocol[Mark],MATCH(C7926,Protocol[Step],0))</f>
        <v>2Oct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444010005</v>
      </c>
      <c r="H7926" s="134">
        <f>Systematic[[#This Row],[SampleVariableLabel]]+100*Systematic[[#This Row],[State]]</f>
        <v>444010405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444</v>
      </c>
      <c r="B7927" s="1">
        <f>IF(C7927=0,IF(B7926=Protocol!$V$20,1,B7926+1),B7926)</f>
        <v>1</v>
      </c>
      <c r="C7927" s="1">
        <f>IF(C7926+1=Protocol!$V$21,0,C7926+1)</f>
        <v>5</v>
      </c>
      <c r="D7927" s="1">
        <f t="shared" si="263"/>
        <v>6</v>
      </c>
      <c r="E7927" s="1" t="str">
        <f>INDEX(Protocol[Mark],MATCH(C7927,Protocol[Step],0))</f>
        <v>2c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444010006</v>
      </c>
      <c r="H7927" s="134">
        <f>Systematic[[#This Row],[SampleVariableLabel]]+100*Systematic[[#This Row],[State]]</f>
        <v>444010506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444</v>
      </c>
      <c r="B7928" s="1">
        <f>IF(C7928=0,IF(B7927=Protocol!$V$20,1,B7927+1),B7927)</f>
        <v>1</v>
      </c>
      <c r="C7928" s="1">
        <f>IF(C7927+1=Protocol!$V$21,0,C7927+1)</f>
        <v>6</v>
      </c>
      <c r="D7928" s="1">
        <f t="shared" si="263"/>
        <v>1</v>
      </c>
      <c r="E7928" s="1" t="str">
        <f>INDEX(Protocol[Mark],MATCH(C7928,Protocol[Step],0))</f>
        <v>2M2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444010001</v>
      </c>
      <c r="H7928" s="134">
        <f>Systematic[[#This Row],[SampleVariableLabel]]+100*Systematic[[#This Row],[State]]</f>
        <v>444010601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444</v>
      </c>
      <c r="B7929" s="1">
        <f>IF(C7929=0,IF(B7928=Protocol!$V$20,1,B7928+1),B7928)</f>
        <v>1</v>
      </c>
      <c r="C7929" s="1">
        <f>IF(C7928+1=Protocol!$V$21,0,C7928+1)</f>
        <v>7</v>
      </c>
      <c r="D7929" s="1">
        <f t="shared" si="263"/>
        <v>2</v>
      </c>
      <c r="E7929" s="1" t="str">
        <f>INDEX(Protocol[Mark],MATCH(C7929,Protocol[Step],0))</f>
        <v>3P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444010002</v>
      </c>
      <c r="H7929" s="134">
        <f>Systematic[[#This Row],[SampleVariableLabel]]+100*Systematic[[#This Row],[State]]</f>
        <v>444010702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444</v>
      </c>
      <c r="B7930" s="1">
        <f>IF(C7930=0,IF(B7929=Protocol!$V$20,1,B7929+1),B7929)</f>
        <v>1</v>
      </c>
      <c r="C7930" s="1">
        <f>IF(C7929+1=Protocol!$V$21,0,C7929+1)</f>
        <v>8</v>
      </c>
      <c r="D7930" s="1">
        <f t="shared" si="263"/>
        <v>3</v>
      </c>
      <c r="E7930" s="1" t="str">
        <f>INDEX(Protocol[Mark],MATCH(C7930,Protocol[Step],0))</f>
        <v>4G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444010003</v>
      </c>
      <c r="H7930" s="134">
        <f>Systematic[[#This Row],[SampleVariableLabel]]+100*Systematic[[#This Row],[State]]</f>
        <v>444010803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444</v>
      </c>
      <c r="B7931" s="1">
        <f>IF(C7931=0,IF(B7930=Protocol!$V$20,1,B7930+1),B7930)</f>
        <v>1</v>
      </c>
      <c r="C7931" s="1">
        <f>IF(C7930+1=Protocol!$V$21,0,C7930+1)</f>
        <v>9</v>
      </c>
      <c r="D7931" s="1">
        <f t="shared" si="263"/>
        <v>4</v>
      </c>
      <c r="E7931" s="1" t="str">
        <f>INDEX(Protocol[Mark],MATCH(C7931,Protocol[Step],0))</f>
        <v>5S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444010004</v>
      </c>
      <c r="H7931" s="134">
        <f>Systematic[[#This Row],[SampleVariableLabel]]+100*Systematic[[#This Row],[State]]</f>
        <v>444010904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444</v>
      </c>
      <c r="B7932" s="1">
        <f>IF(C7932=0,IF(B7931=Protocol!$V$20,1,B7931+1),B7931)</f>
        <v>1</v>
      </c>
      <c r="C7932" s="1">
        <f>IF(C7931+1=Protocol!$V$21,0,C7931+1)</f>
        <v>10</v>
      </c>
      <c r="D7932" s="1">
        <f t="shared" si="263"/>
        <v>5</v>
      </c>
      <c r="E7932" s="1" t="str">
        <f>INDEX(Protocol[Mark],MATCH(C7932,Protocol[Step],0))</f>
        <v>6Gp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444010005</v>
      </c>
      <c r="H7932" s="134">
        <f>Systematic[[#This Row],[SampleVariableLabel]]+100*Systematic[[#This Row],[State]]</f>
        <v>444011005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444</v>
      </c>
      <c r="B7933" s="1">
        <f>IF(C7933=0,IF(B7932=Protocol!$V$20,1,B7932+1),B7932)</f>
        <v>1</v>
      </c>
      <c r="C7933" s="1">
        <f>IF(C7932+1=Protocol!$V$21,0,C7932+1)</f>
        <v>11</v>
      </c>
      <c r="D7933" s="1">
        <f t="shared" si="263"/>
        <v>6</v>
      </c>
      <c r="E7933" s="1" t="str">
        <f>INDEX(Protocol[Mark],MATCH(C7933,Protocol[Step],0))</f>
        <v>7U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444010006</v>
      </c>
      <c r="H7933" s="134">
        <f>Systematic[[#This Row],[SampleVariableLabel]]+100*Systematic[[#This Row],[State]]</f>
        <v>444011106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444</v>
      </c>
      <c r="B7934" s="1">
        <f>IF(C7934=0,IF(B7933=Protocol!$V$20,1,B7933+1),B7933)</f>
        <v>1</v>
      </c>
      <c r="C7934" s="1">
        <f>IF(C7933+1=Protocol!$V$21,0,C7933+1)</f>
        <v>12</v>
      </c>
      <c r="D7934" s="1">
        <f t="shared" si="263"/>
        <v>1</v>
      </c>
      <c r="E7934" s="1" t="str">
        <f>INDEX(Protocol[Mark],MATCH(C7934,Protocol[Step],0))</f>
        <v>8Rot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444010001</v>
      </c>
      <c r="H7934" s="134">
        <f>Systematic[[#This Row],[SampleVariableLabel]]+100*Systematic[[#This Row],[State]]</f>
        <v>444011201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444</v>
      </c>
      <c r="B7935" s="1">
        <f>IF(C7935=0,IF(B7934=Protocol!$V$20,1,B7934+1),B7934)</f>
        <v>1</v>
      </c>
      <c r="C7935" s="1">
        <f>IF(C7934+1=Protocol!$V$21,0,C7934+1)</f>
        <v>13</v>
      </c>
      <c r="D7935" s="1">
        <f t="shared" si="263"/>
        <v>2</v>
      </c>
      <c r="E7935" s="1" t="str">
        <f>INDEX(Protocol[Mark],MATCH(C7935,Protocol[Step],0))</f>
        <v>9Ama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444010002</v>
      </c>
      <c r="H7935" s="134">
        <f>Systematic[[#This Row],[SampleVariableLabel]]+100*Systematic[[#This Row],[State]]</f>
        <v>444011302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444</v>
      </c>
      <c r="B7936" s="1">
        <f>IF(C7936=0,IF(B7935=Protocol!$V$20,1,B7935+1),B7935)</f>
        <v>1</v>
      </c>
      <c r="C7936" s="1">
        <f>IF(C7935+1=Protocol!$V$21,0,C7935+1)</f>
        <v>14</v>
      </c>
      <c r="D7936" s="1">
        <f t="shared" si="263"/>
        <v>3</v>
      </c>
      <c r="E7936" s="1" t="str">
        <f>INDEX(Protocol[Mark],MATCH(C7936,Protocol[Step],0))</f>
        <v>10AsTm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444010003</v>
      </c>
      <c r="H7936" s="134">
        <f>Systematic[[#This Row],[SampleVariableLabel]]+100*Systematic[[#This Row],[State]]</f>
        <v>444011403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444</v>
      </c>
      <c r="B7937" s="1">
        <f>IF(C7937=0,IF(B7936=Protocol!$V$20,1,B7936+1),B7936)</f>
        <v>1</v>
      </c>
      <c r="C7937" s="1">
        <f>IF(C7936+1=Protocol!$V$21,0,C7936+1)</f>
        <v>15</v>
      </c>
      <c r="D7937" s="1">
        <f t="shared" si="263"/>
        <v>4</v>
      </c>
      <c r="E7937" s="1" t="str">
        <f>INDEX(Protocol[Mark],MATCH(C7937,Protocol[Step],0))</f>
        <v>11Azd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444010004</v>
      </c>
      <c r="H7937" s="134">
        <f>Systematic[[#This Row],[SampleVariableLabel]]+100*Systematic[[#This Row],[State]]</f>
        <v>444011504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445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ce1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445010005</v>
      </c>
      <c r="H7938" s="134">
        <f>Systematic[[#This Row],[SampleVariableLabel]]+100*Systematic[[#This Row],[State]]</f>
        <v>445010005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445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1Dig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445010006</v>
      </c>
      <c r="H7939" s="134">
        <f>Systematic[[#This Row],[SampleVariableLabel]]+100*Systematic[[#This Row],[State]]</f>
        <v>445010106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445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1D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445010001</v>
      </c>
      <c r="H7940" s="134">
        <f>Systematic[[#This Row],[SampleVariableLabel]]+100*Systematic[[#This Row],[State]]</f>
        <v>445010201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445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1M.1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445010002</v>
      </c>
      <c r="H7941" s="134">
        <f>Systematic[[#This Row],[SampleVariableLabel]]+100*Systematic[[#This Row],[State]]</f>
        <v>445010302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445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2Oct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445010003</v>
      </c>
      <c r="H7942" s="134">
        <f>Systematic[[#This Row],[SampleVariableLabel]]+100*Systematic[[#This Row],[State]]</f>
        <v>445010403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445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2c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445010004</v>
      </c>
      <c r="H7943" s="134">
        <f>Systematic[[#This Row],[SampleVariableLabel]]+100*Systematic[[#This Row],[State]]</f>
        <v>445010504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445</v>
      </c>
      <c r="B7944" s="1">
        <f>IF(C7944=0,IF(B7943=Protocol!$V$20,1,B7943+1),B7943)</f>
        <v>1</v>
      </c>
      <c r="C7944" s="1">
        <f>IF(C7943+1=Protocol!$V$21,0,C7943+1)</f>
        <v>6</v>
      </c>
      <c r="D7944" s="1">
        <f t="shared" si="265"/>
        <v>5</v>
      </c>
      <c r="E7944" s="1" t="str">
        <f>INDEX(Protocol[Mark],MATCH(C7944,Protocol[Step],0))</f>
        <v>2M2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445010005</v>
      </c>
      <c r="H7944" s="134">
        <f>Systematic[[#This Row],[SampleVariableLabel]]+100*Systematic[[#This Row],[State]]</f>
        <v>445010605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445</v>
      </c>
      <c r="B7945" s="1">
        <f>IF(C7945=0,IF(B7944=Protocol!$V$20,1,B7944+1),B7944)</f>
        <v>1</v>
      </c>
      <c r="C7945" s="1">
        <f>IF(C7944+1=Protocol!$V$21,0,C7944+1)</f>
        <v>7</v>
      </c>
      <c r="D7945" s="1">
        <f t="shared" si="265"/>
        <v>6</v>
      </c>
      <c r="E7945" s="1" t="str">
        <f>INDEX(Protocol[Mark],MATCH(C7945,Protocol[Step],0))</f>
        <v>3P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445010006</v>
      </c>
      <c r="H7945" s="134">
        <f>Systematic[[#This Row],[SampleVariableLabel]]+100*Systematic[[#This Row],[State]]</f>
        <v>445010706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445</v>
      </c>
      <c r="B7946" s="1">
        <f>IF(C7946=0,IF(B7945=Protocol!$V$20,1,B7945+1),B7945)</f>
        <v>1</v>
      </c>
      <c r="C7946" s="1">
        <f>IF(C7945+1=Protocol!$V$21,0,C7945+1)</f>
        <v>8</v>
      </c>
      <c r="D7946" s="1">
        <f t="shared" si="265"/>
        <v>1</v>
      </c>
      <c r="E7946" s="1" t="str">
        <f>INDEX(Protocol[Mark],MATCH(C7946,Protocol[Step],0))</f>
        <v>4G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445010001</v>
      </c>
      <c r="H7946" s="134">
        <f>Systematic[[#This Row],[SampleVariableLabel]]+100*Systematic[[#This Row],[State]]</f>
        <v>445010801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445</v>
      </c>
      <c r="B7947" s="1">
        <f>IF(C7947=0,IF(B7946=Protocol!$V$20,1,B7946+1),B7946)</f>
        <v>1</v>
      </c>
      <c r="C7947" s="1">
        <f>IF(C7946+1=Protocol!$V$21,0,C7946+1)</f>
        <v>9</v>
      </c>
      <c r="D7947" s="1">
        <f t="shared" si="265"/>
        <v>2</v>
      </c>
      <c r="E7947" s="1" t="str">
        <f>INDEX(Protocol[Mark],MATCH(C7947,Protocol[Step],0))</f>
        <v>5S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445010002</v>
      </c>
      <c r="H7947" s="134">
        <f>Systematic[[#This Row],[SampleVariableLabel]]+100*Systematic[[#This Row],[State]]</f>
        <v>445010902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445</v>
      </c>
      <c r="B7948" s="1">
        <f>IF(C7948=0,IF(B7947=Protocol!$V$20,1,B7947+1),B7947)</f>
        <v>1</v>
      </c>
      <c r="C7948" s="1">
        <f>IF(C7947+1=Protocol!$V$21,0,C7947+1)</f>
        <v>10</v>
      </c>
      <c r="D7948" s="1">
        <f t="shared" si="265"/>
        <v>3</v>
      </c>
      <c r="E7948" s="1" t="str">
        <f>INDEX(Protocol[Mark],MATCH(C7948,Protocol[Step],0))</f>
        <v>6Gp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445010003</v>
      </c>
      <c r="H7948" s="134">
        <f>Systematic[[#This Row],[SampleVariableLabel]]+100*Systematic[[#This Row],[State]]</f>
        <v>445011003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445</v>
      </c>
      <c r="B7949" s="1">
        <f>IF(C7949=0,IF(B7948=Protocol!$V$20,1,B7948+1),B7948)</f>
        <v>1</v>
      </c>
      <c r="C7949" s="1">
        <f>IF(C7948+1=Protocol!$V$21,0,C7948+1)</f>
        <v>11</v>
      </c>
      <c r="D7949" s="1">
        <f t="shared" si="265"/>
        <v>4</v>
      </c>
      <c r="E7949" s="1" t="str">
        <f>INDEX(Protocol[Mark],MATCH(C7949,Protocol[Step],0))</f>
        <v>7U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445010004</v>
      </c>
      <c r="H7949" s="134">
        <f>Systematic[[#This Row],[SampleVariableLabel]]+100*Systematic[[#This Row],[State]]</f>
        <v>445011104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445</v>
      </c>
      <c r="B7950" s="1">
        <f>IF(C7950=0,IF(B7949=Protocol!$V$20,1,B7949+1),B7949)</f>
        <v>1</v>
      </c>
      <c r="C7950" s="1">
        <f>IF(C7949+1=Protocol!$V$21,0,C7949+1)</f>
        <v>12</v>
      </c>
      <c r="D7950" s="1">
        <f t="shared" si="265"/>
        <v>5</v>
      </c>
      <c r="E7950" s="1" t="str">
        <f>INDEX(Protocol[Mark],MATCH(C7950,Protocol[Step],0))</f>
        <v>8Rot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445010005</v>
      </c>
      <c r="H7950" s="134">
        <f>Systematic[[#This Row],[SampleVariableLabel]]+100*Systematic[[#This Row],[State]]</f>
        <v>445011205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445</v>
      </c>
      <c r="B7951" s="1">
        <f>IF(C7951=0,IF(B7950=Protocol!$V$20,1,B7950+1),B7950)</f>
        <v>1</v>
      </c>
      <c r="C7951" s="1">
        <f>IF(C7950+1=Protocol!$V$21,0,C7950+1)</f>
        <v>13</v>
      </c>
      <c r="D7951" s="1">
        <f t="shared" si="265"/>
        <v>6</v>
      </c>
      <c r="E7951" s="1" t="str">
        <f>INDEX(Protocol[Mark],MATCH(C7951,Protocol[Step],0))</f>
        <v>9Ama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445010006</v>
      </c>
      <c r="H7951" s="134">
        <f>Systematic[[#This Row],[SampleVariableLabel]]+100*Systematic[[#This Row],[State]]</f>
        <v>445011306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445</v>
      </c>
      <c r="B7952" s="1">
        <f>IF(C7952=0,IF(B7951=Protocol!$V$20,1,B7951+1),B7951)</f>
        <v>1</v>
      </c>
      <c r="C7952" s="1">
        <f>IF(C7951+1=Protocol!$V$21,0,C7951+1)</f>
        <v>14</v>
      </c>
      <c r="D7952" s="1">
        <f t="shared" si="265"/>
        <v>1</v>
      </c>
      <c r="E7952" s="1" t="str">
        <f>INDEX(Protocol[Mark],MATCH(C7952,Protocol[Step],0))</f>
        <v>10AsTm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445010001</v>
      </c>
      <c r="H7952" s="134">
        <f>Systematic[[#This Row],[SampleVariableLabel]]+100*Systematic[[#This Row],[State]]</f>
        <v>445011401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445</v>
      </c>
      <c r="B7953" s="1">
        <f>IF(C7953=0,IF(B7952=Protocol!$V$20,1,B7952+1),B7952)</f>
        <v>1</v>
      </c>
      <c r="C7953" s="1">
        <f>IF(C7952+1=Protocol!$V$21,0,C7952+1)</f>
        <v>15</v>
      </c>
      <c r="D7953" s="1">
        <f t="shared" si="265"/>
        <v>2</v>
      </c>
      <c r="E7953" s="1" t="str">
        <f>INDEX(Protocol[Mark],MATCH(C7953,Protocol[Step],0))</f>
        <v>11Azd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445010002</v>
      </c>
      <c r="H7953" s="134">
        <f>Systematic[[#This Row],[SampleVariableLabel]]+100*Systematic[[#This Row],[State]]</f>
        <v>445011502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446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ce1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446010003</v>
      </c>
      <c r="H7954" s="134">
        <f>Systematic[[#This Row],[SampleVariableLabel]]+100*Systematic[[#This Row],[State]]</f>
        <v>446010003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446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1Dig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446010004</v>
      </c>
      <c r="H7955" s="134">
        <f>Systematic[[#This Row],[SampleVariableLabel]]+100*Systematic[[#This Row],[State]]</f>
        <v>446010104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446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1D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446010005</v>
      </c>
      <c r="H7956" s="134">
        <f>Systematic[[#This Row],[SampleVariableLabel]]+100*Systematic[[#This Row],[State]]</f>
        <v>446010205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446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1M.1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446010006</v>
      </c>
      <c r="H7957" s="134">
        <f>Systematic[[#This Row],[SampleVariableLabel]]+100*Systematic[[#This Row],[State]]</f>
        <v>446010306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446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2Oct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446010001</v>
      </c>
      <c r="H7958" s="134">
        <f>Systematic[[#This Row],[SampleVariableLabel]]+100*Systematic[[#This Row],[State]]</f>
        <v>446010401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446</v>
      </c>
      <c r="B7959" s="1">
        <f>IF(C7959=0,IF(B7958=Protocol!$V$20,1,B7958+1),B7958)</f>
        <v>1</v>
      </c>
      <c r="C7959" s="1">
        <f>IF(C7958+1=Protocol!$V$21,0,C7958+1)</f>
        <v>5</v>
      </c>
      <c r="D7959" s="1">
        <f t="shared" si="265"/>
        <v>2</v>
      </c>
      <c r="E7959" s="1" t="str">
        <f>INDEX(Protocol[Mark],MATCH(C7959,Protocol[Step],0))</f>
        <v>2c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446010002</v>
      </c>
      <c r="H7959" s="134">
        <f>Systematic[[#This Row],[SampleVariableLabel]]+100*Systematic[[#This Row],[State]]</f>
        <v>446010502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446</v>
      </c>
      <c r="B7960" s="1">
        <f>IF(C7960=0,IF(B7959=Protocol!$V$20,1,B7959+1),B7959)</f>
        <v>1</v>
      </c>
      <c r="C7960" s="1">
        <f>IF(C7959+1=Protocol!$V$21,0,C7959+1)</f>
        <v>6</v>
      </c>
      <c r="D7960" s="1">
        <f t="shared" si="265"/>
        <v>3</v>
      </c>
      <c r="E7960" s="1" t="str">
        <f>INDEX(Protocol[Mark],MATCH(C7960,Protocol[Step],0))</f>
        <v>2M2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446010003</v>
      </c>
      <c r="H7960" s="134">
        <f>Systematic[[#This Row],[SampleVariableLabel]]+100*Systematic[[#This Row],[State]]</f>
        <v>446010603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446</v>
      </c>
      <c r="B7961" s="1">
        <f>IF(C7961=0,IF(B7960=Protocol!$V$20,1,B7960+1),B7960)</f>
        <v>1</v>
      </c>
      <c r="C7961" s="1">
        <f>IF(C7960+1=Protocol!$V$21,0,C7960+1)</f>
        <v>7</v>
      </c>
      <c r="D7961" s="1">
        <f t="shared" si="265"/>
        <v>4</v>
      </c>
      <c r="E7961" s="1" t="str">
        <f>INDEX(Protocol[Mark],MATCH(C7961,Protocol[Step],0))</f>
        <v>3P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446010004</v>
      </c>
      <c r="H7961" s="134">
        <f>Systematic[[#This Row],[SampleVariableLabel]]+100*Systematic[[#This Row],[State]]</f>
        <v>446010704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446</v>
      </c>
      <c r="B7962" s="1">
        <f>IF(C7962=0,IF(B7961=Protocol!$V$20,1,B7961+1),B7961)</f>
        <v>1</v>
      </c>
      <c r="C7962" s="1">
        <f>IF(C7961+1=Protocol!$V$21,0,C7961+1)</f>
        <v>8</v>
      </c>
      <c r="D7962" s="1">
        <f t="shared" si="265"/>
        <v>5</v>
      </c>
      <c r="E7962" s="1" t="str">
        <f>INDEX(Protocol[Mark],MATCH(C7962,Protocol[Step],0))</f>
        <v>4G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446010005</v>
      </c>
      <c r="H7962" s="134">
        <f>Systematic[[#This Row],[SampleVariableLabel]]+100*Systematic[[#This Row],[State]]</f>
        <v>446010805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446</v>
      </c>
      <c r="B7963" s="1">
        <f>IF(C7963=0,IF(B7962=Protocol!$V$20,1,B7962+1),B7962)</f>
        <v>1</v>
      </c>
      <c r="C7963" s="1">
        <f>IF(C7962+1=Protocol!$V$21,0,C7962+1)</f>
        <v>9</v>
      </c>
      <c r="D7963" s="1">
        <f t="shared" si="265"/>
        <v>6</v>
      </c>
      <c r="E7963" s="1" t="str">
        <f>INDEX(Protocol[Mark],MATCH(C7963,Protocol[Step],0))</f>
        <v>5S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446010006</v>
      </c>
      <c r="H7963" s="134">
        <f>Systematic[[#This Row],[SampleVariableLabel]]+100*Systematic[[#This Row],[State]]</f>
        <v>446010906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446</v>
      </c>
      <c r="B7964" s="1">
        <f>IF(C7964=0,IF(B7963=Protocol!$V$20,1,B7963+1),B7963)</f>
        <v>1</v>
      </c>
      <c r="C7964" s="1">
        <f>IF(C7963+1=Protocol!$V$21,0,C7963+1)</f>
        <v>10</v>
      </c>
      <c r="D7964" s="1">
        <f t="shared" si="265"/>
        <v>1</v>
      </c>
      <c r="E7964" s="1" t="str">
        <f>INDEX(Protocol[Mark],MATCH(C7964,Protocol[Step],0))</f>
        <v>6Gp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446010001</v>
      </c>
      <c r="H7964" s="134">
        <f>Systematic[[#This Row],[SampleVariableLabel]]+100*Systematic[[#This Row],[State]]</f>
        <v>446011001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446</v>
      </c>
      <c r="B7965" s="1">
        <f>IF(C7965=0,IF(B7964=Protocol!$V$20,1,B7964+1),B7964)</f>
        <v>1</v>
      </c>
      <c r="C7965" s="1">
        <f>IF(C7964+1=Protocol!$V$21,0,C7964+1)</f>
        <v>11</v>
      </c>
      <c r="D7965" s="1">
        <f t="shared" si="265"/>
        <v>2</v>
      </c>
      <c r="E7965" s="1" t="str">
        <f>INDEX(Protocol[Mark],MATCH(C7965,Protocol[Step],0))</f>
        <v>7U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446010002</v>
      </c>
      <c r="H7965" s="134">
        <f>Systematic[[#This Row],[SampleVariableLabel]]+100*Systematic[[#This Row],[State]]</f>
        <v>446011102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446</v>
      </c>
      <c r="B7966" s="1">
        <f>IF(C7966=0,IF(B7965=Protocol!$V$20,1,B7965+1),B7965)</f>
        <v>1</v>
      </c>
      <c r="C7966" s="1">
        <f>IF(C7965+1=Protocol!$V$21,0,C7965+1)</f>
        <v>12</v>
      </c>
      <c r="D7966" s="1">
        <f t="shared" si="265"/>
        <v>3</v>
      </c>
      <c r="E7966" s="1" t="str">
        <f>INDEX(Protocol[Mark],MATCH(C7966,Protocol[Step],0))</f>
        <v>8Rot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446010003</v>
      </c>
      <c r="H7966" s="134">
        <f>Systematic[[#This Row],[SampleVariableLabel]]+100*Systematic[[#This Row],[State]]</f>
        <v>446011203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446</v>
      </c>
      <c r="B7967" s="1">
        <f>IF(C7967=0,IF(B7966=Protocol!$V$20,1,B7966+1),B7966)</f>
        <v>1</v>
      </c>
      <c r="C7967" s="1">
        <f>IF(C7966+1=Protocol!$V$21,0,C7966+1)</f>
        <v>13</v>
      </c>
      <c r="D7967" s="1">
        <f t="shared" si="265"/>
        <v>4</v>
      </c>
      <c r="E7967" s="1" t="str">
        <f>INDEX(Protocol[Mark],MATCH(C7967,Protocol[Step],0))</f>
        <v>9Ama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446010004</v>
      </c>
      <c r="H7967" s="134">
        <f>Systematic[[#This Row],[SampleVariableLabel]]+100*Systematic[[#This Row],[State]]</f>
        <v>446011304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446</v>
      </c>
      <c r="B7968" s="1">
        <f>IF(C7968=0,IF(B7967=Protocol!$V$20,1,B7967+1),B7967)</f>
        <v>1</v>
      </c>
      <c r="C7968" s="1">
        <f>IF(C7967+1=Protocol!$V$21,0,C7967+1)</f>
        <v>14</v>
      </c>
      <c r="D7968" s="1">
        <f t="shared" si="265"/>
        <v>5</v>
      </c>
      <c r="E7968" s="1" t="str">
        <f>INDEX(Protocol[Mark],MATCH(C7968,Protocol[Step],0))</f>
        <v>10AsTm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446010005</v>
      </c>
      <c r="H7968" s="134">
        <f>Systematic[[#This Row],[SampleVariableLabel]]+100*Systematic[[#This Row],[State]]</f>
        <v>446011405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446</v>
      </c>
      <c r="B7969" s="1">
        <f>IF(C7969=0,IF(B7968=Protocol!$V$20,1,B7968+1),B7968)</f>
        <v>1</v>
      </c>
      <c r="C7969" s="1">
        <f>IF(C7968+1=Protocol!$V$21,0,C7968+1)</f>
        <v>15</v>
      </c>
      <c r="D7969" s="1">
        <f t="shared" si="265"/>
        <v>6</v>
      </c>
      <c r="E7969" s="1" t="str">
        <f>INDEX(Protocol[Mark],MATCH(C7969,Protocol[Step],0))</f>
        <v>11Azd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446010006</v>
      </c>
      <c r="H7969" s="134">
        <f>Systematic[[#This Row],[SampleVariableLabel]]+100*Systematic[[#This Row],[State]]</f>
        <v>446011506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447</v>
      </c>
      <c r="B7970" s="1">
        <f>IF(C7970=0,IF(B7969=Protocol!$V$20,1,B7969+1),B7969)</f>
        <v>1</v>
      </c>
      <c r="C7970" s="1">
        <f>IF(C7969+1=Protocol!$V$21,0,C7969+1)</f>
        <v>0</v>
      </c>
      <c r="D7970" s="1">
        <f t="shared" si="265"/>
        <v>1</v>
      </c>
      <c r="E7970" s="1" t="str">
        <f>INDEX(Protocol[Mark],MATCH(C7970,Protocol[Step],0))</f>
        <v>ce1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447010001</v>
      </c>
      <c r="H7970" s="134">
        <f>Systematic[[#This Row],[SampleVariableLabel]]+100*Systematic[[#This Row],[State]]</f>
        <v>447010001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447</v>
      </c>
      <c r="B7971" s="1">
        <f>IF(C7971=0,IF(B7970=Protocol!$V$20,1,B7970+1),B7970)</f>
        <v>1</v>
      </c>
      <c r="C7971" s="1">
        <f>IF(C7970+1=Protocol!$V$21,0,C7970+1)</f>
        <v>1</v>
      </c>
      <c r="D7971" s="1">
        <f t="shared" si="265"/>
        <v>2</v>
      </c>
      <c r="E7971" s="1" t="str">
        <f>INDEX(Protocol[Mark],MATCH(C7971,Protocol[Step],0))</f>
        <v>1Dig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447010002</v>
      </c>
      <c r="H7971" s="134">
        <f>Systematic[[#This Row],[SampleVariableLabel]]+100*Systematic[[#This Row],[State]]</f>
        <v>447010102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447</v>
      </c>
      <c r="B7972" s="1">
        <f>IF(C7972=0,IF(B7971=Protocol!$V$20,1,B7971+1),B7971)</f>
        <v>1</v>
      </c>
      <c r="C7972" s="1">
        <f>IF(C7971+1=Protocol!$V$21,0,C7971+1)</f>
        <v>2</v>
      </c>
      <c r="D7972" s="1">
        <f t="shared" si="265"/>
        <v>3</v>
      </c>
      <c r="E7972" s="1" t="str">
        <f>INDEX(Protocol[Mark],MATCH(C7972,Protocol[Step],0))</f>
        <v>1D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447010003</v>
      </c>
      <c r="H7972" s="134">
        <f>Systematic[[#This Row],[SampleVariableLabel]]+100*Systematic[[#This Row],[State]]</f>
        <v>447010203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447</v>
      </c>
      <c r="B7973" s="1">
        <f>IF(C7973=0,IF(B7972=Protocol!$V$20,1,B7972+1),B7972)</f>
        <v>1</v>
      </c>
      <c r="C7973" s="1">
        <f>IF(C7972+1=Protocol!$V$21,0,C7972+1)</f>
        <v>3</v>
      </c>
      <c r="D7973" s="1">
        <f t="shared" si="265"/>
        <v>4</v>
      </c>
      <c r="E7973" s="1" t="str">
        <f>INDEX(Protocol[Mark],MATCH(C7973,Protocol[Step],0))</f>
        <v>1M.1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447010004</v>
      </c>
      <c r="H7973" s="134">
        <f>Systematic[[#This Row],[SampleVariableLabel]]+100*Systematic[[#This Row],[State]]</f>
        <v>447010304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447</v>
      </c>
      <c r="B7974" s="1">
        <f>IF(C7974=0,IF(B7973=Protocol!$V$20,1,B7973+1),B7973)</f>
        <v>1</v>
      </c>
      <c r="C7974" s="1">
        <f>IF(C7973+1=Protocol!$V$21,0,C7973+1)</f>
        <v>4</v>
      </c>
      <c r="D7974" s="1">
        <f t="shared" si="265"/>
        <v>5</v>
      </c>
      <c r="E7974" s="1" t="str">
        <f>INDEX(Protocol[Mark],MATCH(C7974,Protocol[Step],0))</f>
        <v>2Oct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447010005</v>
      </c>
      <c r="H7974" s="134">
        <f>Systematic[[#This Row],[SampleVariableLabel]]+100*Systematic[[#This Row],[State]]</f>
        <v>447010405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447</v>
      </c>
      <c r="B7975" s="1">
        <f>IF(C7975=0,IF(B7974=Protocol!$V$20,1,B7974+1),B7974)</f>
        <v>1</v>
      </c>
      <c r="C7975" s="1">
        <f>IF(C7974+1=Protocol!$V$21,0,C7974+1)</f>
        <v>5</v>
      </c>
      <c r="D7975" s="1">
        <f t="shared" si="265"/>
        <v>6</v>
      </c>
      <c r="E7975" s="1" t="str">
        <f>INDEX(Protocol[Mark],MATCH(C7975,Protocol[Step],0))</f>
        <v>2c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447010006</v>
      </c>
      <c r="H7975" s="134">
        <f>Systematic[[#This Row],[SampleVariableLabel]]+100*Systematic[[#This Row],[State]]</f>
        <v>447010506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447</v>
      </c>
      <c r="B7976" s="1">
        <f>IF(C7976=0,IF(B7975=Protocol!$V$20,1,B7975+1),B7975)</f>
        <v>1</v>
      </c>
      <c r="C7976" s="1">
        <f>IF(C7975+1=Protocol!$V$21,0,C7975+1)</f>
        <v>6</v>
      </c>
      <c r="D7976" s="1">
        <f t="shared" si="265"/>
        <v>1</v>
      </c>
      <c r="E7976" s="1" t="str">
        <f>INDEX(Protocol[Mark],MATCH(C7976,Protocol[Step],0))</f>
        <v>2M2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447010001</v>
      </c>
      <c r="H7976" s="134">
        <f>Systematic[[#This Row],[SampleVariableLabel]]+100*Systematic[[#This Row],[State]]</f>
        <v>447010601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447</v>
      </c>
      <c r="B7977" s="1">
        <f>IF(C7977=0,IF(B7976=Protocol!$V$20,1,B7976+1),B7976)</f>
        <v>1</v>
      </c>
      <c r="C7977" s="1">
        <f>IF(C7976+1=Protocol!$V$21,0,C7976+1)</f>
        <v>7</v>
      </c>
      <c r="D7977" s="1">
        <f t="shared" si="265"/>
        <v>2</v>
      </c>
      <c r="E7977" s="1" t="str">
        <f>INDEX(Protocol[Mark],MATCH(C7977,Protocol[Step],0))</f>
        <v>3P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447010002</v>
      </c>
      <c r="H7977" s="134">
        <f>Systematic[[#This Row],[SampleVariableLabel]]+100*Systematic[[#This Row],[State]]</f>
        <v>447010702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447</v>
      </c>
      <c r="B7978" s="1">
        <f>IF(C7978=0,IF(B7977=Protocol!$V$20,1,B7977+1),B7977)</f>
        <v>1</v>
      </c>
      <c r="C7978" s="1">
        <f>IF(C7977+1=Protocol!$V$21,0,C7977+1)</f>
        <v>8</v>
      </c>
      <c r="D7978" s="1">
        <f t="shared" si="265"/>
        <v>3</v>
      </c>
      <c r="E7978" s="1" t="str">
        <f>INDEX(Protocol[Mark],MATCH(C7978,Protocol[Step],0))</f>
        <v>4G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447010003</v>
      </c>
      <c r="H7978" s="134">
        <f>Systematic[[#This Row],[SampleVariableLabel]]+100*Systematic[[#This Row],[State]]</f>
        <v>447010803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447</v>
      </c>
      <c r="B7979" s="1">
        <f>IF(C7979=0,IF(B7978=Protocol!$V$20,1,B7978+1),B7978)</f>
        <v>1</v>
      </c>
      <c r="C7979" s="1">
        <f>IF(C7978+1=Protocol!$V$21,0,C7978+1)</f>
        <v>9</v>
      </c>
      <c r="D7979" s="1">
        <f t="shared" si="265"/>
        <v>4</v>
      </c>
      <c r="E7979" s="1" t="str">
        <f>INDEX(Protocol[Mark],MATCH(C7979,Protocol[Step],0))</f>
        <v>5S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447010004</v>
      </c>
      <c r="H7979" s="134">
        <f>Systematic[[#This Row],[SampleVariableLabel]]+100*Systematic[[#This Row],[State]]</f>
        <v>447010904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447</v>
      </c>
      <c r="B7980" s="1">
        <f>IF(C7980=0,IF(B7979=Protocol!$V$20,1,B7979+1),B7979)</f>
        <v>1</v>
      </c>
      <c r="C7980" s="1">
        <f>IF(C7979+1=Protocol!$V$21,0,C7979+1)</f>
        <v>10</v>
      </c>
      <c r="D7980" s="1">
        <f t="shared" si="265"/>
        <v>5</v>
      </c>
      <c r="E7980" s="1" t="str">
        <f>INDEX(Protocol[Mark],MATCH(C7980,Protocol[Step],0))</f>
        <v>6Gp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447010005</v>
      </c>
      <c r="H7980" s="134">
        <f>Systematic[[#This Row],[SampleVariableLabel]]+100*Systematic[[#This Row],[State]]</f>
        <v>447011005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447</v>
      </c>
      <c r="B7981" s="1">
        <f>IF(C7981=0,IF(B7980=Protocol!$V$20,1,B7980+1),B7980)</f>
        <v>1</v>
      </c>
      <c r="C7981" s="1">
        <f>IF(C7980+1=Protocol!$V$21,0,C7980+1)</f>
        <v>11</v>
      </c>
      <c r="D7981" s="1">
        <f t="shared" si="265"/>
        <v>6</v>
      </c>
      <c r="E7981" s="1" t="str">
        <f>INDEX(Protocol[Mark],MATCH(C7981,Protocol[Step],0))</f>
        <v>7U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447010006</v>
      </c>
      <c r="H7981" s="134">
        <f>Systematic[[#This Row],[SampleVariableLabel]]+100*Systematic[[#This Row],[State]]</f>
        <v>447011106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447</v>
      </c>
      <c r="B7982" s="1">
        <f>IF(C7982=0,IF(B7981=Protocol!$V$20,1,B7981+1),B7981)</f>
        <v>1</v>
      </c>
      <c r="C7982" s="1">
        <f>IF(C7981+1=Protocol!$V$21,0,C7981+1)</f>
        <v>12</v>
      </c>
      <c r="D7982" s="1">
        <f t="shared" si="265"/>
        <v>1</v>
      </c>
      <c r="E7982" s="1" t="str">
        <f>INDEX(Protocol[Mark],MATCH(C7982,Protocol[Step],0))</f>
        <v>8Rot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447010001</v>
      </c>
      <c r="H7982" s="134">
        <f>Systematic[[#This Row],[SampleVariableLabel]]+100*Systematic[[#This Row],[State]]</f>
        <v>447011201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447</v>
      </c>
      <c r="B7983" s="1">
        <f>IF(C7983=0,IF(B7982=Protocol!$V$20,1,B7982+1),B7982)</f>
        <v>1</v>
      </c>
      <c r="C7983" s="1">
        <f>IF(C7982+1=Protocol!$V$21,0,C7982+1)</f>
        <v>13</v>
      </c>
      <c r="D7983" s="1">
        <f t="shared" si="265"/>
        <v>2</v>
      </c>
      <c r="E7983" s="1" t="str">
        <f>INDEX(Protocol[Mark],MATCH(C7983,Protocol[Step],0))</f>
        <v>9Ama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447010002</v>
      </c>
      <c r="H7983" s="134">
        <f>Systematic[[#This Row],[SampleVariableLabel]]+100*Systematic[[#This Row],[State]]</f>
        <v>447011302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447</v>
      </c>
      <c r="B7984" s="1">
        <f>IF(C7984=0,IF(B7983=Protocol!$V$20,1,B7983+1),B7983)</f>
        <v>1</v>
      </c>
      <c r="C7984" s="1">
        <f>IF(C7983+1=Protocol!$V$21,0,C7983+1)</f>
        <v>14</v>
      </c>
      <c r="D7984" s="1">
        <f t="shared" si="265"/>
        <v>3</v>
      </c>
      <c r="E7984" s="1" t="str">
        <f>INDEX(Protocol[Mark],MATCH(C7984,Protocol[Step],0))</f>
        <v>10AsTm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447010003</v>
      </c>
      <c r="H7984" s="134">
        <f>Systematic[[#This Row],[SampleVariableLabel]]+100*Systematic[[#This Row],[State]]</f>
        <v>447011403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447</v>
      </c>
      <c r="B7985" s="1">
        <f>IF(C7985=0,IF(B7984=Protocol!$V$20,1,B7984+1),B7984)</f>
        <v>1</v>
      </c>
      <c r="C7985" s="1">
        <f>IF(C7984+1=Protocol!$V$21,0,C7984+1)</f>
        <v>15</v>
      </c>
      <c r="D7985" s="1">
        <f t="shared" si="265"/>
        <v>4</v>
      </c>
      <c r="E7985" s="1" t="str">
        <f>INDEX(Protocol[Mark],MATCH(C7985,Protocol[Step],0))</f>
        <v>11Azd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447010004</v>
      </c>
      <c r="H7985" s="134">
        <f>Systematic[[#This Row],[SampleVariableLabel]]+100*Systematic[[#This Row],[State]]</f>
        <v>447011504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448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ce1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448010005</v>
      </c>
      <c r="H7986" s="134">
        <f>Systematic[[#This Row],[SampleVariableLabel]]+100*Systematic[[#This Row],[State]]</f>
        <v>448010005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448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1Dig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448010006</v>
      </c>
      <c r="H7987" s="134">
        <f>Systematic[[#This Row],[SampleVariableLabel]]+100*Systematic[[#This Row],[State]]</f>
        <v>448010106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448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1D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448010001</v>
      </c>
      <c r="H7988" s="134">
        <f>Systematic[[#This Row],[SampleVariableLabel]]+100*Systematic[[#This Row],[State]]</f>
        <v>448010201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448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1M.1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448010002</v>
      </c>
      <c r="H7989" s="134">
        <f>Systematic[[#This Row],[SampleVariableLabel]]+100*Systematic[[#This Row],[State]]</f>
        <v>448010302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448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2Oct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448010003</v>
      </c>
      <c r="H7990" s="134">
        <f>Systematic[[#This Row],[SampleVariableLabel]]+100*Systematic[[#This Row],[State]]</f>
        <v>448010403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448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2c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448010004</v>
      </c>
      <c r="H7991" s="134">
        <f>Systematic[[#This Row],[SampleVariableLabel]]+100*Systematic[[#This Row],[State]]</f>
        <v>448010504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448</v>
      </c>
      <c r="B7992" s="1">
        <f>IF(C7992=0,IF(B7991=Protocol!$V$20,1,B7991+1),B7991)</f>
        <v>1</v>
      </c>
      <c r="C7992" s="1">
        <f>IF(C7991+1=Protocol!$V$21,0,C7991+1)</f>
        <v>6</v>
      </c>
      <c r="D7992" s="1">
        <f t="shared" si="265"/>
        <v>5</v>
      </c>
      <c r="E7992" s="1" t="str">
        <f>INDEX(Protocol[Mark],MATCH(C7992,Protocol[Step],0))</f>
        <v>2M2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448010005</v>
      </c>
      <c r="H7992" s="134">
        <f>Systematic[[#This Row],[SampleVariableLabel]]+100*Systematic[[#This Row],[State]]</f>
        <v>448010605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448</v>
      </c>
      <c r="B7993" s="1">
        <f>IF(C7993=0,IF(B7992=Protocol!$V$20,1,B7992+1),B7992)</f>
        <v>1</v>
      </c>
      <c r="C7993" s="1">
        <f>IF(C7992+1=Protocol!$V$21,0,C7992+1)</f>
        <v>7</v>
      </c>
      <c r="D7993" s="1">
        <f t="shared" si="265"/>
        <v>6</v>
      </c>
      <c r="E7993" s="1" t="str">
        <f>INDEX(Protocol[Mark],MATCH(C7993,Protocol[Step],0))</f>
        <v>3P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448010006</v>
      </c>
      <c r="H7993" s="134">
        <f>Systematic[[#This Row],[SampleVariableLabel]]+100*Systematic[[#This Row],[State]]</f>
        <v>448010706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448</v>
      </c>
      <c r="B7994" s="1">
        <f>IF(C7994=0,IF(B7993=Protocol!$V$20,1,B7993+1),B7993)</f>
        <v>1</v>
      </c>
      <c r="C7994" s="1">
        <f>IF(C7993+1=Protocol!$V$21,0,C7993+1)</f>
        <v>8</v>
      </c>
      <c r="D7994" s="1">
        <f t="shared" si="265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448010001</v>
      </c>
      <c r="H7994" s="134">
        <f>Systematic[[#This Row],[SampleVariableLabel]]+100*Systematic[[#This Row],[State]]</f>
        <v>448010801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448</v>
      </c>
      <c r="B7995" s="1">
        <f>IF(C7995=0,IF(B7994=Protocol!$V$20,1,B7994+1),B7994)</f>
        <v>1</v>
      </c>
      <c r="C7995" s="1">
        <f>IF(C7994+1=Protocol!$V$21,0,C7994+1)</f>
        <v>9</v>
      </c>
      <c r="D7995" s="1">
        <f t="shared" si="265"/>
        <v>2</v>
      </c>
      <c r="E7995" s="1" t="str">
        <f>INDEX(Protocol[Mark],MATCH(C7995,Protocol[Step],0))</f>
        <v>5S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448010002</v>
      </c>
      <c r="H7995" s="134">
        <f>Systematic[[#This Row],[SampleVariableLabel]]+100*Systematic[[#This Row],[State]]</f>
        <v>448010902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448</v>
      </c>
      <c r="B7996" s="1">
        <f>IF(C7996=0,IF(B7995=Protocol!$V$20,1,B7995+1),B7995)</f>
        <v>1</v>
      </c>
      <c r="C7996" s="1">
        <f>IF(C7995+1=Protocol!$V$21,0,C7995+1)</f>
        <v>10</v>
      </c>
      <c r="D7996" s="1">
        <f t="shared" si="265"/>
        <v>3</v>
      </c>
      <c r="E7996" s="1" t="str">
        <f>INDEX(Protocol[Mark],MATCH(C7996,Protocol[Step],0))</f>
        <v>6Gp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448010003</v>
      </c>
      <c r="H7996" s="134">
        <f>Systematic[[#This Row],[SampleVariableLabel]]+100*Systematic[[#This Row],[State]]</f>
        <v>448011003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448</v>
      </c>
      <c r="B7997" s="1">
        <f>IF(C7997=0,IF(B7996=Protocol!$V$20,1,B7996+1),B7996)</f>
        <v>1</v>
      </c>
      <c r="C7997" s="1">
        <f>IF(C7996+1=Protocol!$V$21,0,C7996+1)</f>
        <v>11</v>
      </c>
      <c r="D7997" s="1">
        <f t="shared" si="265"/>
        <v>4</v>
      </c>
      <c r="E7997" s="1" t="str">
        <f>INDEX(Protocol[Mark],MATCH(C7997,Protocol[Step],0))</f>
        <v>7U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448010004</v>
      </c>
      <c r="H7997" s="134">
        <f>Systematic[[#This Row],[SampleVariableLabel]]+100*Systematic[[#This Row],[State]]</f>
        <v>448011104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448</v>
      </c>
      <c r="B7998" s="1">
        <f>IF(C7998=0,IF(B7997=Protocol!$V$20,1,B7997+1),B7997)</f>
        <v>1</v>
      </c>
      <c r="C7998" s="1">
        <f>IF(C7997+1=Protocol!$V$21,0,C7997+1)</f>
        <v>12</v>
      </c>
      <c r="D7998" s="1">
        <f t="shared" si="265"/>
        <v>5</v>
      </c>
      <c r="E7998" s="1" t="str">
        <f>INDEX(Protocol[Mark],MATCH(C7998,Protocol[Step],0))</f>
        <v>8Rot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448010005</v>
      </c>
      <c r="H7998" s="134">
        <f>Systematic[[#This Row],[SampleVariableLabel]]+100*Systematic[[#This Row],[State]]</f>
        <v>448011205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448</v>
      </c>
      <c r="B7999" s="1">
        <f>IF(C7999=0,IF(B7998=Protocol!$V$20,1,B7998+1),B7998)</f>
        <v>1</v>
      </c>
      <c r="C7999" s="1">
        <f>IF(C7998+1=Protocol!$V$21,0,C7998+1)</f>
        <v>13</v>
      </c>
      <c r="D7999" s="1">
        <f t="shared" si="265"/>
        <v>6</v>
      </c>
      <c r="E7999" s="1" t="str">
        <f>INDEX(Protocol[Mark],MATCH(C7999,Protocol[Step],0))</f>
        <v>9Ama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448010006</v>
      </c>
      <c r="H7999" s="134">
        <f>Systematic[[#This Row],[SampleVariableLabel]]+100*Systematic[[#This Row],[State]]</f>
        <v>448011306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448</v>
      </c>
      <c r="B8000" s="1">
        <f>IF(C8000=0,IF(B7999=Protocol!$V$20,1,B7999+1),B7999)</f>
        <v>1</v>
      </c>
      <c r="C8000" s="1">
        <f>IF(C7999+1=Protocol!$V$21,0,C7999+1)</f>
        <v>14</v>
      </c>
      <c r="D8000" s="1">
        <f t="shared" si="265"/>
        <v>1</v>
      </c>
      <c r="E8000" s="1" t="str">
        <f>INDEX(Protocol[Mark],MATCH(C8000,Protocol[Step],0))</f>
        <v>10AsTm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448010001</v>
      </c>
      <c r="H8000" s="134">
        <f>Systematic[[#This Row],[SampleVariableLabel]]+100*Systematic[[#This Row],[State]]</f>
        <v>448011401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448</v>
      </c>
      <c r="B8001" s="1">
        <f>IF(C8001=0,IF(B8000=Protocol!$V$20,1,B8000+1),B8000)</f>
        <v>1</v>
      </c>
      <c r="C8001" s="1">
        <f>IF(C8000+1=Protocol!$V$21,0,C8000+1)</f>
        <v>15</v>
      </c>
      <c r="D8001" s="1">
        <f t="shared" si="265"/>
        <v>2</v>
      </c>
      <c r="E8001" s="1" t="str">
        <f>INDEX(Protocol[Mark],MATCH(C8001,Protocol[Step],0))</f>
        <v>11Azd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448010002</v>
      </c>
      <c r="H8001" s="134">
        <f>Systematic[[#This Row],[SampleVariableLabel]]+100*Systematic[[#This Row],[State]]</f>
        <v>448011502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449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ce1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449010003</v>
      </c>
      <c r="H8002" s="134">
        <f>Systematic[[#This Row],[SampleVariableLabel]]+100*Systematic[[#This Row],[State]]</f>
        <v>449010003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449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449010004</v>
      </c>
      <c r="H8003" s="134">
        <f>Systematic[[#This Row],[SampleVariableLabel]]+100*Systematic[[#This Row],[State]]</f>
        <v>449010104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449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1D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449010005</v>
      </c>
      <c r="H8004" s="134">
        <f>Systematic[[#This Row],[SampleVariableLabel]]+100*Systematic[[#This Row],[State]]</f>
        <v>449010205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449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1M.1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449010006</v>
      </c>
      <c r="H8005" s="134">
        <f>Systematic[[#This Row],[SampleVariableLabel]]+100*Systematic[[#This Row],[State]]</f>
        <v>449010306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449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2Oct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449010001</v>
      </c>
      <c r="H8006" s="134">
        <f>Systematic[[#This Row],[SampleVariableLabel]]+100*Systematic[[#This Row],[State]]</f>
        <v>449010401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449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2c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449010002</v>
      </c>
      <c r="H8007" s="134">
        <f>Systematic[[#This Row],[SampleVariableLabel]]+100*Systematic[[#This Row],[State]]</f>
        <v>449010502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449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2M2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449010003</v>
      </c>
      <c r="H8008" s="134">
        <f>Systematic[[#This Row],[SampleVariableLabel]]+100*Systematic[[#This Row],[State]]</f>
        <v>449010603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449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3P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449010004</v>
      </c>
      <c r="H8009" s="134">
        <f>Systematic[[#This Row],[SampleVariableLabel]]+100*Systematic[[#This Row],[State]]</f>
        <v>449010704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449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4G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449010005</v>
      </c>
      <c r="H8010" s="134">
        <f>Systematic[[#This Row],[SampleVariableLabel]]+100*Systematic[[#This Row],[State]]</f>
        <v>449010805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449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5S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449010006</v>
      </c>
      <c r="H8011" s="134">
        <f>Systematic[[#This Row],[SampleVariableLabel]]+100*Systematic[[#This Row],[State]]</f>
        <v>449010906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449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6Gp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449010001</v>
      </c>
      <c r="H8012" s="134">
        <f>Systematic[[#This Row],[SampleVariableLabel]]+100*Systematic[[#This Row],[State]]</f>
        <v>449011001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449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7U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449010002</v>
      </c>
      <c r="H8013" s="134">
        <f>Systematic[[#This Row],[SampleVariableLabel]]+100*Systematic[[#This Row],[State]]</f>
        <v>449011102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449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8Rot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449010003</v>
      </c>
      <c r="H8014" s="134">
        <f>Systematic[[#This Row],[SampleVariableLabel]]+100*Systematic[[#This Row],[State]]</f>
        <v>449011203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449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9Ama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449010004</v>
      </c>
      <c r="H8015" s="134">
        <f>Systematic[[#This Row],[SampleVariableLabel]]+100*Systematic[[#This Row],[State]]</f>
        <v>449011304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449</v>
      </c>
      <c r="B8016" s="1">
        <f>IF(C8016=0,IF(B8015=Protocol!$V$20,1,B8015+1),B8015)</f>
        <v>1</v>
      </c>
      <c r="C8016" s="1">
        <f>IF(C8015+1=Protocol!$V$21,0,C8015+1)</f>
        <v>14</v>
      </c>
      <c r="D8016" s="1">
        <f t="shared" si="267"/>
        <v>5</v>
      </c>
      <c r="E8016" s="1" t="str">
        <f>INDEX(Protocol[Mark],MATCH(C8016,Protocol[Step],0))</f>
        <v>10AsTm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449010005</v>
      </c>
      <c r="H8016" s="134">
        <f>Systematic[[#This Row],[SampleVariableLabel]]+100*Systematic[[#This Row],[State]]</f>
        <v>449011405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449</v>
      </c>
      <c r="B8017" s="1">
        <f>IF(C8017=0,IF(B8016=Protocol!$V$20,1,B8016+1),B8016)</f>
        <v>1</v>
      </c>
      <c r="C8017" s="1">
        <f>IF(C8016+1=Protocol!$V$21,0,C8016+1)</f>
        <v>15</v>
      </c>
      <c r="D8017" s="1">
        <f t="shared" si="267"/>
        <v>6</v>
      </c>
      <c r="E8017" s="1" t="str">
        <f>INDEX(Protocol[Mark],MATCH(C8017,Protocol[Step],0))</f>
        <v>11Azd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449010006</v>
      </c>
      <c r="H8017" s="134">
        <f>Systematic[[#This Row],[SampleVariableLabel]]+100*Systematic[[#This Row],[State]]</f>
        <v>449011506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450</v>
      </c>
      <c r="B8018" s="1">
        <f>IF(C8018=0,IF(B8017=Protocol!$V$20,1,B8017+1),B8017)</f>
        <v>1</v>
      </c>
      <c r="C8018" s="1">
        <f>IF(C8017+1=Protocol!$V$21,0,C8017+1)</f>
        <v>0</v>
      </c>
      <c r="D8018" s="1">
        <f t="shared" si="267"/>
        <v>1</v>
      </c>
      <c r="E8018" s="1" t="str">
        <f>INDEX(Protocol[Mark],MATCH(C8018,Protocol[Step],0))</f>
        <v>ce1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450010001</v>
      </c>
      <c r="H8018" s="134">
        <f>Systematic[[#This Row],[SampleVariableLabel]]+100*Systematic[[#This Row],[State]]</f>
        <v>450010001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450</v>
      </c>
      <c r="B8019" s="1">
        <f>IF(C8019=0,IF(B8018=Protocol!$V$20,1,B8018+1),B8018)</f>
        <v>1</v>
      </c>
      <c r="C8019" s="1">
        <f>IF(C8018+1=Protocol!$V$21,0,C8018+1)</f>
        <v>1</v>
      </c>
      <c r="D8019" s="1">
        <f t="shared" si="267"/>
        <v>2</v>
      </c>
      <c r="E8019" s="1" t="str">
        <f>INDEX(Protocol[Mark],MATCH(C8019,Protocol[Step],0))</f>
        <v>1Dig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450010002</v>
      </c>
      <c r="H8019" s="134">
        <f>Systematic[[#This Row],[SampleVariableLabel]]+100*Systematic[[#This Row],[State]]</f>
        <v>450010102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450</v>
      </c>
      <c r="B8020" s="1">
        <f>IF(C8020=0,IF(B8019=Protocol!$V$20,1,B8019+1),B8019)</f>
        <v>1</v>
      </c>
      <c r="C8020" s="1">
        <f>IF(C8019+1=Protocol!$V$21,0,C8019+1)</f>
        <v>2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450010003</v>
      </c>
      <c r="H8020" s="134">
        <f>Systematic[[#This Row],[SampleVariableLabel]]+100*Systematic[[#This Row],[State]]</f>
        <v>450010203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450</v>
      </c>
      <c r="B8021" s="1">
        <f>IF(C8021=0,IF(B8020=Protocol!$V$20,1,B8020+1),B8020)</f>
        <v>1</v>
      </c>
      <c r="C8021" s="1">
        <f>IF(C8020+1=Protocol!$V$21,0,C8020+1)</f>
        <v>3</v>
      </c>
      <c r="D8021" s="1">
        <f t="shared" si="267"/>
        <v>4</v>
      </c>
      <c r="E8021" s="1" t="str">
        <f>INDEX(Protocol[Mark],MATCH(C8021,Protocol[Step],0))</f>
        <v>1M.1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450010004</v>
      </c>
      <c r="H8021" s="134">
        <f>Systematic[[#This Row],[SampleVariableLabel]]+100*Systematic[[#This Row],[State]]</f>
        <v>450010304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450</v>
      </c>
      <c r="B8022" s="1">
        <f>IF(C8022=0,IF(B8021=Protocol!$V$20,1,B8021+1),B8021)</f>
        <v>1</v>
      </c>
      <c r="C8022" s="1">
        <f>IF(C8021+1=Protocol!$V$21,0,C8021+1)</f>
        <v>4</v>
      </c>
      <c r="D8022" s="1">
        <f t="shared" si="267"/>
        <v>5</v>
      </c>
      <c r="E8022" s="1" t="str">
        <f>INDEX(Protocol[Mark],MATCH(C8022,Protocol[Step],0))</f>
        <v>2Oct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450010005</v>
      </c>
      <c r="H8022" s="134">
        <f>Systematic[[#This Row],[SampleVariableLabel]]+100*Systematic[[#This Row],[State]]</f>
        <v>450010405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450</v>
      </c>
      <c r="B8023" s="1">
        <f>IF(C8023=0,IF(B8022=Protocol!$V$20,1,B8022+1),B8022)</f>
        <v>1</v>
      </c>
      <c r="C8023" s="1">
        <f>IF(C8022+1=Protocol!$V$21,0,C8022+1)</f>
        <v>5</v>
      </c>
      <c r="D8023" s="1">
        <f t="shared" si="267"/>
        <v>6</v>
      </c>
      <c r="E8023" s="1" t="str">
        <f>INDEX(Protocol[Mark],MATCH(C8023,Protocol[Step],0))</f>
        <v>2c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450010006</v>
      </c>
      <c r="H8023" s="134">
        <f>Systematic[[#This Row],[SampleVariableLabel]]+100*Systematic[[#This Row],[State]]</f>
        <v>450010506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450</v>
      </c>
      <c r="B8024" s="1">
        <f>IF(C8024=0,IF(B8023=Protocol!$V$20,1,B8023+1),B8023)</f>
        <v>1</v>
      </c>
      <c r="C8024" s="1">
        <f>IF(C8023+1=Protocol!$V$21,0,C8023+1)</f>
        <v>6</v>
      </c>
      <c r="D8024" s="1">
        <f t="shared" si="267"/>
        <v>1</v>
      </c>
      <c r="E8024" s="1" t="str">
        <f>INDEX(Protocol[Mark],MATCH(C8024,Protocol[Step],0))</f>
        <v>2M2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450010001</v>
      </c>
      <c r="H8024" s="134">
        <f>Systematic[[#This Row],[SampleVariableLabel]]+100*Systematic[[#This Row],[State]]</f>
        <v>450010601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450</v>
      </c>
      <c r="B8025" s="1">
        <f>IF(C8025=0,IF(B8024=Protocol!$V$20,1,B8024+1),B8024)</f>
        <v>1</v>
      </c>
      <c r="C8025" s="1">
        <f>IF(C8024+1=Protocol!$V$21,0,C8024+1)</f>
        <v>7</v>
      </c>
      <c r="D8025" s="1">
        <f t="shared" si="267"/>
        <v>2</v>
      </c>
      <c r="E8025" s="1" t="str">
        <f>INDEX(Protocol[Mark],MATCH(C8025,Protocol[Step],0))</f>
        <v>3P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450010002</v>
      </c>
      <c r="H8025" s="134">
        <f>Systematic[[#This Row],[SampleVariableLabel]]+100*Systematic[[#This Row],[State]]</f>
        <v>450010702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450</v>
      </c>
      <c r="B8026" s="1">
        <f>IF(C8026=0,IF(B8025=Protocol!$V$20,1,B8025+1),B8025)</f>
        <v>1</v>
      </c>
      <c r="C8026" s="1">
        <f>IF(C8025+1=Protocol!$V$21,0,C8025+1)</f>
        <v>8</v>
      </c>
      <c r="D8026" s="1">
        <f t="shared" si="267"/>
        <v>3</v>
      </c>
      <c r="E8026" s="1" t="str">
        <f>INDEX(Protocol[Mark],MATCH(C8026,Protocol[Step],0))</f>
        <v>4G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450010003</v>
      </c>
      <c r="H8026" s="134">
        <f>Systematic[[#This Row],[SampleVariableLabel]]+100*Systematic[[#This Row],[State]]</f>
        <v>450010803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450</v>
      </c>
      <c r="B8027" s="1">
        <f>IF(C8027=0,IF(B8026=Protocol!$V$20,1,B8026+1),B8026)</f>
        <v>1</v>
      </c>
      <c r="C8027" s="1">
        <f>IF(C8026+1=Protocol!$V$21,0,C8026+1)</f>
        <v>9</v>
      </c>
      <c r="D8027" s="1">
        <f t="shared" si="267"/>
        <v>4</v>
      </c>
      <c r="E8027" s="1" t="str">
        <f>INDEX(Protocol[Mark],MATCH(C8027,Protocol[Step],0))</f>
        <v>5S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450010004</v>
      </c>
      <c r="H8027" s="134">
        <f>Systematic[[#This Row],[SampleVariableLabel]]+100*Systematic[[#This Row],[State]]</f>
        <v>450010904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450</v>
      </c>
      <c r="B8028" s="1">
        <f>IF(C8028=0,IF(B8027=Protocol!$V$20,1,B8027+1),B8027)</f>
        <v>1</v>
      </c>
      <c r="C8028" s="1">
        <f>IF(C8027+1=Protocol!$V$21,0,C8027+1)</f>
        <v>10</v>
      </c>
      <c r="D8028" s="1">
        <f t="shared" si="267"/>
        <v>5</v>
      </c>
      <c r="E8028" s="1" t="str">
        <f>INDEX(Protocol[Mark],MATCH(C8028,Protocol[Step],0))</f>
        <v>6Gp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450010005</v>
      </c>
      <c r="H8028" s="134">
        <f>Systematic[[#This Row],[SampleVariableLabel]]+100*Systematic[[#This Row],[State]]</f>
        <v>450011005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450</v>
      </c>
      <c r="B8029" s="1">
        <f>IF(C8029=0,IF(B8028=Protocol!$V$20,1,B8028+1),B8028)</f>
        <v>1</v>
      </c>
      <c r="C8029" s="1">
        <f>IF(C8028+1=Protocol!$V$21,0,C8028+1)</f>
        <v>11</v>
      </c>
      <c r="D8029" s="1">
        <f t="shared" si="267"/>
        <v>6</v>
      </c>
      <c r="E8029" s="1" t="str">
        <f>INDEX(Protocol[Mark],MATCH(C8029,Protocol[Step],0))</f>
        <v>7U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450010006</v>
      </c>
      <c r="H8029" s="134">
        <f>Systematic[[#This Row],[SampleVariableLabel]]+100*Systematic[[#This Row],[State]]</f>
        <v>450011106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450</v>
      </c>
      <c r="B8030" s="1">
        <f>IF(C8030=0,IF(B8029=Protocol!$V$20,1,B8029+1),B8029)</f>
        <v>1</v>
      </c>
      <c r="C8030" s="1">
        <f>IF(C8029+1=Protocol!$V$21,0,C8029+1)</f>
        <v>12</v>
      </c>
      <c r="D8030" s="1">
        <f t="shared" si="267"/>
        <v>1</v>
      </c>
      <c r="E8030" s="1" t="str">
        <f>INDEX(Protocol[Mark],MATCH(C8030,Protocol[Step],0))</f>
        <v>8Rot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450010001</v>
      </c>
      <c r="H8030" s="134">
        <f>Systematic[[#This Row],[SampleVariableLabel]]+100*Systematic[[#This Row],[State]]</f>
        <v>450011201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450</v>
      </c>
      <c r="B8031" s="1">
        <f>IF(C8031=0,IF(B8030=Protocol!$V$20,1,B8030+1),B8030)</f>
        <v>1</v>
      </c>
      <c r="C8031" s="1">
        <f>IF(C8030+1=Protocol!$V$21,0,C8030+1)</f>
        <v>13</v>
      </c>
      <c r="D8031" s="1">
        <f t="shared" si="267"/>
        <v>2</v>
      </c>
      <c r="E8031" s="1" t="str">
        <f>INDEX(Protocol[Mark],MATCH(C8031,Protocol[Step],0))</f>
        <v>9Ama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450010002</v>
      </c>
      <c r="H8031" s="134">
        <f>Systematic[[#This Row],[SampleVariableLabel]]+100*Systematic[[#This Row],[State]]</f>
        <v>450011302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450</v>
      </c>
      <c r="B8032" s="1">
        <f>IF(C8032=0,IF(B8031=Protocol!$V$20,1,B8031+1),B8031)</f>
        <v>1</v>
      </c>
      <c r="C8032" s="1">
        <f>IF(C8031+1=Protocol!$V$21,0,C8031+1)</f>
        <v>14</v>
      </c>
      <c r="D8032" s="1">
        <f t="shared" si="267"/>
        <v>3</v>
      </c>
      <c r="E8032" s="1" t="str">
        <f>INDEX(Protocol[Mark],MATCH(C8032,Protocol[Step],0))</f>
        <v>10AsTm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450010003</v>
      </c>
      <c r="H8032" s="134">
        <f>Systematic[[#This Row],[SampleVariableLabel]]+100*Systematic[[#This Row],[State]]</f>
        <v>450011403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450</v>
      </c>
      <c r="B8033" s="1">
        <f>IF(C8033=0,IF(B8032=Protocol!$V$20,1,B8032+1),B8032)</f>
        <v>1</v>
      </c>
      <c r="C8033" s="1">
        <f>IF(C8032+1=Protocol!$V$21,0,C8032+1)</f>
        <v>15</v>
      </c>
      <c r="D8033" s="1">
        <f t="shared" si="267"/>
        <v>4</v>
      </c>
      <c r="E8033" s="1" t="str">
        <f>INDEX(Protocol[Mark],MATCH(C8033,Protocol[Step],0))</f>
        <v>11Azd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450010004</v>
      </c>
      <c r="H8033" s="134">
        <f>Systematic[[#This Row],[SampleVariableLabel]]+100*Systematic[[#This Row],[State]]</f>
        <v>450011504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451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ce1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451010005</v>
      </c>
      <c r="H8034" s="134">
        <f>Systematic[[#This Row],[SampleVariableLabel]]+100*Systematic[[#This Row],[State]]</f>
        <v>451010005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451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1Dig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451010006</v>
      </c>
      <c r="H8035" s="134">
        <f>Systematic[[#This Row],[SampleVariableLabel]]+100*Systematic[[#This Row],[State]]</f>
        <v>451010106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451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1D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451010001</v>
      </c>
      <c r="H8036" s="134">
        <f>Systematic[[#This Row],[SampleVariableLabel]]+100*Systematic[[#This Row],[State]]</f>
        <v>451010201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451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1M.1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451010002</v>
      </c>
      <c r="H8037" s="134">
        <f>Systematic[[#This Row],[SampleVariableLabel]]+100*Systematic[[#This Row],[State]]</f>
        <v>451010302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451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2Oct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451010003</v>
      </c>
      <c r="H8038" s="134">
        <f>Systematic[[#This Row],[SampleVariableLabel]]+100*Systematic[[#This Row],[State]]</f>
        <v>451010403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451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451010004</v>
      </c>
      <c r="H8039" s="134">
        <f>Systematic[[#This Row],[SampleVariableLabel]]+100*Systematic[[#This Row],[State]]</f>
        <v>451010504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451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2M2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451010005</v>
      </c>
      <c r="H8040" s="134">
        <f>Systematic[[#This Row],[SampleVariableLabel]]+100*Systematic[[#This Row],[State]]</f>
        <v>451010605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451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3P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451010006</v>
      </c>
      <c r="H8041" s="134">
        <f>Systematic[[#This Row],[SampleVariableLabel]]+100*Systematic[[#This Row],[State]]</f>
        <v>451010706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451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4G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451010001</v>
      </c>
      <c r="H8042" s="134">
        <f>Systematic[[#This Row],[SampleVariableLabel]]+100*Systematic[[#This Row],[State]]</f>
        <v>451010801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451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5S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451010002</v>
      </c>
      <c r="H8043" s="134">
        <f>Systematic[[#This Row],[SampleVariableLabel]]+100*Systematic[[#This Row],[State]]</f>
        <v>451010902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451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6Gp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451010003</v>
      </c>
      <c r="H8044" s="134">
        <f>Systematic[[#This Row],[SampleVariableLabel]]+100*Systematic[[#This Row],[State]]</f>
        <v>451011003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451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7U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451010004</v>
      </c>
      <c r="H8045" s="134">
        <f>Systematic[[#This Row],[SampleVariableLabel]]+100*Systematic[[#This Row],[State]]</f>
        <v>451011104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451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8Rot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451010005</v>
      </c>
      <c r="H8046" s="134">
        <f>Systematic[[#This Row],[SampleVariableLabel]]+100*Systematic[[#This Row],[State]]</f>
        <v>451011205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451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9Ama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451010006</v>
      </c>
      <c r="H8047" s="134">
        <f>Systematic[[#This Row],[SampleVariableLabel]]+100*Systematic[[#This Row],[State]]</f>
        <v>451011306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451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10AsTm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451010001</v>
      </c>
      <c r="H8048" s="134">
        <f>Systematic[[#This Row],[SampleVariableLabel]]+100*Systematic[[#This Row],[State]]</f>
        <v>451011401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451</v>
      </c>
      <c r="B8049" s="1">
        <f>IF(C8049=0,IF(B8048=Protocol!$V$20,1,B8048+1),B8048)</f>
        <v>1</v>
      </c>
      <c r="C8049" s="1">
        <f>IF(C8048+1=Protocol!$V$21,0,C8048+1)</f>
        <v>15</v>
      </c>
      <c r="D8049" s="1">
        <f t="shared" si="267"/>
        <v>2</v>
      </c>
      <c r="E8049" s="1" t="str">
        <f>INDEX(Protocol[Mark],MATCH(C8049,Protocol[Step],0))</f>
        <v>11Azd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451010002</v>
      </c>
      <c r="H8049" s="134">
        <f>Systematic[[#This Row],[SampleVariableLabel]]+100*Systematic[[#This Row],[State]]</f>
        <v>451011502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452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ce1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452010003</v>
      </c>
      <c r="H8050" s="134">
        <f>Systematic[[#This Row],[SampleVariableLabel]]+100*Systematic[[#This Row],[State]]</f>
        <v>452010003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452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1Dig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452010004</v>
      </c>
      <c r="H8051" s="134">
        <f>Systematic[[#This Row],[SampleVariableLabel]]+100*Systematic[[#This Row],[State]]</f>
        <v>452010104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452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1D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452010005</v>
      </c>
      <c r="H8052" s="134">
        <f>Systematic[[#This Row],[SampleVariableLabel]]+100*Systematic[[#This Row],[State]]</f>
        <v>452010205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452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1M.1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452010006</v>
      </c>
      <c r="H8053" s="134">
        <f>Systematic[[#This Row],[SampleVariableLabel]]+100*Systematic[[#This Row],[State]]</f>
        <v>452010306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452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2Oct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452010001</v>
      </c>
      <c r="H8054" s="134">
        <f>Systematic[[#This Row],[SampleVariableLabel]]+100*Systematic[[#This Row],[State]]</f>
        <v>452010401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452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2c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452010002</v>
      </c>
      <c r="H8055" s="134">
        <f>Systematic[[#This Row],[SampleVariableLabel]]+100*Systematic[[#This Row],[State]]</f>
        <v>452010502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452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2M2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452010003</v>
      </c>
      <c r="H8056" s="134">
        <f>Systematic[[#This Row],[SampleVariableLabel]]+100*Systematic[[#This Row],[State]]</f>
        <v>452010603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452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3P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452010004</v>
      </c>
      <c r="H8057" s="134">
        <f>Systematic[[#This Row],[SampleVariableLabel]]+100*Systematic[[#This Row],[State]]</f>
        <v>452010704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452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4G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452010005</v>
      </c>
      <c r="H8058" s="134">
        <f>Systematic[[#This Row],[SampleVariableLabel]]+100*Systematic[[#This Row],[State]]</f>
        <v>452010805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452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5S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452010006</v>
      </c>
      <c r="H8059" s="134">
        <f>Systematic[[#This Row],[SampleVariableLabel]]+100*Systematic[[#This Row],[State]]</f>
        <v>452010906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452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6Gp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452010001</v>
      </c>
      <c r="H8060" s="134">
        <f>Systematic[[#This Row],[SampleVariableLabel]]+100*Systematic[[#This Row],[State]]</f>
        <v>452011001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452</v>
      </c>
      <c r="B8061" s="1">
        <f>IF(C8061=0,IF(B8060=Protocol!$V$20,1,B8060+1),B8060)</f>
        <v>1</v>
      </c>
      <c r="C8061" s="1">
        <f>IF(C8060+1=Protocol!$V$21,0,C8060+1)</f>
        <v>11</v>
      </c>
      <c r="D8061" s="1">
        <f t="shared" si="267"/>
        <v>2</v>
      </c>
      <c r="E8061" s="1" t="str">
        <f>INDEX(Protocol[Mark],MATCH(C8061,Protocol[Step],0))</f>
        <v>7U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452010002</v>
      </c>
      <c r="H8061" s="134">
        <f>Systematic[[#This Row],[SampleVariableLabel]]+100*Systematic[[#This Row],[State]]</f>
        <v>452011102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452</v>
      </c>
      <c r="B8062" s="1">
        <f>IF(C8062=0,IF(B8061=Protocol!$V$20,1,B8061+1),B8061)</f>
        <v>1</v>
      </c>
      <c r="C8062" s="1">
        <f>IF(C8061+1=Protocol!$V$21,0,C8061+1)</f>
        <v>12</v>
      </c>
      <c r="D8062" s="1">
        <f t="shared" si="267"/>
        <v>3</v>
      </c>
      <c r="E8062" s="1" t="str">
        <f>INDEX(Protocol[Mark],MATCH(C8062,Protocol[Step],0))</f>
        <v>8Rot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452010003</v>
      </c>
      <c r="H8062" s="134">
        <f>Systematic[[#This Row],[SampleVariableLabel]]+100*Systematic[[#This Row],[State]]</f>
        <v>452011203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452</v>
      </c>
      <c r="B8063" s="1">
        <f>IF(C8063=0,IF(B8062=Protocol!$V$20,1,B8062+1),B8062)</f>
        <v>1</v>
      </c>
      <c r="C8063" s="1">
        <f>IF(C8062+1=Protocol!$V$21,0,C8062+1)</f>
        <v>13</v>
      </c>
      <c r="D8063" s="1">
        <f t="shared" si="267"/>
        <v>4</v>
      </c>
      <c r="E8063" s="1" t="str">
        <f>INDEX(Protocol[Mark],MATCH(C8063,Protocol[Step],0))</f>
        <v>9Ama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452010004</v>
      </c>
      <c r="H8063" s="134">
        <f>Systematic[[#This Row],[SampleVariableLabel]]+100*Systematic[[#This Row],[State]]</f>
        <v>452011304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452</v>
      </c>
      <c r="B8064" s="1">
        <f>IF(C8064=0,IF(B8063=Protocol!$V$20,1,B8063+1),B8063)</f>
        <v>1</v>
      </c>
      <c r="C8064" s="1">
        <f>IF(C8063+1=Protocol!$V$21,0,C8063+1)</f>
        <v>14</v>
      </c>
      <c r="D8064" s="1">
        <f t="shared" si="267"/>
        <v>5</v>
      </c>
      <c r="E8064" s="1" t="str">
        <f>INDEX(Protocol[Mark],MATCH(C8064,Protocol[Step],0))</f>
        <v>10AsTm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452010005</v>
      </c>
      <c r="H8064" s="134">
        <f>Systematic[[#This Row],[SampleVariableLabel]]+100*Systematic[[#This Row],[State]]</f>
        <v>452011405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452</v>
      </c>
      <c r="B8065" s="1">
        <f>IF(C8065=0,IF(B8064=Protocol!$V$20,1,B8064+1),B8064)</f>
        <v>1</v>
      </c>
      <c r="C8065" s="1">
        <f>IF(C8064+1=Protocol!$V$21,0,C8064+1)</f>
        <v>15</v>
      </c>
      <c r="D8065" s="1">
        <f t="shared" si="267"/>
        <v>6</v>
      </c>
      <c r="E8065" s="1" t="str">
        <f>INDEX(Protocol[Mark],MATCH(C8065,Protocol[Step],0))</f>
        <v>11Azd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452010006</v>
      </c>
      <c r="H8065" s="134">
        <f>Systematic[[#This Row],[SampleVariableLabel]]+100*Systematic[[#This Row],[State]]</f>
        <v>452011506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453</v>
      </c>
      <c r="B8066" s="1">
        <f>IF(C8066=0,IF(B8065=Protocol!$V$20,1,B8065+1),B8065)</f>
        <v>1</v>
      </c>
      <c r="C8066" s="1">
        <f>IF(C8065+1=Protocol!$V$21,0,C8065+1)</f>
        <v>0</v>
      </c>
      <c r="D8066" s="1">
        <f t="shared" si="267"/>
        <v>1</v>
      </c>
      <c r="E8066" s="1" t="str">
        <f>INDEX(Protocol[Mark],MATCH(C8066,Protocol[Step],0))</f>
        <v>ce1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453010001</v>
      </c>
      <c r="H8066" s="134">
        <f>Systematic[[#This Row],[SampleVariableLabel]]+100*Systematic[[#This Row],[State]]</f>
        <v>453010001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453</v>
      </c>
      <c r="B8067" s="1">
        <f>IF(C8067=0,IF(B8066=Protocol!$V$20,1,B8066+1),B8066)</f>
        <v>1</v>
      </c>
      <c r="C8067" s="1">
        <f>IF(C8066+1=Protocol!$V$21,0,C8066+1)</f>
        <v>1</v>
      </c>
      <c r="D8067" s="1">
        <f t="shared" ref="D8067:D8130" si="269">IF(D8066=nVariables,1,D8066+1)</f>
        <v>2</v>
      </c>
      <c r="E8067" s="1" t="str">
        <f>INDEX(Protocol[Mark],MATCH(C8067,Protocol[Step],0))</f>
        <v>1Dig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453010002</v>
      </c>
      <c r="H8067" s="134">
        <f>Systematic[[#This Row],[SampleVariableLabel]]+100*Systematic[[#This Row],[State]]</f>
        <v>453010102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453</v>
      </c>
      <c r="B8068" s="1">
        <f>IF(C8068=0,IF(B8067=Protocol!$V$20,1,B8067+1),B8067)</f>
        <v>1</v>
      </c>
      <c r="C8068" s="1">
        <f>IF(C8067+1=Protocol!$V$21,0,C8067+1)</f>
        <v>2</v>
      </c>
      <c r="D8068" s="1">
        <f t="shared" si="269"/>
        <v>3</v>
      </c>
      <c r="E8068" s="1" t="str">
        <f>INDEX(Protocol[Mark],MATCH(C8068,Protocol[Step],0))</f>
        <v>1D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453010003</v>
      </c>
      <c r="H8068" s="134">
        <f>Systematic[[#This Row],[SampleVariableLabel]]+100*Systematic[[#This Row],[State]]</f>
        <v>453010203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453</v>
      </c>
      <c r="B8069" s="1">
        <f>IF(C8069=0,IF(B8068=Protocol!$V$20,1,B8068+1),B8068)</f>
        <v>1</v>
      </c>
      <c r="C8069" s="1">
        <f>IF(C8068+1=Protocol!$V$21,0,C8068+1)</f>
        <v>3</v>
      </c>
      <c r="D8069" s="1">
        <f t="shared" si="269"/>
        <v>4</v>
      </c>
      <c r="E8069" s="1" t="str">
        <f>INDEX(Protocol[Mark],MATCH(C8069,Protocol[Step],0))</f>
        <v>1M.1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453010004</v>
      </c>
      <c r="H8069" s="134">
        <f>Systematic[[#This Row],[SampleVariableLabel]]+100*Systematic[[#This Row],[State]]</f>
        <v>453010304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453</v>
      </c>
      <c r="B8070" s="1">
        <f>IF(C8070=0,IF(B8069=Protocol!$V$20,1,B8069+1),B8069)</f>
        <v>1</v>
      </c>
      <c r="C8070" s="1">
        <f>IF(C8069+1=Protocol!$V$21,0,C8069+1)</f>
        <v>4</v>
      </c>
      <c r="D8070" s="1">
        <f t="shared" si="269"/>
        <v>5</v>
      </c>
      <c r="E8070" s="1" t="str">
        <f>INDEX(Protocol[Mark],MATCH(C8070,Protocol[Step],0))</f>
        <v>2Oct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453010005</v>
      </c>
      <c r="H8070" s="134">
        <f>Systematic[[#This Row],[SampleVariableLabel]]+100*Systematic[[#This Row],[State]]</f>
        <v>453010405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453</v>
      </c>
      <c r="B8071" s="1">
        <f>IF(C8071=0,IF(B8070=Protocol!$V$20,1,B8070+1),B8070)</f>
        <v>1</v>
      </c>
      <c r="C8071" s="1">
        <f>IF(C8070+1=Protocol!$V$21,0,C8070+1)</f>
        <v>5</v>
      </c>
      <c r="D8071" s="1">
        <f t="shared" si="269"/>
        <v>6</v>
      </c>
      <c r="E8071" s="1" t="str">
        <f>INDEX(Protocol[Mark],MATCH(C8071,Protocol[Step],0))</f>
        <v>2c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453010006</v>
      </c>
      <c r="H8071" s="134">
        <f>Systematic[[#This Row],[SampleVariableLabel]]+100*Systematic[[#This Row],[State]]</f>
        <v>453010506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453</v>
      </c>
      <c r="B8072" s="1">
        <f>IF(C8072=0,IF(B8071=Protocol!$V$20,1,B8071+1),B8071)</f>
        <v>1</v>
      </c>
      <c r="C8072" s="1">
        <f>IF(C8071+1=Protocol!$V$21,0,C8071+1)</f>
        <v>6</v>
      </c>
      <c r="D8072" s="1">
        <f t="shared" si="269"/>
        <v>1</v>
      </c>
      <c r="E8072" s="1" t="str">
        <f>INDEX(Protocol[Mark],MATCH(C8072,Protocol[Step],0))</f>
        <v>2M2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453010001</v>
      </c>
      <c r="H8072" s="134">
        <f>Systematic[[#This Row],[SampleVariableLabel]]+100*Systematic[[#This Row],[State]]</f>
        <v>453010601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453</v>
      </c>
      <c r="B8073" s="1">
        <f>IF(C8073=0,IF(B8072=Protocol!$V$20,1,B8072+1),B8072)</f>
        <v>1</v>
      </c>
      <c r="C8073" s="1">
        <f>IF(C8072+1=Protocol!$V$21,0,C8072+1)</f>
        <v>7</v>
      </c>
      <c r="D8073" s="1">
        <f t="shared" si="269"/>
        <v>2</v>
      </c>
      <c r="E8073" s="1" t="str">
        <f>INDEX(Protocol[Mark],MATCH(C8073,Protocol[Step],0))</f>
        <v>3P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453010002</v>
      </c>
      <c r="H8073" s="134">
        <f>Systematic[[#This Row],[SampleVariableLabel]]+100*Systematic[[#This Row],[State]]</f>
        <v>453010702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453</v>
      </c>
      <c r="B8074" s="1">
        <f>IF(C8074=0,IF(B8073=Protocol!$V$20,1,B8073+1),B8073)</f>
        <v>1</v>
      </c>
      <c r="C8074" s="1">
        <f>IF(C8073+1=Protocol!$V$21,0,C8073+1)</f>
        <v>8</v>
      </c>
      <c r="D8074" s="1">
        <f t="shared" si="269"/>
        <v>3</v>
      </c>
      <c r="E8074" s="1" t="str">
        <f>INDEX(Protocol[Mark],MATCH(C8074,Protocol[Step],0))</f>
        <v>4G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453010003</v>
      </c>
      <c r="H8074" s="134">
        <f>Systematic[[#This Row],[SampleVariableLabel]]+100*Systematic[[#This Row],[State]]</f>
        <v>453010803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453</v>
      </c>
      <c r="B8075" s="1">
        <f>IF(C8075=0,IF(B8074=Protocol!$V$20,1,B8074+1),B8074)</f>
        <v>1</v>
      </c>
      <c r="C8075" s="1">
        <f>IF(C8074+1=Protocol!$V$21,0,C8074+1)</f>
        <v>9</v>
      </c>
      <c r="D8075" s="1">
        <f t="shared" si="269"/>
        <v>4</v>
      </c>
      <c r="E8075" s="1" t="str">
        <f>INDEX(Protocol[Mark],MATCH(C8075,Protocol[Step],0))</f>
        <v>5S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453010004</v>
      </c>
      <c r="H8075" s="134">
        <f>Systematic[[#This Row],[SampleVariableLabel]]+100*Systematic[[#This Row],[State]]</f>
        <v>453010904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453</v>
      </c>
      <c r="B8076" s="1">
        <f>IF(C8076=0,IF(B8075=Protocol!$V$20,1,B8075+1),B8075)</f>
        <v>1</v>
      </c>
      <c r="C8076" s="1">
        <f>IF(C8075+1=Protocol!$V$21,0,C8075+1)</f>
        <v>10</v>
      </c>
      <c r="D8076" s="1">
        <f t="shared" si="269"/>
        <v>5</v>
      </c>
      <c r="E8076" s="1" t="str">
        <f>INDEX(Protocol[Mark],MATCH(C8076,Protocol[Step],0))</f>
        <v>6Gp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453010005</v>
      </c>
      <c r="H8076" s="134">
        <f>Systematic[[#This Row],[SampleVariableLabel]]+100*Systematic[[#This Row],[State]]</f>
        <v>453011005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453</v>
      </c>
      <c r="B8077" s="1">
        <f>IF(C8077=0,IF(B8076=Protocol!$V$20,1,B8076+1),B8076)</f>
        <v>1</v>
      </c>
      <c r="C8077" s="1">
        <f>IF(C8076+1=Protocol!$V$21,0,C8076+1)</f>
        <v>11</v>
      </c>
      <c r="D8077" s="1">
        <f t="shared" si="269"/>
        <v>6</v>
      </c>
      <c r="E8077" s="1" t="str">
        <f>INDEX(Protocol[Mark],MATCH(C8077,Protocol[Step],0))</f>
        <v>7U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453010006</v>
      </c>
      <c r="H8077" s="134">
        <f>Systematic[[#This Row],[SampleVariableLabel]]+100*Systematic[[#This Row],[State]]</f>
        <v>453011106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453</v>
      </c>
      <c r="B8078" s="1">
        <f>IF(C8078=0,IF(B8077=Protocol!$V$20,1,B8077+1),B8077)</f>
        <v>1</v>
      </c>
      <c r="C8078" s="1">
        <f>IF(C8077+1=Protocol!$V$21,0,C8077+1)</f>
        <v>12</v>
      </c>
      <c r="D8078" s="1">
        <f t="shared" si="269"/>
        <v>1</v>
      </c>
      <c r="E8078" s="1" t="str">
        <f>INDEX(Protocol[Mark],MATCH(C8078,Protocol[Step],0))</f>
        <v>8Rot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453010001</v>
      </c>
      <c r="H8078" s="134">
        <f>Systematic[[#This Row],[SampleVariableLabel]]+100*Systematic[[#This Row],[State]]</f>
        <v>453011201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453</v>
      </c>
      <c r="B8079" s="1">
        <f>IF(C8079=0,IF(B8078=Protocol!$V$20,1,B8078+1),B8078)</f>
        <v>1</v>
      </c>
      <c r="C8079" s="1">
        <f>IF(C8078+1=Protocol!$V$21,0,C8078+1)</f>
        <v>13</v>
      </c>
      <c r="D8079" s="1">
        <f t="shared" si="269"/>
        <v>2</v>
      </c>
      <c r="E8079" s="1" t="str">
        <f>INDEX(Protocol[Mark],MATCH(C8079,Protocol[Step],0))</f>
        <v>9Ama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453010002</v>
      </c>
      <c r="H8079" s="134">
        <f>Systematic[[#This Row],[SampleVariableLabel]]+100*Systematic[[#This Row],[State]]</f>
        <v>453011302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453</v>
      </c>
      <c r="B8080" s="1">
        <f>IF(C8080=0,IF(B8079=Protocol!$V$20,1,B8079+1),B8079)</f>
        <v>1</v>
      </c>
      <c r="C8080" s="1">
        <f>IF(C8079+1=Protocol!$V$21,0,C8079+1)</f>
        <v>14</v>
      </c>
      <c r="D8080" s="1">
        <f t="shared" si="269"/>
        <v>3</v>
      </c>
      <c r="E8080" s="1" t="str">
        <f>INDEX(Protocol[Mark],MATCH(C8080,Protocol[Step],0))</f>
        <v>10AsTm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453010003</v>
      </c>
      <c r="H8080" s="134">
        <f>Systematic[[#This Row],[SampleVariableLabel]]+100*Systematic[[#This Row],[State]]</f>
        <v>453011403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453</v>
      </c>
      <c r="B8081" s="1">
        <f>IF(C8081=0,IF(B8080=Protocol!$V$20,1,B8080+1),B8080)</f>
        <v>1</v>
      </c>
      <c r="C8081" s="1">
        <f>IF(C8080+1=Protocol!$V$21,0,C8080+1)</f>
        <v>15</v>
      </c>
      <c r="D8081" s="1">
        <f t="shared" si="269"/>
        <v>4</v>
      </c>
      <c r="E8081" s="1" t="str">
        <f>INDEX(Protocol[Mark],MATCH(C8081,Protocol[Step],0))</f>
        <v>11Azd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453010004</v>
      </c>
      <c r="H8081" s="134">
        <f>Systematic[[#This Row],[SampleVariableLabel]]+100*Systematic[[#This Row],[State]]</f>
        <v>453011504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454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ce1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454010005</v>
      </c>
      <c r="H8082" s="134">
        <f>Systematic[[#This Row],[SampleVariableLabel]]+100*Systematic[[#This Row],[State]]</f>
        <v>454010005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454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1Dig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454010006</v>
      </c>
      <c r="H8083" s="134">
        <f>Systematic[[#This Row],[SampleVariableLabel]]+100*Systematic[[#This Row],[State]]</f>
        <v>454010106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454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1D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454010001</v>
      </c>
      <c r="H8084" s="134">
        <f>Systematic[[#This Row],[SampleVariableLabel]]+100*Systematic[[#This Row],[State]]</f>
        <v>454010201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454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1M.1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454010002</v>
      </c>
      <c r="H8085" s="134">
        <f>Systematic[[#This Row],[SampleVariableLabel]]+100*Systematic[[#This Row],[State]]</f>
        <v>454010302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454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2Oct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454010003</v>
      </c>
      <c r="H8086" s="134">
        <f>Systematic[[#This Row],[SampleVariableLabel]]+100*Systematic[[#This Row],[State]]</f>
        <v>454010403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454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2c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454010004</v>
      </c>
      <c r="H8087" s="134">
        <f>Systematic[[#This Row],[SampleVariableLabel]]+100*Systematic[[#This Row],[State]]</f>
        <v>454010504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454</v>
      </c>
      <c r="B8088" s="1">
        <f>IF(C8088=0,IF(B8087=Protocol!$V$20,1,B8087+1),B8087)</f>
        <v>1</v>
      </c>
      <c r="C8088" s="1">
        <f>IF(C8087+1=Protocol!$V$21,0,C8087+1)</f>
        <v>6</v>
      </c>
      <c r="D8088" s="1">
        <f t="shared" si="269"/>
        <v>5</v>
      </c>
      <c r="E8088" s="1" t="str">
        <f>INDEX(Protocol[Mark],MATCH(C8088,Protocol[Step],0))</f>
        <v>2M2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454010005</v>
      </c>
      <c r="H8088" s="134">
        <f>Systematic[[#This Row],[SampleVariableLabel]]+100*Systematic[[#This Row],[State]]</f>
        <v>454010605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454</v>
      </c>
      <c r="B8089" s="1">
        <f>IF(C8089=0,IF(B8088=Protocol!$V$20,1,B8088+1),B8088)</f>
        <v>1</v>
      </c>
      <c r="C8089" s="1">
        <f>IF(C8088+1=Protocol!$V$21,0,C8088+1)</f>
        <v>7</v>
      </c>
      <c r="D8089" s="1">
        <f t="shared" si="269"/>
        <v>6</v>
      </c>
      <c r="E8089" s="1" t="str">
        <f>INDEX(Protocol[Mark],MATCH(C8089,Protocol[Step],0))</f>
        <v>3P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454010006</v>
      </c>
      <c r="H8089" s="134">
        <f>Systematic[[#This Row],[SampleVariableLabel]]+100*Systematic[[#This Row],[State]]</f>
        <v>454010706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454</v>
      </c>
      <c r="B8090" s="1">
        <f>IF(C8090=0,IF(B8089=Protocol!$V$20,1,B8089+1),B8089)</f>
        <v>1</v>
      </c>
      <c r="C8090" s="1">
        <f>IF(C8089+1=Protocol!$V$21,0,C8089+1)</f>
        <v>8</v>
      </c>
      <c r="D8090" s="1">
        <f t="shared" si="269"/>
        <v>1</v>
      </c>
      <c r="E8090" s="1" t="str">
        <f>INDEX(Protocol[Mark],MATCH(C8090,Protocol[Step],0))</f>
        <v>4G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454010001</v>
      </c>
      <c r="H8090" s="134">
        <f>Systematic[[#This Row],[SampleVariableLabel]]+100*Systematic[[#This Row],[State]]</f>
        <v>454010801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454</v>
      </c>
      <c r="B8091" s="1">
        <f>IF(C8091=0,IF(B8090=Protocol!$V$20,1,B8090+1),B8090)</f>
        <v>1</v>
      </c>
      <c r="C8091" s="1">
        <f>IF(C8090+1=Protocol!$V$21,0,C8090+1)</f>
        <v>9</v>
      </c>
      <c r="D8091" s="1">
        <f t="shared" si="269"/>
        <v>2</v>
      </c>
      <c r="E8091" s="1" t="str">
        <f>INDEX(Protocol[Mark],MATCH(C8091,Protocol[Step],0))</f>
        <v>5S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454010002</v>
      </c>
      <c r="H8091" s="134">
        <f>Systematic[[#This Row],[SampleVariableLabel]]+100*Systematic[[#This Row],[State]]</f>
        <v>454010902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454</v>
      </c>
      <c r="B8092" s="1">
        <f>IF(C8092=0,IF(B8091=Protocol!$V$20,1,B8091+1),B8091)</f>
        <v>1</v>
      </c>
      <c r="C8092" s="1">
        <f>IF(C8091+1=Protocol!$V$21,0,C8091+1)</f>
        <v>10</v>
      </c>
      <c r="D8092" s="1">
        <f t="shared" si="269"/>
        <v>3</v>
      </c>
      <c r="E8092" s="1" t="str">
        <f>INDEX(Protocol[Mark],MATCH(C8092,Protocol[Step],0))</f>
        <v>6Gp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454010003</v>
      </c>
      <c r="H8092" s="134">
        <f>Systematic[[#This Row],[SampleVariableLabel]]+100*Systematic[[#This Row],[State]]</f>
        <v>454011003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454</v>
      </c>
      <c r="B8093" s="1">
        <f>IF(C8093=0,IF(B8092=Protocol!$V$20,1,B8092+1),B8092)</f>
        <v>1</v>
      </c>
      <c r="C8093" s="1">
        <f>IF(C8092+1=Protocol!$V$21,0,C8092+1)</f>
        <v>11</v>
      </c>
      <c r="D8093" s="1">
        <f t="shared" si="269"/>
        <v>4</v>
      </c>
      <c r="E8093" s="1" t="str">
        <f>INDEX(Protocol[Mark],MATCH(C8093,Protocol[Step],0))</f>
        <v>7U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454010004</v>
      </c>
      <c r="H8093" s="134">
        <f>Systematic[[#This Row],[SampleVariableLabel]]+100*Systematic[[#This Row],[State]]</f>
        <v>454011104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454</v>
      </c>
      <c r="B8094" s="1">
        <f>IF(C8094=0,IF(B8093=Protocol!$V$20,1,B8093+1),B8093)</f>
        <v>1</v>
      </c>
      <c r="C8094" s="1">
        <f>IF(C8093+1=Protocol!$V$21,0,C8093+1)</f>
        <v>12</v>
      </c>
      <c r="D8094" s="1">
        <f t="shared" si="269"/>
        <v>5</v>
      </c>
      <c r="E8094" s="1" t="str">
        <f>INDEX(Protocol[Mark],MATCH(C8094,Protocol[Step],0))</f>
        <v>8Rot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454010005</v>
      </c>
      <c r="H8094" s="134">
        <f>Systematic[[#This Row],[SampleVariableLabel]]+100*Systematic[[#This Row],[State]]</f>
        <v>454011205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454</v>
      </c>
      <c r="B8095" s="1">
        <f>IF(C8095=0,IF(B8094=Protocol!$V$20,1,B8094+1),B8094)</f>
        <v>1</v>
      </c>
      <c r="C8095" s="1">
        <f>IF(C8094+1=Protocol!$V$21,0,C8094+1)</f>
        <v>13</v>
      </c>
      <c r="D8095" s="1">
        <f t="shared" si="269"/>
        <v>6</v>
      </c>
      <c r="E8095" s="1" t="str">
        <f>INDEX(Protocol[Mark],MATCH(C8095,Protocol[Step],0))</f>
        <v>9Ama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454010006</v>
      </c>
      <c r="H8095" s="134">
        <f>Systematic[[#This Row],[SampleVariableLabel]]+100*Systematic[[#This Row],[State]]</f>
        <v>454011306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454</v>
      </c>
      <c r="B8096" s="1">
        <f>IF(C8096=0,IF(B8095=Protocol!$V$20,1,B8095+1),B8095)</f>
        <v>1</v>
      </c>
      <c r="C8096" s="1">
        <f>IF(C8095+1=Protocol!$V$21,0,C8095+1)</f>
        <v>14</v>
      </c>
      <c r="D8096" s="1">
        <f t="shared" si="269"/>
        <v>1</v>
      </c>
      <c r="E8096" s="1" t="str">
        <f>INDEX(Protocol[Mark],MATCH(C8096,Protocol[Step],0))</f>
        <v>10AsTm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454010001</v>
      </c>
      <c r="H8096" s="134">
        <f>Systematic[[#This Row],[SampleVariableLabel]]+100*Systematic[[#This Row],[State]]</f>
        <v>454011401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454</v>
      </c>
      <c r="B8097" s="1">
        <f>IF(C8097=0,IF(B8096=Protocol!$V$20,1,B8096+1),B8096)</f>
        <v>1</v>
      </c>
      <c r="C8097" s="1">
        <f>IF(C8096+1=Protocol!$V$21,0,C8096+1)</f>
        <v>15</v>
      </c>
      <c r="D8097" s="1">
        <f t="shared" si="269"/>
        <v>2</v>
      </c>
      <c r="E8097" s="1" t="str">
        <f>INDEX(Protocol[Mark],MATCH(C8097,Protocol[Step],0))</f>
        <v>11Azd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454010002</v>
      </c>
      <c r="H8097" s="134">
        <f>Systematic[[#This Row],[SampleVariableLabel]]+100*Systematic[[#This Row],[State]]</f>
        <v>454011502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455</v>
      </c>
      <c r="B8098" s="1">
        <f>IF(C8098=0,IF(B8097=Protocol!$V$20,1,B8097+1),B8097)</f>
        <v>1</v>
      </c>
      <c r="C8098" s="1">
        <f>IF(C8097+1=Protocol!$V$21,0,C8097+1)</f>
        <v>0</v>
      </c>
      <c r="D8098" s="1">
        <f t="shared" si="269"/>
        <v>3</v>
      </c>
      <c r="E8098" s="1" t="str">
        <f>INDEX(Protocol[Mark],MATCH(C8098,Protocol[Step],0))</f>
        <v>ce1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455010003</v>
      </c>
      <c r="H8098" s="134">
        <f>Systematic[[#This Row],[SampleVariableLabel]]+100*Systematic[[#This Row],[State]]</f>
        <v>455010003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455</v>
      </c>
      <c r="B8099" s="1">
        <f>IF(C8099=0,IF(B8098=Protocol!$V$20,1,B8098+1),B8098)</f>
        <v>1</v>
      </c>
      <c r="C8099" s="1">
        <f>IF(C8098+1=Protocol!$V$21,0,C8098+1)</f>
        <v>1</v>
      </c>
      <c r="D8099" s="1">
        <f t="shared" si="269"/>
        <v>4</v>
      </c>
      <c r="E8099" s="1" t="str">
        <f>INDEX(Protocol[Mark],MATCH(C8099,Protocol[Step],0))</f>
        <v>1Dig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455010004</v>
      </c>
      <c r="H8099" s="134">
        <f>Systematic[[#This Row],[SampleVariableLabel]]+100*Systematic[[#This Row],[State]]</f>
        <v>455010104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455</v>
      </c>
      <c r="B8100" s="1">
        <f>IF(C8100=0,IF(B8099=Protocol!$V$20,1,B8099+1),B8099)</f>
        <v>1</v>
      </c>
      <c r="C8100" s="1">
        <f>IF(C8099+1=Protocol!$V$21,0,C8099+1)</f>
        <v>2</v>
      </c>
      <c r="D8100" s="1">
        <f t="shared" si="269"/>
        <v>5</v>
      </c>
      <c r="E8100" s="1" t="str">
        <f>INDEX(Protocol[Mark],MATCH(C8100,Protocol[Step],0))</f>
        <v>1D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455010005</v>
      </c>
      <c r="H8100" s="134">
        <f>Systematic[[#This Row],[SampleVariableLabel]]+100*Systematic[[#This Row],[State]]</f>
        <v>455010205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455</v>
      </c>
      <c r="B8101" s="1">
        <f>IF(C8101=0,IF(B8100=Protocol!$V$20,1,B8100+1),B8100)</f>
        <v>1</v>
      </c>
      <c r="C8101" s="1">
        <f>IF(C8100+1=Protocol!$V$21,0,C8100+1)</f>
        <v>3</v>
      </c>
      <c r="D8101" s="1">
        <f t="shared" si="269"/>
        <v>6</v>
      </c>
      <c r="E8101" s="1" t="str">
        <f>INDEX(Protocol[Mark],MATCH(C8101,Protocol[Step],0))</f>
        <v>1M.1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455010006</v>
      </c>
      <c r="H8101" s="134">
        <f>Systematic[[#This Row],[SampleVariableLabel]]+100*Systematic[[#This Row],[State]]</f>
        <v>455010306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455</v>
      </c>
      <c r="B8102" s="1">
        <f>IF(C8102=0,IF(B8101=Protocol!$V$20,1,B8101+1),B8101)</f>
        <v>1</v>
      </c>
      <c r="C8102" s="1">
        <f>IF(C8101+1=Protocol!$V$21,0,C8101+1)</f>
        <v>4</v>
      </c>
      <c r="D8102" s="1">
        <f t="shared" si="269"/>
        <v>1</v>
      </c>
      <c r="E8102" s="1" t="str">
        <f>INDEX(Protocol[Mark],MATCH(C8102,Protocol[Step],0))</f>
        <v>2Oct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455010001</v>
      </c>
      <c r="H8102" s="134">
        <f>Systematic[[#This Row],[SampleVariableLabel]]+100*Systematic[[#This Row],[State]]</f>
        <v>455010401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455</v>
      </c>
      <c r="B8103" s="1">
        <f>IF(C8103=0,IF(B8102=Protocol!$V$20,1,B8102+1),B8102)</f>
        <v>1</v>
      </c>
      <c r="C8103" s="1">
        <f>IF(C8102+1=Protocol!$V$21,0,C8102+1)</f>
        <v>5</v>
      </c>
      <c r="D8103" s="1">
        <f t="shared" si="269"/>
        <v>2</v>
      </c>
      <c r="E8103" s="1" t="str">
        <f>INDEX(Protocol[Mark],MATCH(C8103,Protocol[Step],0))</f>
        <v>2c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455010002</v>
      </c>
      <c r="H8103" s="134">
        <f>Systematic[[#This Row],[SampleVariableLabel]]+100*Systematic[[#This Row],[State]]</f>
        <v>455010502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455</v>
      </c>
      <c r="B8104" s="1">
        <f>IF(C8104=0,IF(B8103=Protocol!$V$20,1,B8103+1),B8103)</f>
        <v>1</v>
      </c>
      <c r="C8104" s="1">
        <f>IF(C8103+1=Protocol!$V$21,0,C8103+1)</f>
        <v>6</v>
      </c>
      <c r="D8104" s="1">
        <f t="shared" si="269"/>
        <v>3</v>
      </c>
      <c r="E8104" s="1" t="str">
        <f>INDEX(Protocol[Mark],MATCH(C8104,Protocol[Step],0))</f>
        <v>2M2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455010003</v>
      </c>
      <c r="H8104" s="134">
        <f>Systematic[[#This Row],[SampleVariableLabel]]+100*Systematic[[#This Row],[State]]</f>
        <v>455010603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455</v>
      </c>
      <c r="B8105" s="1">
        <f>IF(C8105=0,IF(B8104=Protocol!$V$20,1,B8104+1),B8104)</f>
        <v>1</v>
      </c>
      <c r="C8105" s="1">
        <f>IF(C8104+1=Protocol!$V$21,0,C8104+1)</f>
        <v>7</v>
      </c>
      <c r="D8105" s="1">
        <f t="shared" si="269"/>
        <v>4</v>
      </c>
      <c r="E8105" s="1" t="str">
        <f>INDEX(Protocol[Mark],MATCH(C8105,Protocol[Step],0))</f>
        <v>3P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455010004</v>
      </c>
      <c r="H8105" s="134">
        <f>Systematic[[#This Row],[SampleVariableLabel]]+100*Systematic[[#This Row],[State]]</f>
        <v>455010704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455</v>
      </c>
      <c r="B8106" s="1">
        <f>IF(C8106=0,IF(B8105=Protocol!$V$20,1,B8105+1),B8105)</f>
        <v>1</v>
      </c>
      <c r="C8106" s="1">
        <f>IF(C8105+1=Protocol!$V$21,0,C8105+1)</f>
        <v>8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455010005</v>
      </c>
      <c r="H8106" s="134">
        <f>Systematic[[#This Row],[SampleVariableLabel]]+100*Systematic[[#This Row],[State]]</f>
        <v>455010805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455</v>
      </c>
      <c r="B8107" s="1">
        <f>IF(C8107=0,IF(B8106=Protocol!$V$20,1,B8106+1),B8106)</f>
        <v>1</v>
      </c>
      <c r="C8107" s="1">
        <f>IF(C8106+1=Protocol!$V$21,0,C8106+1)</f>
        <v>9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455010006</v>
      </c>
      <c r="H8107" s="134">
        <f>Systematic[[#This Row],[SampleVariableLabel]]+100*Systematic[[#This Row],[State]]</f>
        <v>455010906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455</v>
      </c>
      <c r="B8108" s="1">
        <f>IF(C8108=0,IF(B8107=Protocol!$V$20,1,B8107+1),B8107)</f>
        <v>1</v>
      </c>
      <c r="C8108" s="1">
        <f>IF(C8107+1=Protocol!$V$21,0,C8107+1)</f>
        <v>10</v>
      </c>
      <c r="D8108" s="1">
        <f t="shared" si="269"/>
        <v>1</v>
      </c>
      <c r="E8108" s="1" t="str">
        <f>INDEX(Protocol[Mark],MATCH(C8108,Protocol[Step],0))</f>
        <v>6Gp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455010001</v>
      </c>
      <c r="H8108" s="134">
        <f>Systematic[[#This Row],[SampleVariableLabel]]+100*Systematic[[#This Row],[State]]</f>
        <v>455011001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455</v>
      </c>
      <c r="B8109" s="1">
        <f>IF(C8109=0,IF(B8108=Protocol!$V$20,1,B8108+1),B8108)</f>
        <v>1</v>
      </c>
      <c r="C8109" s="1">
        <f>IF(C8108+1=Protocol!$V$21,0,C8108+1)</f>
        <v>11</v>
      </c>
      <c r="D8109" s="1">
        <f t="shared" si="269"/>
        <v>2</v>
      </c>
      <c r="E8109" s="1" t="str">
        <f>INDEX(Protocol[Mark],MATCH(C8109,Protocol[Step],0))</f>
        <v>7U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455010002</v>
      </c>
      <c r="H8109" s="134">
        <f>Systematic[[#This Row],[SampleVariableLabel]]+100*Systematic[[#This Row],[State]]</f>
        <v>455011102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455</v>
      </c>
      <c r="B8110" s="1">
        <f>IF(C8110=0,IF(B8109=Protocol!$V$20,1,B8109+1),B8109)</f>
        <v>1</v>
      </c>
      <c r="C8110" s="1">
        <f>IF(C8109+1=Protocol!$V$21,0,C8109+1)</f>
        <v>12</v>
      </c>
      <c r="D8110" s="1">
        <f t="shared" si="269"/>
        <v>3</v>
      </c>
      <c r="E8110" s="1" t="str">
        <f>INDEX(Protocol[Mark],MATCH(C8110,Protocol[Step],0))</f>
        <v>8Rot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455010003</v>
      </c>
      <c r="H8110" s="134">
        <f>Systematic[[#This Row],[SampleVariableLabel]]+100*Systematic[[#This Row],[State]]</f>
        <v>455011203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455</v>
      </c>
      <c r="B8111" s="1">
        <f>IF(C8111=0,IF(B8110=Protocol!$V$20,1,B8110+1),B8110)</f>
        <v>1</v>
      </c>
      <c r="C8111" s="1">
        <f>IF(C8110+1=Protocol!$V$21,0,C8110+1)</f>
        <v>13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455010004</v>
      </c>
      <c r="H8111" s="134">
        <f>Systematic[[#This Row],[SampleVariableLabel]]+100*Systematic[[#This Row],[State]]</f>
        <v>455011304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455</v>
      </c>
      <c r="B8112" s="1">
        <f>IF(C8112=0,IF(B8111=Protocol!$V$20,1,B8111+1),B8111)</f>
        <v>1</v>
      </c>
      <c r="C8112" s="1">
        <f>IF(C8111+1=Protocol!$V$21,0,C8111+1)</f>
        <v>14</v>
      </c>
      <c r="D8112" s="1">
        <f t="shared" si="269"/>
        <v>5</v>
      </c>
      <c r="E8112" s="1" t="str">
        <f>INDEX(Protocol[Mark],MATCH(C8112,Protocol[Step],0))</f>
        <v>10AsTm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455010005</v>
      </c>
      <c r="H8112" s="134">
        <f>Systematic[[#This Row],[SampleVariableLabel]]+100*Systematic[[#This Row],[State]]</f>
        <v>455011405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455</v>
      </c>
      <c r="B8113" s="1">
        <f>IF(C8113=0,IF(B8112=Protocol!$V$20,1,B8112+1),B8112)</f>
        <v>1</v>
      </c>
      <c r="C8113" s="1">
        <f>IF(C8112+1=Protocol!$V$21,0,C8112+1)</f>
        <v>15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455010006</v>
      </c>
      <c r="H8113" s="134">
        <f>Systematic[[#This Row],[SampleVariableLabel]]+100*Systematic[[#This Row],[State]]</f>
        <v>455011506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456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ce1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456010001</v>
      </c>
      <c r="H8114" s="134">
        <f>Systematic[[#This Row],[SampleVariableLabel]]+100*Systematic[[#This Row],[State]]</f>
        <v>456010001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456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456010002</v>
      </c>
      <c r="H8115" s="134">
        <f>Systematic[[#This Row],[SampleVariableLabel]]+100*Systematic[[#This Row],[State]]</f>
        <v>456010102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456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456010003</v>
      </c>
      <c r="H8116" s="134">
        <f>Systematic[[#This Row],[SampleVariableLabel]]+100*Systematic[[#This Row],[State]]</f>
        <v>456010203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456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1M.1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456010004</v>
      </c>
      <c r="H8117" s="134">
        <f>Systematic[[#This Row],[SampleVariableLabel]]+100*Systematic[[#This Row],[State]]</f>
        <v>456010304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456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2Oct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456010005</v>
      </c>
      <c r="H8118" s="134">
        <f>Systematic[[#This Row],[SampleVariableLabel]]+100*Systematic[[#This Row],[State]]</f>
        <v>456010405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456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2c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456010006</v>
      </c>
      <c r="H8119" s="134">
        <f>Systematic[[#This Row],[SampleVariableLabel]]+100*Systematic[[#This Row],[State]]</f>
        <v>456010506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456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2M2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456010001</v>
      </c>
      <c r="H8120" s="134">
        <f>Systematic[[#This Row],[SampleVariableLabel]]+100*Systematic[[#This Row],[State]]</f>
        <v>456010601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456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3P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456010002</v>
      </c>
      <c r="H8121" s="134">
        <f>Systematic[[#This Row],[SampleVariableLabel]]+100*Systematic[[#This Row],[State]]</f>
        <v>456010702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456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4G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456010003</v>
      </c>
      <c r="H8122" s="134">
        <f>Systematic[[#This Row],[SampleVariableLabel]]+100*Systematic[[#This Row],[State]]</f>
        <v>456010803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456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5S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456010004</v>
      </c>
      <c r="H8123" s="134">
        <f>Systematic[[#This Row],[SampleVariableLabel]]+100*Systematic[[#This Row],[State]]</f>
        <v>456010904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456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6Gp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456010005</v>
      </c>
      <c r="H8124" s="134">
        <f>Systematic[[#This Row],[SampleVariableLabel]]+100*Systematic[[#This Row],[State]]</f>
        <v>456011005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456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7U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456010006</v>
      </c>
      <c r="H8125" s="134">
        <f>Systematic[[#This Row],[SampleVariableLabel]]+100*Systematic[[#This Row],[State]]</f>
        <v>456011106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456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8Rot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456010001</v>
      </c>
      <c r="H8126" s="134">
        <f>Systematic[[#This Row],[SampleVariableLabel]]+100*Systematic[[#This Row],[State]]</f>
        <v>456011201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456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9Ama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456010002</v>
      </c>
      <c r="H8127" s="134">
        <f>Systematic[[#This Row],[SampleVariableLabel]]+100*Systematic[[#This Row],[State]]</f>
        <v>456011302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456</v>
      </c>
      <c r="B8128" s="1">
        <f>IF(C8128=0,IF(B8127=Protocol!$V$20,1,B8127+1),B8127)</f>
        <v>1</v>
      </c>
      <c r="C8128" s="1">
        <f>IF(C8127+1=Protocol!$V$21,0,C8127+1)</f>
        <v>14</v>
      </c>
      <c r="D8128" s="1">
        <f t="shared" si="269"/>
        <v>3</v>
      </c>
      <c r="E8128" s="1" t="str">
        <f>INDEX(Protocol[Mark],MATCH(C8128,Protocol[Step],0))</f>
        <v>10AsTm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456010003</v>
      </c>
      <c r="H8128" s="134">
        <f>Systematic[[#This Row],[SampleVariableLabel]]+100*Systematic[[#This Row],[State]]</f>
        <v>456011403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456</v>
      </c>
      <c r="B8129" s="1">
        <f>IF(C8129=0,IF(B8128=Protocol!$V$20,1,B8128+1),B8128)</f>
        <v>1</v>
      </c>
      <c r="C8129" s="1">
        <f>IF(C8128+1=Protocol!$V$21,0,C8128+1)</f>
        <v>15</v>
      </c>
      <c r="D8129" s="1">
        <f t="shared" si="269"/>
        <v>4</v>
      </c>
      <c r="E8129" s="1" t="str">
        <f>INDEX(Protocol[Mark],MATCH(C8129,Protocol[Step],0))</f>
        <v>11Azd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456010004</v>
      </c>
      <c r="H8129" s="134">
        <f>Systematic[[#This Row],[SampleVariableLabel]]+100*Systematic[[#This Row],[State]]</f>
        <v>456011504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457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ce1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457010005</v>
      </c>
      <c r="H8130" s="134">
        <f>Systematic[[#This Row],[SampleVariableLabel]]+100*Systematic[[#This Row],[State]]</f>
        <v>457010005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457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1Dig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457010006</v>
      </c>
      <c r="H8131" s="134">
        <f>Systematic[[#This Row],[SampleVariableLabel]]+100*Systematic[[#This Row],[State]]</f>
        <v>457010106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457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1D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457010001</v>
      </c>
      <c r="H8132" s="134">
        <f>Systematic[[#This Row],[SampleVariableLabel]]+100*Systematic[[#This Row],[State]]</f>
        <v>457010201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457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1M.1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457010002</v>
      </c>
      <c r="H8133" s="134">
        <f>Systematic[[#This Row],[SampleVariableLabel]]+100*Systematic[[#This Row],[State]]</f>
        <v>457010302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457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2Oct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457010003</v>
      </c>
      <c r="H8134" s="134">
        <f>Systematic[[#This Row],[SampleVariableLabel]]+100*Systematic[[#This Row],[State]]</f>
        <v>457010403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457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2c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457010004</v>
      </c>
      <c r="H8135" s="134">
        <f>Systematic[[#This Row],[SampleVariableLabel]]+100*Systematic[[#This Row],[State]]</f>
        <v>457010504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457</v>
      </c>
      <c r="B8136" s="1">
        <f>IF(C8136=0,IF(B8135=Protocol!$V$20,1,B8135+1),B8135)</f>
        <v>1</v>
      </c>
      <c r="C8136" s="1">
        <f>IF(C8135+1=Protocol!$V$21,0,C8135+1)</f>
        <v>6</v>
      </c>
      <c r="D8136" s="1">
        <f t="shared" si="271"/>
        <v>5</v>
      </c>
      <c r="E8136" s="1" t="str">
        <f>INDEX(Protocol[Mark],MATCH(C8136,Protocol[Step],0))</f>
        <v>2M2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457010005</v>
      </c>
      <c r="H8136" s="134">
        <f>Systematic[[#This Row],[SampleVariableLabel]]+100*Systematic[[#This Row],[State]]</f>
        <v>457010605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457</v>
      </c>
      <c r="B8137" s="1">
        <f>IF(C8137=0,IF(B8136=Protocol!$V$20,1,B8136+1),B8136)</f>
        <v>1</v>
      </c>
      <c r="C8137" s="1">
        <f>IF(C8136+1=Protocol!$V$21,0,C8136+1)</f>
        <v>7</v>
      </c>
      <c r="D8137" s="1">
        <f t="shared" si="271"/>
        <v>6</v>
      </c>
      <c r="E8137" s="1" t="str">
        <f>INDEX(Protocol[Mark],MATCH(C8137,Protocol[Step],0))</f>
        <v>3P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457010006</v>
      </c>
      <c r="H8137" s="134">
        <f>Systematic[[#This Row],[SampleVariableLabel]]+100*Systematic[[#This Row],[State]]</f>
        <v>457010706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457</v>
      </c>
      <c r="B8138" s="1">
        <f>IF(C8138=0,IF(B8137=Protocol!$V$20,1,B8137+1),B8137)</f>
        <v>1</v>
      </c>
      <c r="C8138" s="1">
        <f>IF(C8137+1=Protocol!$V$21,0,C8137+1)</f>
        <v>8</v>
      </c>
      <c r="D8138" s="1">
        <f t="shared" si="271"/>
        <v>1</v>
      </c>
      <c r="E8138" s="1" t="str">
        <f>INDEX(Protocol[Mark],MATCH(C8138,Protocol[Step],0))</f>
        <v>4G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457010001</v>
      </c>
      <c r="H8138" s="134">
        <f>Systematic[[#This Row],[SampleVariableLabel]]+100*Systematic[[#This Row],[State]]</f>
        <v>457010801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457</v>
      </c>
      <c r="B8139" s="1">
        <f>IF(C8139=0,IF(B8138=Protocol!$V$20,1,B8138+1),B8138)</f>
        <v>1</v>
      </c>
      <c r="C8139" s="1">
        <f>IF(C8138+1=Protocol!$V$21,0,C8138+1)</f>
        <v>9</v>
      </c>
      <c r="D8139" s="1">
        <f t="shared" si="271"/>
        <v>2</v>
      </c>
      <c r="E8139" s="1" t="str">
        <f>INDEX(Protocol[Mark],MATCH(C8139,Protocol[Step],0))</f>
        <v>5S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457010002</v>
      </c>
      <c r="H8139" s="134">
        <f>Systematic[[#This Row],[SampleVariableLabel]]+100*Systematic[[#This Row],[State]]</f>
        <v>457010902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457</v>
      </c>
      <c r="B8140" s="1">
        <f>IF(C8140=0,IF(B8139=Protocol!$V$20,1,B8139+1),B8139)</f>
        <v>1</v>
      </c>
      <c r="C8140" s="1">
        <f>IF(C8139+1=Protocol!$V$21,0,C8139+1)</f>
        <v>10</v>
      </c>
      <c r="D8140" s="1">
        <f t="shared" si="271"/>
        <v>3</v>
      </c>
      <c r="E8140" s="1" t="str">
        <f>INDEX(Protocol[Mark],MATCH(C8140,Protocol[Step],0))</f>
        <v>6Gp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457010003</v>
      </c>
      <c r="H8140" s="134">
        <f>Systematic[[#This Row],[SampleVariableLabel]]+100*Systematic[[#This Row],[State]]</f>
        <v>457011003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457</v>
      </c>
      <c r="B8141" s="1">
        <f>IF(C8141=0,IF(B8140=Protocol!$V$20,1,B8140+1),B8140)</f>
        <v>1</v>
      </c>
      <c r="C8141" s="1">
        <f>IF(C8140+1=Protocol!$V$21,0,C8140+1)</f>
        <v>11</v>
      </c>
      <c r="D8141" s="1">
        <f t="shared" si="271"/>
        <v>4</v>
      </c>
      <c r="E8141" s="1" t="str">
        <f>INDEX(Protocol[Mark],MATCH(C8141,Protocol[Step],0))</f>
        <v>7U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457010004</v>
      </c>
      <c r="H8141" s="134">
        <f>Systematic[[#This Row],[SampleVariableLabel]]+100*Systematic[[#This Row],[State]]</f>
        <v>457011104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457</v>
      </c>
      <c r="B8142" s="1">
        <f>IF(C8142=0,IF(B8141=Protocol!$V$20,1,B8141+1),B8141)</f>
        <v>1</v>
      </c>
      <c r="C8142" s="1">
        <f>IF(C8141+1=Protocol!$V$21,0,C8141+1)</f>
        <v>12</v>
      </c>
      <c r="D8142" s="1">
        <f t="shared" si="271"/>
        <v>5</v>
      </c>
      <c r="E8142" s="1" t="str">
        <f>INDEX(Protocol[Mark],MATCH(C8142,Protocol[Step],0))</f>
        <v>8Rot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457010005</v>
      </c>
      <c r="H8142" s="134">
        <f>Systematic[[#This Row],[SampleVariableLabel]]+100*Systematic[[#This Row],[State]]</f>
        <v>457011205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457</v>
      </c>
      <c r="B8143" s="1">
        <f>IF(C8143=0,IF(B8142=Protocol!$V$20,1,B8142+1),B8142)</f>
        <v>1</v>
      </c>
      <c r="C8143" s="1">
        <f>IF(C8142+1=Protocol!$V$21,0,C8142+1)</f>
        <v>13</v>
      </c>
      <c r="D8143" s="1">
        <f t="shared" si="271"/>
        <v>6</v>
      </c>
      <c r="E8143" s="1" t="str">
        <f>INDEX(Protocol[Mark],MATCH(C8143,Protocol[Step],0))</f>
        <v>9Ama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457010006</v>
      </c>
      <c r="H8143" s="134">
        <f>Systematic[[#This Row],[SampleVariableLabel]]+100*Systematic[[#This Row],[State]]</f>
        <v>457011306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457</v>
      </c>
      <c r="B8144" s="1">
        <f>IF(C8144=0,IF(B8143=Protocol!$V$20,1,B8143+1),B8143)</f>
        <v>1</v>
      </c>
      <c r="C8144" s="1">
        <f>IF(C8143+1=Protocol!$V$21,0,C8143+1)</f>
        <v>14</v>
      </c>
      <c r="D8144" s="1">
        <f t="shared" si="271"/>
        <v>1</v>
      </c>
      <c r="E8144" s="1" t="str">
        <f>INDEX(Protocol[Mark],MATCH(C8144,Protocol[Step],0))</f>
        <v>10AsTm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457010001</v>
      </c>
      <c r="H8144" s="134">
        <f>Systematic[[#This Row],[SampleVariableLabel]]+100*Systematic[[#This Row],[State]]</f>
        <v>457011401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457</v>
      </c>
      <c r="B8145" s="1">
        <f>IF(C8145=0,IF(B8144=Protocol!$V$20,1,B8144+1),B8144)</f>
        <v>1</v>
      </c>
      <c r="C8145" s="1">
        <f>IF(C8144+1=Protocol!$V$21,0,C8144+1)</f>
        <v>15</v>
      </c>
      <c r="D8145" s="1">
        <f t="shared" si="271"/>
        <v>2</v>
      </c>
      <c r="E8145" s="1" t="str">
        <f>INDEX(Protocol[Mark],MATCH(C8145,Protocol[Step],0))</f>
        <v>11Azd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457010002</v>
      </c>
      <c r="H8145" s="134">
        <f>Systematic[[#This Row],[SampleVariableLabel]]+100*Systematic[[#This Row],[State]]</f>
        <v>457011502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458</v>
      </c>
      <c r="B8146" s="1">
        <f>IF(C8146=0,IF(B8145=Protocol!$V$20,1,B8145+1),B8145)</f>
        <v>1</v>
      </c>
      <c r="C8146" s="1">
        <f>IF(C8145+1=Protocol!$V$21,0,C8145+1)</f>
        <v>0</v>
      </c>
      <c r="D8146" s="1">
        <f t="shared" si="271"/>
        <v>3</v>
      </c>
      <c r="E8146" s="1" t="str">
        <f>INDEX(Protocol[Mark],MATCH(C8146,Protocol[Step],0))</f>
        <v>ce1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458010003</v>
      </c>
      <c r="H8146" s="134">
        <f>Systematic[[#This Row],[SampleVariableLabel]]+100*Systematic[[#This Row],[State]]</f>
        <v>458010003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458</v>
      </c>
      <c r="B8147" s="1">
        <f>IF(C8147=0,IF(B8146=Protocol!$V$20,1,B8146+1),B8146)</f>
        <v>1</v>
      </c>
      <c r="C8147" s="1">
        <f>IF(C8146+1=Protocol!$V$21,0,C8146+1)</f>
        <v>1</v>
      </c>
      <c r="D8147" s="1">
        <f t="shared" si="271"/>
        <v>4</v>
      </c>
      <c r="E8147" s="1" t="str">
        <f>INDEX(Protocol[Mark],MATCH(C8147,Protocol[Step],0))</f>
        <v>1Dig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458010004</v>
      </c>
      <c r="H8147" s="134">
        <f>Systematic[[#This Row],[SampleVariableLabel]]+100*Systematic[[#This Row],[State]]</f>
        <v>458010104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458</v>
      </c>
      <c r="B8148" s="1">
        <f>IF(C8148=0,IF(B8147=Protocol!$V$20,1,B8147+1),B8147)</f>
        <v>1</v>
      </c>
      <c r="C8148" s="1">
        <f>IF(C8147+1=Protocol!$V$21,0,C8147+1)</f>
        <v>2</v>
      </c>
      <c r="D8148" s="1">
        <f t="shared" si="271"/>
        <v>5</v>
      </c>
      <c r="E8148" s="1" t="str">
        <f>INDEX(Protocol[Mark],MATCH(C8148,Protocol[Step],0))</f>
        <v>1D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458010005</v>
      </c>
      <c r="H8148" s="134">
        <f>Systematic[[#This Row],[SampleVariableLabel]]+100*Systematic[[#This Row],[State]]</f>
        <v>458010205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458</v>
      </c>
      <c r="B8149" s="1">
        <f>IF(C8149=0,IF(B8148=Protocol!$V$20,1,B8148+1),B8148)</f>
        <v>1</v>
      </c>
      <c r="C8149" s="1">
        <f>IF(C8148+1=Protocol!$V$21,0,C8148+1)</f>
        <v>3</v>
      </c>
      <c r="D8149" s="1">
        <f t="shared" si="271"/>
        <v>6</v>
      </c>
      <c r="E8149" s="1" t="str">
        <f>INDEX(Protocol[Mark],MATCH(C8149,Protocol[Step],0))</f>
        <v>1M.1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458010006</v>
      </c>
      <c r="H8149" s="134">
        <f>Systematic[[#This Row],[SampleVariableLabel]]+100*Systematic[[#This Row],[State]]</f>
        <v>458010306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458</v>
      </c>
      <c r="B8150" s="1">
        <f>IF(C8150=0,IF(B8149=Protocol!$V$20,1,B8149+1),B8149)</f>
        <v>1</v>
      </c>
      <c r="C8150" s="1">
        <f>IF(C8149+1=Protocol!$V$21,0,C8149+1)</f>
        <v>4</v>
      </c>
      <c r="D8150" s="1">
        <f t="shared" si="271"/>
        <v>1</v>
      </c>
      <c r="E8150" s="1" t="str">
        <f>INDEX(Protocol[Mark],MATCH(C8150,Protocol[Step],0))</f>
        <v>2Oct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458010001</v>
      </c>
      <c r="H8150" s="134">
        <f>Systematic[[#This Row],[SampleVariableLabel]]+100*Systematic[[#This Row],[State]]</f>
        <v>458010401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458</v>
      </c>
      <c r="B8151" s="1">
        <f>IF(C8151=0,IF(B8150=Protocol!$V$20,1,B8150+1),B8150)</f>
        <v>1</v>
      </c>
      <c r="C8151" s="1">
        <f>IF(C8150+1=Protocol!$V$21,0,C8150+1)</f>
        <v>5</v>
      </c>
      <c r="D8151" s="1">
        <f t="shared" si="271"/>
        <v>2</v>
      </c>
      <c r="E8151" s="1" t="str">
        <f>INDEX(Protocol[Mark],MATCH(C8151,Protocol[Step],0))</f>
        <v>2c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458010002</v>
      </c>
      <c r="H8151" s="134">
        <f>Systematic[[#This Row],[SampleVariableLabel]]+100*Systematic[[#This Row],[State]]</f>
        <v>458010502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458</v>
      </c>
      <c r="B8152" s="1">
        <f>IF(C8152=0,IF(B8151=Protocol!$V$20,1,B8151+1),B8151)</f>
        <v>1</v>
      </c>
      <c r="C8152" s="1">
        <f>IF(C8151+1=Protocol!$V$21,0,C8151+1)</f>
        <v>6</v>
      </c>
      <c r="D8152" s="1">
        <f t="shared" si="271"/>
        <v>3</v>
      </c>
      <c r="E8152" s="1" t="str">
        <f>INDEX(Protocol[Mark],MATCH(C8152,Protocol[Step],0))</f>
        <v>2M2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458010003</v>
      </c>
      <c r="H8152" s="134">
        <f>Systematic[[#This Row],[SampleVariableLabel]]+100*Systematic[[#This Row],[State]]</f>
        <v>458010603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458</v>
      </c>
      <c r="B8153" s="1">
        <f>IF(C8153=0,IF(B8152=Protocol!$V$20,1,B8152+1),B8152)</f>
        <v>1</v>
      </c>
      <c r="C8153" s="1">
        <f>IF(C8152+1=Protocol!$V$21,0,C8152+1)</f>
        <v>7</v>
      </c>
      <c r="D8153" s="1">
        <f t="shared" si="271"/>
        <v>4</v>
      </c>
      <c r="E8153" s="1" t="str">
        <f>INDEX(Protocol[Mark],MATCH(C8153,Protocol[Step],0))</f>
        <v>3P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458010004</v>
      </c>
      <c r="H8153" s="134">
        <f>Systematic[[#This Row],[SampleVariableLabel]]+100*Systematic[[#This Row],[State]]</f>
        <v>458010704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458</v>
      </c>
      <c r="B8154" s="1">
        <f>IF(C8154=0,IF(B8153=Protocol!$V$20,1,B8153+1),B8153)</f>
        <v>1</v>
      </c>
      <c r="C8154" s="1">
        <f>IF(C8153+1=Protocol!$V$21,0,C8153+1)</f>
        <v>8</v>
      </c>
      <c r="D8154" s="1">
        <f t="shared" si="271"/>
        <v>5</v>
      </c>
      <c r="E8154" s="1" t="str">
        <f>INDEX(Protocol[Mark],MATCH(C8154,Protocol[Step],0))</f>
        <v>4G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458010005</v>
      </c>
      <c r="H8154" s="134">
        <f>Systematic[[#This Row],[SampleVariableLabel]]+100*Systematic[[#This Row],[State]]</f>
        <v>458010805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458</v>
      </c>
      <c r="B8155" s="1">
        <f>IF(C8155=0,IF(B8154=Protocol!$V$20,1,B8154+1),B8154)</f>
        <v>1</v>
      </c>
      <c r="C8155" s="1">
        <f>IF(C8154+1=Protocol!$V$21,0,C8154+1)</f>
        <v>9</v>
      </c>
      <c r="D8155" s="1">
        <f t="shared" si="271"/>
        <v>6</v>
      </c>
      <c r="E8155" s="1" t="str">
        <f>INDEX(Protocol[Mark],MATCH(C8155,Protocol[Step],0))</f>
        <v>5S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458010006</v>
      </c>
      <c r="H8155" s="134">
        <f>Systematic[[#This Row],[SampleVariableLabel]]+100*Systematic[[#This Row],[State]]</f>
        <v>458010906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458</v>
      </c>
      <c r="B8156" s="1">
        <f>IF(C8156=0,IF(B8155=Protocol!$V$20,1,B8155+1),B8155)</f>
        <v>1</v>
      </c>
      <c r="C8156" s="1">
        <f>IF(C8155+1=Protocol!$V$21,0,C8155+1)</f>
        <v>10</v>
      </c>
      <c r="D8156" s="1">
        <f t="shared" si="271"/>
        <v>1</v>
      </c>
      <c r="E8156" s="1" t="str">
        <f>INDEX(Protocol[Mark],MATCH(C8156,Protocol[Step],0))</f>
        <v>6Gp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458010001</v>
      </c>
      <c r="H8156" s="134">
        <f>Systematic[[#This Row],[SampleVariableLabel]]+100*Systematic[[#This Row],[State]]</f>
        <v>458011001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458</v>
      </c>
      <c r="B8157" s="1">
        <f>IF(C8157=0,IF(B8156=Protocol!$V$20,1,B8156+1),B8156)</f>
        <v>1</v>
      </c>
      <c r="C8157" s="1">
        <f>IF(C8156+1=Protocol!$V$21,0,C8156+1)</f>
        <v>11</v>
      </c>
      <c r="D8157" s="1">
        <f t="shared" si="271"/>
        <v>2</v>
      </c>
      <c r="E8157" s="1" t="str">
        <f>INDEX(Protocol[Mark],MATCH(C8157,Protocol[Step],0))</f>
        <v>7U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458010002</v>
      </c>
      <c r="H8157" s="134">
        <f>Systematic[[#This Row],[SampleVariableLabel]]+100*Systematic[[#This Row],[State]]</f>
        <v>458011102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458</v>
      </c>
      <c r="B8158" s="1">
        <f>IF(C8158=0,IF(B8157=Protocol!$V$20,1,B8157+1),B8157)</f>
        <v>1</v>
      </c>
      <c r="C8158" s="1">
        <f>IF(C8157+1=Protocol!$V$21,0,C8157+1)</f>
        <v>12</v>
      </c>
      <c r="D8158" s="1">
        <f t="shared" si="271"/>
        <v>3</v>
      </c>
      <c r="E8158" s="1" t="str">
        <f>INDEX(Protocol[Mark],MATCH(C8158,Protocol[Step],0))</f>
        <v>8Rot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458010003</v>
      </c>
      <c r="H8158" s="134">
        <f>Systematic[[#This Row],[SampleVariableLabel]]+100*Systematic[[#This Row],[State]]</f>
        <v>458011203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458</v>
      </c>
      <c r="B8159" s="1">
        <f>IF(C8159=0,IF(B8158=Protocol!$V$20,1,B8158+1),B8158)</f>
        <v>1</v>
      </c>
      <c r="C8159" s="1">
        <f>IF(C8158+1=Protocol!$V$21,0,C8158+1)</f>
        <v>13</v>
      </c>
      <c r="D8159" s="1">
        <f t="shared" si="271"/>
        <v>4</v>
      </c>
      <c r="E8159" s="1" t="str">
        <f>INDEX(Protocol[Mark],MATCH(C8159,Protocol[Step],0))</f>
        <v>9Ama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458010004</v>
      </c>
      <c r="H8159" s="134">
        <f>Systematic[[#This Row],[SampleVariableLabel]]+100*Systematic[[#This Row],[State]]</f>
        <v>458011304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458</v>
      </c>
      <c r="B8160" s="1">
        <f>IF(C8160=0,IF(B8159=Protocol!$V$20,1,B8159+1),B8159)</f>
        <v>1</v>
      </c>
      <c r="C8160" s="1">
        <f>IF(C8159+1=Protocol!$V$21,0,C8159+1)</f>
        <v>14</v>
      </c>
      <c r="D8160" s="1">
        <f t="shared" si="271"/>
        <v>5</v>
      </c>
      <c r="E8160" s="1" t="str">
        <f>INDEX(Protocol[Mark],MATCH(C8160,Protocol[Step],0))</f>
        <v>10AsTm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458010005</v>
      </c>
      <c r="H8160" s="134">
        <f>Systematic[[#This Row],[SampleVariableLabel]]+100*Systematic[[#This Row],[State]]</f>
        <v>458011405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458</v>
      </c>
      <c r="B8161" s="1">
        <f>IF(C8161=0,IF(B8160=Protocol!$V$20,1,B8160+1),B8160)</f>
        <v>1</v>
      </c>
      <c r="C8161" s="1">
        <f>IF(C8160+1=Protocol!$V$21,0,C8160+1)</f>
        <v>15</v>
      </c>
      <c r="D8161" s="1">
        <f t="shared" si="271"/>
        <v>6</v>
      </c>
      <c r="E8161" s="1" t="str">
        <f>INDEX(Protocol[Mark],MATCH(C8161,Protocol[Step],0))</f>
        <v>11Azd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458010006</v>
      </c>
      <c r="H8161" s="134">
        <f>Systematic[[#This Row],[SampleVariableLabel]]+100*Systematic[[#This Row],[State]]</f>
        <v>458011506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459</v>
      </c>
      <c r="B8162" s="1">
        <f>IF(C8162=0,IF(B8161=Protocol!$V$20,1,B8161+1),B8161)</f>
        <v>1</v>
      </c>
      <c r="C8162" s="1">
        <f>IF(C8161+1=Protocol!$V$21,0,C8161+1)</f>
        <v>0</v>
      </c>
      <c r="D8162" s="1">
        <f t="shared" si="271"/>
        <v>1</v>
      </c>
      <c r="E8162" s="1" t="str">
        <f>INDEX(Protocol[Mark],MATCH(C8162,Protocol[Step],0))</f>
        <v>ce1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459010001</v>
      </c>
      <c r="H8162" s="134">
        <f>Systematic[[#This Row],[SampleVariableLabel]]+100*Systematic[[#This Row],[State]]</f>
        <v>459010001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459</v>
      </c>
      <c r="B8163" s="1">
        <f>IF(C8163=0,IF(B8162=Protocol!$V$20,1,B8162+1),B8162)</f>
        <v>1</v>
      </c>
      <c r="C8163" s="1">
        <f>IF(C8162+1=Protocol!$V$21,0,C8162+1)</f>
        <v>1</v>
      </c>
      <c r="D8163" s="1">
        <f t="shared" si="271"/>
        <v>2</v>
      </c>
      <c r="E8163" s="1" t="str">
        <f>INDEX(Protocol[Mark],MATCH(C8163,Protocol[Step],0))</f>
        <v>1Dig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459010002</v>
      </c>
      <c r="H8163" s="134">
        <f>Systematic[[#This Row],[SampleVariableLabel]]+100*Systematic[[#This Row],[State]]</f>
        <v>459010102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459</v>
      </c>
      <c r="B8164" s="1">
        <f>IF(C8164=0,IF(B8163=Protocol!$V$20,1,B8163+1),B8163)</f>
        <v>1</v>
      </c>
      <c r="C8164" s="1">
        <f>IF(C8163+1=Protocol!$V$21,0,C8163+1)</f>
        <v>2</v>
      </c>
      <c r="D8164" s="1">
        <f t="shared" si="271"/>
        <v>3</v>
      </c>
      <c r="E8164" s="1" t="str">
        <f>INDEX(Protocol[Mark],MATCH(C8164,Protocol[Step],0))</f>
        <v>1D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459010003</v>
      </c>
      <c r="H8164" s="134">
        <f>Systematic[[#This Row],[SampleVariableLabel]]+100*Systematic[[#This Row],[State]]</f>
        <v>459010203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459</v>
      </c>
      <c r="B8165" s="1">
        <f>IF(C8165=0,IF(B8164=Protocol!$V$20,1,B8164+1),B8164)</f>
        <v>1</v>
      </c>
      <c r="C8165" s="1">
        <f>IF(C8164+1=Protocol!$V$21,0,C8164+1)</f>
        <v>3</v>
      </c>
      <c r="D8165" s="1">
        <f t="shared" si="271"/>
        <v>4</v>
      </c>
      <c r="E8165" s="1" t="str">
        <f>INDEX(Protocol[Mark],MATCH(C8165,Protocol[Step],0))</f>
        <v>1M.1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459010004</v>
      </c>
      <c r="H8165" s="134">
        <f>Systematic[[#This Row],[SampleVariableLabel]]+100*Systematic[[#This Row],[State]]</f>
        <v>459010304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459</v>
      </c>
      <c r="B8166" s="1">
        <f>IF(C8166=0,IF(B8165=Protocol!$V$20,1,B8165+1),B8165)</f>
        <v>1</v>
      </c>
      <c r="C8166" s="1">
        <f>IF(C8165+1=Protocol!$V$21,0,C8165+1)</f>
        <v>4</v>
      </c>
      <c r="D8166" s="1">
        <f t="shared" si="271"/>
        <v>5</v>
      </c>
      <c r="E8166" s="1" t="str">
        <f>INDEX(Protocol[Mark],MATCH(C8166,Protocol[Step],0))</f>
        <v>2Oct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459010005</v>
      </c>
      <c r="H8166" s="134">
        <f>Systematic[[#This Row],[SampleVariableLabel]]+100*Systematic[[#This Row],[State]]</f>
        <v>459010405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459</v>
      </c>
      <c r="B8167" s="1">
        <f>IF(C8167=0,IF(B8166=Protocol!$V$20,1,B8166+1),B8166)</f>
        <v>1</v>
      </c>
      <c r="C8167" s="1">
        <f>IF(C8166+1=Protocol!$V$21,0,C8166+1)</f>
        <v>5</v>
      </c>
      <c r="D8167" s="1">
        <f t="shared" si="271"/>
        <v>6</v>
      </c>
      <c r="E8167" s="1" t="str">
        <f>INDEX(Protocol[Mark],MATCH(C8167,Protocol[Step],0))</f>
        <v>2c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459010006</v>
      </c>
      <c r="H8167" s="134">
        <f>Systematic[[#This Row],[SampleVariableLabel]]+100*Systematic[[#This Row],[State]]</f>
        <v>459010506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459</v>
      </c>
      <c r="B8168" s="1">
        <f>IF(C8168=0,IF(B8167=Protocol!$V$20,1,B8167+1),B8167)</f>
        <v>1</v>
      </c>
      <c r="C8168" s="1">
        <f>IF(C8167+1=Protocol!$V$21,0,C8167+1)</f>
        <v>6</v>
      </c>
      <c r="D8168" s="1">
        <f t="shared" si="271"/>
        <v>1</v>
      </c>
      <c r="E8168" s="1" t="str">
        <f>INDEX(Protocol[Mark],MATCH(C8168,Protocol[Step],0))</f>
        <v>2M2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459010001</v>
      </c>
      <c r="H8168" s="134">
        <f>Systematic[[#This Row],[SampleVariableLabel]]+100*Systematic[[#This Row],[State]]</f>
        <v>459010601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459</v>
      </c>
      <c r="B8169" s="1">
        <f>IF(C8169=0,IF(B8168=Protocol!$V$20,1,B8168+1),B8168)</f>
        <v>1</v>
      </c>
      <c r="C8169" s="1">
        <f>IF(C8168+1=Protocol!$V$21,0,C8168+1)</f>
        <v>7</v>
      </c>
      <c r="D8169" s="1">
        <f t="shared" si="271"/>
        <v>2</v>
      </c>
      <c r="E8169" s="1" t="str">
        <f>INDEX(Protocol[Mark],MATCH(C8169,Protocol[Step],0))</f>
        <v>3P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459010002</v>
      </c>
      <c r="H8169" s="134">
        <f>Systematic[[#This Row],[SampleVariableLabel]]+100*Systematic[[#This Row],[State]]</f>
        <v>459010702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459</v>
      </c>
      <c r="B8170" s="1">
        <f>IF(C8170=0,IF(B8169=Protocol!$V$20,1,B8169+1),B8169)</f>
        <v>1</v>
      </c>
      <c r="C8170" s="1">
        <f>IF(C8169+1=Protocol!$V$21,0,C8169+1)</f>
        <v>8</v>
      </c>
      <c r="D8170" s="1">
        <f t="shared" si="271"/>
        <v>3</v>
      </c>
      <c r="E8170" s="1" t="str">
        <f>INDEX(Protocol[Mark],MATCH(C8170,Protocol[Step],0))</f>
        <v>4G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459010003</v>
      </c>
      <c r="H8170" s="134">
        <f>Systematic[[#This Row],[SampleVariableLabel]]+100*Systematic[[#This Row],[State]]</f>
        <v>459010803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459</v>
      </c>
      <c r="B8171" s="1">
        <f>IF(C8171=0,IF(B8170=Protocol!$V$20,1,B8170+1),B8170)</f>
        <v>1</v>
      </c>
      <c r="C8171" s="1">
        <f>IF(C8170+1=Protocol!$V$21,0,C8170+1)</f>
        <v>9</v>
      </c>
      <c r="D8171" s="1">
        <f t="shared" si="271"/>
        <v>4</v>
      </c>
      <c r="E8171" s="1" t="str">
        <f>INDEX(Protocol[Mark],MATCH(C8171,Protocol[Step],0))</f>
        <v>5S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459010004</v>
      </c>
      <c r="H8171" s="134">
        <f>Systematic[[#This Row],[SampleVariableLabel]]+100*Systematic[[#This Row],[State]]</f>
        <v>459010904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459</v>
      </c>
      <c r="B8172" s="1">
        <f>IF(C8172=0,IF(B8171=Protocol!$V$20,1,B8171+1),B8171)</f>
        <v>1</v>
      </c>
      <c r="C8172" s="1">
        <f>IF(C8171+1=Protocol!$V$21,0,C8171+1)</f>
        <v>10</v>
      </c>
      <c r="D8172" s="1">
        <f t="shared" si="271"/>
        <v>5</v>
      </c>
      <c r="E8172" s="1" t="str">
        <f>INDEX(Protocol[Mark],MATCH(C8172,Protocol[Step],0))</f>
        <v>6Gp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459010005</v>
      </c>
      <c r="H8172" s="134">
        <f>Systematic[[#This Row],[SampleVariableLabel]]+100*Systematic[[#This Row],[State]]</f>
        <v>459011005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459</v>
      </c>
      <c r="B8173" s="1">
        <f>IF(C8173=0,IF(B8172=Protocol!$V$20,1,B8172+1),B8172)</f>
        <v>1</v>
      </c>
      <c r="C8173" s="1">
        <f>IF(C8172+1=Protocol!$V$21,0,C8172+1)</f>
        <v>11</v>
      </c>
      <c r="D8173" s="1">
        <f t="shared" si="271"/>
        <v>6</v>
      </c>
      <c r="E8173" s="1" t="str">
        <f>INDEX(Protocol[Mark],MATCH(C8173,Protocol[Step],0))</f>
        <v>7U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459010006</v>
      </c>
      <c r="H8173" s="134">
        <f>Systematic[[#This Row],[SampleVariableLabel]]+100*Systematic[[#This Row],[State]]</f>
        <v>459011106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459</v>
      </c>
      <c r="B8174" s="1">
        <f>IF(C8174=0,IF(B8173=Protocol!$V$20,1,B8173+1),B8173)</f>
        <v>1</v>
      </c>
      <c r="C8174" s="1">
        <f>IF(C8173+1=Protocol!$V$21,0,C8173+1)</f>
        <v>12</v>
      </c>
      <c r="D8174" s="1">
        <f t="shared" si="271"/>
        <v>1</v>
      </c>
      <c r="E8174" s="1" t="str">
        <f>INDEX(Protocol[Mark],MATCH(C8174,Protocol[Step],0))</f>
        <v>8Rot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459010001</v>
      </c>
      <c r="H8174" s="134">
        <f>Systematic[[#This Row],[SampleVariableLabel]]+100*Systematic[[#This Row],[State]]</f>
        <v>459011201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459</v>
      </c>
      <c r="B8175" s="1">
        <f>IF(C8175=0,IF(B8174=Protocol!$V$20,1,B8174+1),B8174)</f>
        <v>1</v>
      </c>
      <c r="C8175" s="1">
        <f>IF(C8174+1=Protocol!$V$21,0,C8174+1)</f>
        <v>13</v>
      </c>
      <c r="D8175" s="1">
        <f t="shared" si="271"/>
        <v>2</v>
      </c>
      <c r="E8175" s="1" t="str">
        <f>INDEX(Protocol[Mark],MATCH(C8175,Protocol[Step],0))</f>
        <v>9Ama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459010002</v>
      </c>
      <c r="H8175" s="134">
        <f>Systematic[[#This Row],[SampleVariableLabel]]+100*Systematic[[#This Row],[State]]</f>
        <v>459011302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459</v>
      </c>
      <c r="B8176" s="1">
        <f>IF(C8176=0,IF(B8175=Protocol!$V$20,1,B8175+1),B8175)</f>
        <v>1</v>
      </c>
      <c r="C8176" s="1">
        <f>IF(C8175+1=Protocol!$V$21,0,C8175+1)</f>
        <v>14</v>
      </c>
      <c r="D8176" s="1">
        <f t="shared" si="271"/>
        <v>3</v>
      </c>
      <c r="E8176" s="1" t="str">
        <f>INDEX(Protocol[Mark],MATCH(C8176,Protocol[Step],0))</f>
        <v>10AsTm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459010003</v>
      </c>
      <c r="H8176" s="134">
        <f>Systematic[[#This Row],[SampleVariableLabel]]+100*Systematic[[#This Row],[State]]</f>
        <v>459011403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459</v>
      </c>
      <c r="B8177" s="1">
        <f>IF(C8177=0,IF(B8176=Protocol!$V$20,1,B8176+1),B8176)</f>
        <v>1</v>
      </c>
      <c r="C8177" s="1">
        <f>IF(C8176+1=Protocol!$V$21,0,C8176+1)</f>
        <v>15</v>
      </c>
      <c r="D8177" s="1">
        <f t="shared" si="271"/>
        <v>4</v>
      </c>
      <c r="E8177" s="1" t="str">
        <f>INDEX(Protocol[Mark],MATCH(C8177,Protocol[Step],0))</f>
        <v>11Azd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459010004</v>
      </c>
      <c r="H8177" s="134">
        <f>Systematic[[#This Row],[SampleVariableLabel]]+100*Systematic[[#This Row],[State]]</f>
        <v>459011504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460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ce1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460010005</v>
      </c>
      <c r="H8178" s="134">
        <f>Systematic[[#This Row],[SampleVariableLabel]]+100*Systematic[[#This Row],[State]]</f>
        <v>460010005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460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1Dig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460010006</v>
      </c>
      <c r="H8179" s="134">
        <f>Systematic[[#This Row],[SampleVariableLabel]]+100*Systematic[[#This Row],[State]]</f>
        <v>460010106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460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1D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460010001</v>
      </c>
      <c r="H8180" s="134">
        <f>Systematic[[#This Row],[SampleVariableLabel]]+100*Systematic[[#This Row],[State]]</f>
        <v>460010201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460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1M.1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460010002</v>
      </c>
      <c r="H8181" s="134">
        <f>Systematic[[#This Row],[SampleVariableLabel]]+100*Systematic[[#This Row],[State]]</f>
        <v>460010302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460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2Oct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460010003</v>
      </c>
      <c r="H8182" s="134">
        <f>Systematic[[#This Row],[SampleVariableLabel]]+100*Systematic[[#This Row],[State]]</f>
        <v>460010403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460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2c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460010004</v>
      </c>
      <c r="H8183" s="134">
        <f>Systematic[[#This Row],[SampleVariableLabel]]+100*Systematic[[#This Row],[State]]</f>
        <v>460010504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460</v>
      </c>
      <c r="B8184" s="1">
        <f>IF(C8184=0,IF(B8183=Protocol!$V$20,1,B8183+1),B8183)</f>
        <v>1</v>
      </c>
      <c r="C8184" s="1">
        <f>IF(C8183+1=Protocol!$V$21,0,C8183+1)</f>
        <v>6</v>
      </c>
      <c r="D8184" s="1">
        <f t="shared" si="271"/>
        <v>5</v>
      </c>
      <c r="E8184" s="1" t="str">
        <f>INDEX(Protocol[Mark],MATCH(C8184,Protocol[Step],0))</f>
        <v>2M2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460010005</v>
      </c>
      <c r="H8184" s="134">
        <f>Systematic[[#This Row],[SampleVariableLabel]]+100*Systematic[[#This Row],[State]]</f>
        <v>460010605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460</v>
      </c>
      <c r="B8185" s="1">
        <f>IF(C8185=0,IF(B8184=Protocol!$V$20,1,B8184+1),B8184)</f>
        <v>1</v>
      </c>
      <c r="C8185" s="1">
        <f>IF(C8184+1=Protocol!$V$21,0,C8184+1)</f>
        <v>7</v>
      </c>
      <c r="D8185" s="1">
        <f t="shared" si="271"/>
        <v>6</v>
      </c>
      <c r="E8185" s="1" t="str">
        <f>INDEX(Protocol[Mark],MATCH(C8185,Protocol[Step],0))</f>
        <v>3P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460010006</v>
      </c>
      <c r="H8185" s="134">
        <f>Systematic[[#This Row],[SampleVariableLabel]]+100*Systematic[[#This Row],[State]]</f>
        <v>460010706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460</v>
      </c>
      <c r="B8186" s="1">
        <f>IF(C8186=0,IF(B8185=Protocol!$V$20,1,B8185+1),B8185)</f>
        <v>1</v>
      </c>
      <c r="C8186" s="1">
        <f>IF(C8185+1=Protocol!$V$21,0,C8185+1)</f>
        <v>8</v>
      </c>
      <c r="D8186" s="1">
        <f t="shared" si="271"/>
        <v>1</v>
      </c>
      <c r="E8186" s="1" t="str">
        <f>INDEX(Protocol[Mark],MATCH(C8186,Protocol[Step],0))</f>
        <v>4G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460010001</v>
      </c>
      <c r="H8186" s="134">
        <f>Systematic[[#This Row],[SampleVariableLabel]]+100*Systematic[[#This Row],[State]]</f>
        <v>460010801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460</v>
      </c>
      <c r="B8187" s="1">
        <f>IF(C8187=0,IF(B8186=Protocol!$V$20,1,B8186+1),B8186)</f>
        <v>1</v>
      </c>
      <c r="C8187" s="1">
        <f>IF(C8186+1=Protocol!$V$21,0,C8186+1)</f>
        <v>9</v>
      </c>
      <c r="D8187" s="1">
        <f t="shared" si="271"/>
        <v>2</v>
      </c>
      <c r="E8187" s="1" t="str">
        <f>INDEX(Protocol[Mark],MATCH(C8187,Protocol[Step],0))</f>
        <v>5S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460010002</v>
      </c>
      <c r="H8187" s="134">
        <f>Systematic[[#This Row],[SampleVariableLabel]]+100*Systematic[[#This Row],[State]]</f>
        <v>460010902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460</v>
      </c>
      <c r="B8188" s="1">
        <f>IF(C8188=0,IF(B8187=Protocol!$V$20,1,B8187+1),B8187)</f>
        <v>1</v>
      </c>
      <c r="C8188" s="1">
        <f>IF(C8187+1=Protocol!$V$21,0,C8187+1)</f>
        <v>10</v>
      </c>
      <c r="D8188" s="1">
        <f t="shared" si="271"/>
        <v>3</v>
      </c>
      <c r="E8188" s="1" t="str">
        <f>INDEX(Protocol[Mark],MATCH(C8188,Protocol[Step],0))</f>
        <v>6Gp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460010003</v>
      </c>
      <c r="H8188" s="134">
        <f>Systematic[[#This Row],[SampleVariableLabel]]+100*Systematic[[#This Row],[State]]</f>
        <v>460011003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460</v>
      </c>
      <c r="B8189" s="1">
        <f>IF(C8189=0,IF(B8188=Protocol!$V$20,1,B8188+1),B8188)</f>
        <v>1</v>
      </c>
      <c r="C8189" s="1">
        <f>IF(C8188+1=Protocol!$V$21,0,C8188+1)</f>
        <v>11</v>
      </c>
      <c r="D8189" s="1">
        <f t="shared" si="271"/>
        <v>4</v>
      </c>
      <c r="E8189" s="1" t="str">
        <f>INDEX(Protocol[Mark],MATCH(C8189,Protocol[Step],0))</f>
        <v>7U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460010004</v>
      </c>
      <c r="H8189" s="134">
        <f>Systematic[[#This Row],[SampleVariableLabel]]+100*Systematic[[#This Row],[State]]</f>
        <v>460011104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460</v>
      </c>
      <c r="B8190" s="1">
        <f>IF(C8190=0,IF(B8189=Protocol!$V$20,1,B8189+1),B8189)</f>
        <v>1</v>
      </c>
      <c r="C8190" s="1">
        <f>IF(C8189+1=Protocol!$V$21,0,C8189+1)</f>
        <v>12</v>
      </c>
      <c r="D8190" s="1">
        <f t="shared" si="271"/>
        <v>5</v>
      </c>
      <c r="E8190" s="1" t="str">
        <f>INDEX(Protocol[Mark],MATCH(C8190,Protocol[Step],0))</f>
        <v>8Rot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460010005</v>
      </c>
      <c r="H8190" s="134">
        <f>Systematic[[#This Row],[SampleVariableLabel]]+100*Systematic[[#This Row],[State]]</f>
        <v>460011205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460</v>
      </c>
      <c r="B8191" s="1">
        <f>IF(C8191=0,IF(B8190=Protocol!$V$20,1,B8190+1),B8190)</f>
        <v>1</v>
      </c>
      <c r="C8191" s="1">
        <f>IF(C8190+1=Protocol!$V$21,0,C8190+1)</f>
        <v>13</v>
      </c>
      <c r="D8191" s="1">
        <f t="shared" si="271"/>
        <v>6</v>
      </c>
      <c r="E8191" s="1" t="str">
        <f>INDEX(Protocol[Mark],MATCH(C8191,Protocol[Step],0))</f>
        <v>9Ama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460010006</v>
      </c>
      <c r="H8191" s="134">
        <f>Systematic[[#This Row],[SampleVariableLabel]]+100*Systematic[[#This Row],[State]]</f>
        <v>460011306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460</v>
      </c>
      <c r="B8192" s="1">
        <f>IF(C8192=0,IF(B8191=Protocol!$V$20,1,B8191+1),B8191)</f>
        <v>1</v>
      </c>
      <c r="C8192" s="1">
        <f>IF(C8191+1=Protocol!$V$21,0,C8191+1)</f>
        <v>14</v>
      </c>
      <c r="D8192" s="1">
        <f t="shared" si="271"/>
        <v>1</v>
      </c>
      <c r="E8192" s="1" t="str">
        <f>INDEX(Protocol[Mark],MATCH(C8192,Protocol[Step],0))</f>
        <v>10AsTm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460010001</v>
      </c>
      <c r="H8192" s="134">
        <f>Systematic[[#This Row],[SampleVariableLabel]]+100*Systematic[[#This Row],[State]]</f>
        <v>460011401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460</v>
      </c>
      <c r="B8193" s="1">
        <f>IF(C8193=0,IF(B8192=Protocol!$V$20,1,B8192+1),B8192)</f>
        <v>1</v>
      </c>
      <c r="C8193" s="1">
        <f>IF(C8192+1=Protocol!$V$21,0,C8192+1)</f>
        <v>15</v>
      </c>
      <c r="D8193" s="1">
        <f t="shared" si="271"/>
        <v>2</v>
      </c>
      <c r="E8193" s="1" t="str">
        <f>INDEX(Protocol[Mark],MATCH(C8193,Protocol[Step],0))</f>
        <v>11Azd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460010002</v>
      </c>
      <c r="H8193" s="134">
        <f>Systematic[[#This Row],[SampleVariableLabel]]+100*Systematic[[#This Row],[State]]</f>
        <v>460011502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461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ce1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461010003</v>
      </c>
      <c r="H8194" s="134">
        <f>Systematic[[#This Row],[SampleVariableLabel]]+100*Systematic[[#This Row],[State]]</f>
        <v>461010003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461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1Dig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461010004</v>
      </c>
      <c r="H8195" s="134">
        <f>Systematic[[#This Row],[SampleVariableLabel]]+100*Systematic[[#This Row],[State]]</f>
        <v>461010104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461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1D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461010005</v>
      </c>
      <c r="H8196" s="134">
        <f>Systematic[[#This Row],[SampleVariableLabel]]+100*Systematic[[#This Row],[State]]</f>
        <v>461010205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461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1M.1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461010006</v>
      </c>
      <c r="H8197" s="134">
        <f>Systematic[[#This Row],[SampleVariableLabel]]+100*Systematic[[#This Row],[State]]</f>
        <v>461010306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461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2Oct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461010001</v>
      </c>
      <c r="H8198" s="134">
        <f>Systematic[[#This Row],[SampleVariableLabel]]+100*Systematic[[#This Row],[State]]</f>
        <v>461010401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461</v>
      </c>
      <c r="B8199" s="1">
        <f>IF(C8199=0,IF(B8198=Protocol!$V$20,1,B8198+1),B8198)</f>
        <v>1</v>
      </c>
      <c r="C8199" s="1">
        <f>IF(C8198+1=Protocol!$V$21,0,C8198+1)</f>
        <v>5</v>
      </c>
      <c r="D8199" s="1">
        <f t="shared" si="273"/>
        <v>2</v>
      </c>
      <c r="E8199" s="1" t="str">
        <f>INDEX(Protocol[Mark],MATCH(C8199,Protocol[Step],0))</f>
        <v>2c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461010002</v>
      </c>
      <c r="H8199" s="134">
        <f>Systematic[[#This Row],[SampleVariableLabel]]+100*Systematic[[#This Row],[State]]</f>
        <v>461010502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461</v>
      </c>
      <c r="B8200" s="1">
        <f>IF(C8200=0,IF(B8199=Protocol!$V$20,1,B8199+1),B8199)</f>
        <v>1</v>
      </c>
      <c r="C8200" s="1">
        <f>IF(C8199+1=Protocol!$V$21,0,C8199+1)</f>
        <v>6</v>
      </c>
      <c r="D8200" s="1">
        <f t="shared" si="273"/>
        <v>3</v>
      </c>
      <c r="E8200" s="1" t="str">
        <f>INDEX(Protocol[Mark],MATCH(C8200,Protocol[Step],0))</f>
        <v>2M2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461010003</v>
      </c>
      <c r="H8200" s="134">
        <f>Systematic[[#This Row],[SampleVariableLabel]]+100*Systematic[[#This Row],[State]]</f>
        <v>461010603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461</v>
      </c>
      <c r="B8201" s="1">
        <f>IF(C8201=0,IF(B8200=Protocol!$V$20,1,B8200+1),B8200)</f>
        <v>1</v>
      </c>
      <c r="C8201" s="1">
        <f>IF(C8200+1=Protocol!$V$21,0,C8200+1)</f>
        <v>7</v>
      </c>
      <c r="D8201" s="1">
        <f t="shared" si="273"/>
        <v>4</v>
      </c>
      <c r="E8201" s="1" t="str">
        <f>INDEX(Protocol[Mark],MATCH(C8201,Protocol[Step],0))</f>
        <v>3P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461010004</v>
      </c>
      <c r="H8201" s="134">
        <f>Systematic[[#This Row],[SampleVariableLabel]]+100*Systematic[[#This Row],[State]]</f>
        <v>461010704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461</v>
      </c>
      <c r="B8202" s="1">
        <f>IF(C8202=0,IF(B8201=Protocol!$V$20,1,B8201+1),B8201)</f>
        <v>1</v>
      </c>
      <c r="C8202" s="1">
        <f>IF(C8201+1=Protocol!$V$21,0,C8201+1)</f>
        <v>8</v>
      </c>
      <c r="D8202" s="1">
        <f t="shared" si="273"/>
        <v>5</v>
      </c>
      <c r="E8202" s="1" t="str">
        <f>INDEX(Protocol[Mark],MATCH(C8202,Protocol[Step],0))</f>
        <v>4G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461010005</v>
      </c>
      <c r="H8202" s="134">
        <f>Systematic[[#This Row],[SampleVariableLabel]]+100*Systematic[[#This Row],[State]]</f>
        <v>461010805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461</v>
      </c>
      <c r="B8203" s="1">
        <f>IF(C8203=0,IF(B8202=Protocol!$V$20,1,B8202+1),B8202)</f>
        <v>1</v>
      </c>
      <c r="C8203" s="1">
        <f>IF(C8202+1=Protocol!$V$21,0,C8202+1)</f>
        <v>9</v>
      </c>
      <c r="D8203" s="1">
        <f t="shared" si="273"/>
        <v>6</v>
      </c>
      <c r="E8203" s="1" t="str">
        <f>INDEX(Protocol[Mark],MATCH(C8203,Protocol[Step],0))</f>
        <v>5S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461010006</v>
      </c>
      <c r="H8203" s="134">
        <f>Systematic[[#This Row],[SampleVariableLabel]]+100*Systematic[[#This Row],[State]]</f>
        <v>461010906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461</v>
      </c>
      <c r="B8204" s="1">
        <f>IF(C8204=0,IF(B8203=Protocol!$V$20,1,B8203+1),B8203)</f>
        <v>1</v>
      </c>
      <c r="C8204" s="1">
        <f>IF(C8203+1=Protocol!$V$21,0,C8203+1)</f>
        <v>10</v>
      </c>
      <c r="D8204" s="1">
        <f t="shared" si="273"/>
        <v>1</v>
      </c>
      <c r="E8204" s="1" t="str">
        <f>INDEX(Protocol[Mark],MATCH(C8204,Protocol[Step],0))</f>
        <v>6Gp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461010001</v>
      </c>
      <c r="H8204" s="134">
        <f>Systematic[[#This Row],[SampleVariableLabel]]+100*Systematic[[#This Row],[State]]</f>
        <v>461011001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461</v>
      </c>
      <c r="B8205" s="1">
        <f>IF(C8205=0,IF(B8204=Protocol!$V$20,1,B8204+1),B8204)</f>
        <v>1</v>
      </c>
      <c r="C8205" s="1">
        <f>IF(C8204+1=Protocol!$V$21,0,C8204+1)</f>
        <v>11</v>
      </c>
      <c r="D8205" s="1">
        <f t="shared" si="273"/>
        <v>2</v>
      </c>
      <c r="E8205" s="1" t="str">
        <f>INDEX(Protocol[Mark],MATCH(C8205,Protocol[Step],0))</f>
        <v>7U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461010002</v>
      </c>
      <c r="H8205" s="134">
        <f>Systematic[[#This Row],[SampleVariableLabel]]+100*Systematic[[#This Row],[State]]</f>
        <v>461011102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461</v>
      </c>
      <c r="B8206" s="1">
        <f>IF(C8206=0,IF(B8205=Protocol!$V$20,1,B8205+1),B8205)</f>
        <v>1</v>
      </c>
      <c r="C8206" s="1">
        <f>IF(C8205+1=Protocol!$V$21,0,C8205+1)</f>
        <v>12</v>
      </c>
      <c r="D8206" s="1">
        <f t="shared" si="273"/>
        <v>3</v>
      </c>
      <c r="E8206" s="1" t="str">
        <f>INDEX(Protocol[Mark],MATCH(C8206,Protocol[Step],0))</f>
        <v>8Rot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461010003</v>
      </c>
      <c r="H8206" s="134">
        <f>Systematic[[#This Row],[SampleVariableLabel]]+100*Systematic[[#This Row],[State]]</f>
        <v>461011203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461</v>
      </c>
      <c r="B8207" s="1">
        <f>IF(C8207=0,IF(B8206=Protocol!$V$20,1,B8206+1),B8206)</f>
        <v>1</v>
      </c>
      <c r="C8207" s="1">
        <f>IF(C8206+1=Protocol!$V$21,0,C8206+1)</f>
        <v>13</v>
      </c>
      <c r="D8207" s="1">
        <f t="shared" si="273"/>
        <v>4</v>
      </c>
      <c r="E8207" s="1" t="str">
        <f>INDEX(Protocol[Mark],MATCH(C8207,Protocol[Step],0))</f>
        <v>9Ama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461010004</v>
      </c>
      <c r="H8207" s="134">
        <f>Systematic[[#This Row],[SampleVariableLabel]]+100*Systematic[[#This Row],[State]]</f>
        <v>461011304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461</v>
      </c>
      <c r="B8208" s="1">
        <f>IF(C8208=0,IF(B8207=Protocol!$V$20,1,B8207+1),B8207)</f>
        <v>1</v>
      </c>
      <c r="C8208" s="1">
        <f>IF(C8207+1=Protocol!$V$21,0,C8207+1)</f>
        <v>14</v>
      </c>
      <c r="D8208" s="1">
        <f t="shared" si="273"/>
        <v>5</v>
      </c>
      <c r="E8208" s="1" t="str">
        <f>INDEX(Protocol[Mark],MATCH(C8208,Protocol[Step],0))</f>
        <v>10AsTm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461010005</v>
      </c>
      <c r="H8208" s="134">
        <f>Systematic[[#This Row],[SampleVariableLabel]]+100*Systematic[[#This Row],[State]]</f>
        <v>461011405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461</v>
      </c>
      <c r="B8209" s="1">
        <f>IF(C8209=0,IF(B8208=Protocol!$V$20,1,B8208+1),B8208)</f>
        <v>1</v>
      </c>
      <c r="C8209" s="1">
        <f>IF(C8208+1=Protocol!$V$21,0,C8208+1)</f>
        <v>15</v>
      </c>
      <c r="D8209" s="1">
        <f t="shared" si="273"/>
        <v>6</v>
      </c>
      <c r="E8209" s="1" t="str">
        <f>INDEX(Protocol[Mark],MATCH(C8209,Protocol[Step],0))</f>
        <v>11Azd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461010006</v>
      </c>
      <c r="H8209" s="134">
        <f>Systematic[[#This Row],[SampleVariableLabel]]+100*Systematic[[#This Row],[State]]</f>
        <v>461011506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462</v>
      </c>
      <c r="B8210" s="1">
        <f>IF(C8210=0,IF(B8209=Protocol!$V$20,1,B8209+1),B8209)</f>
        <v>1</v>
      </c>
      <c r="C8210" s="1">
        <f>IF(C8209+1=Protocol!$V$21,0,C8209+1)</f>
        <v>0</v>
      </c>
      <c r="D8210" s="1">
        <f t="shared" si="273"/>
        <v>1</v>
      </c>
      <c r="E8210" s="1" t="str">
        <f>INDEX(Protocol[Mark],MATCH(C8210,Protocol[Step],0))</f>
        <v>ce1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462010001</v>
      </c>
      <c r="H8210" s="134">
        <f>Systematic[[#This Row],[SampleVariableLabel]]+100*Systematic[[#This Row],[State]]</f>
        <v>462010001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462</v>
      </c>
      <c r="B8211" s="1">
        <f>IF(C8211=0,IF(B8210=Protocol!$V$20,1,B8210+1),B8210)</f>
        <v>1</v>
      </c>
      <c r="C8211" s="1">
        <f>IF(C8210+1=Protocol!$V$21,0,C8210+1)</f>
        <v>1</v>
      </c>
      <c r="D8211" s="1">
        <f t="shared" si="273"/>
        <v>2</v>
      </c>
      <c r="E8211" s="1" t="str">
        <f>INDEX(Protocol[Mark],MATCH(C8211,Protocol[Step],0))</f>
        <v>1Dig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462010002</v>
      </c>
      <c r="H8211" s="134">
        <f>Systematic[[#This Row],[SampleVariableLabel]]+100*Systematic[[#This Row],[State]]</f>
        <v>462010102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462</v>
      </c>
      <c r="B8212" s="1">
        <f>IF(C8212=0,IF(B8211=Protocol!$V$20,1,B8211+1),B8211)</f>
        <v>1</v>
      </c>
      <c r="C8212" s="1">
        <f>IF(C8211+1=Protocol!$V$21,0,C8211+1)</f>
        <v>2</v>
      </c>
      <c r="D8212" s="1">
        <f t="shared" si="273"/>
        <v>3</v>
      </c>
      <c r="E8212" s="1" t="str">
        <f>INDEX(Protocol[Mark],MATCH(C8212,Protocol[Step],0))</f>
        <v>1D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462010003</v>
      </c>
      <c r="H8212" s="134">
        <f>Systematic[[#This Row],[SampleVariableLabel]]+100*Systematic[[#This Row],[State]]</f>
        <v>462010203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462</v>
      </c>
      <c r="B8213" s="1">
        <f>IF(C8213=0,IF(B8212=Protocol!$V$20,1,B8212+1),B8212)</f>
        <v>1</v>
      </c>
      <c r="C8213" s="1">
        <f>IF(C8212+1=Protocol!$V$21,0,C8212+1)</f>
        <v>3</v>
      </c>
      <c r="D8213" s="1">
        <f t="shared" si="273"/>
        <v>4</v>
      </c>
      <c r="E8213" s="1" t="str">
        <f>INDEX(Protocol[Mark],MATCH(C8213,Protocol[Step],0))</f>
        <v>1M.1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462010004</v>
      </c>
      <c r="H8213" s="134">
        <f>Systematic[[#This Row],[SampleVariableLabel]]+100*Systematic[[#This Row],[State]]</f>
        <v>462010304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462</v>
      </c>
      <c r="B8214" s="1">
        <f>IF(C8214=0,IF(B8213=Protocol!$V$20,1,B8213+1),B8213)</f>
        <v>1</v>
      </c>
      <c r="C8214" s="1">
        <f>IF(C8213+1=Protocol!$V$21,0,C8213+1)</f>
        <v>4</v>
      </c>
      <c r="D8214" s="1">
        <f t="shared" si="273"/>
        <v>5</v>
      </c>
      <c r="E8214" s="1" t="str">
        <f>INDEX(Protocol[Mark],MATCH(C8214,Protocol[Step],0))</f>
        <v>2Oct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462010005</v>
      </c>
      <c r="H8214" s="134">
        <f>Systematic[[#This Row],[SampleVariableLabel]]+100*Systematic[[#This Row],[State]]</f>
        <v>462010405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462</v>
      </c>
      <c r="B8215" s="1">
        <f>IF(C8215=0,IF(B8214=Protocol!$V$20,1,B8214+1),B8214)</f>
        <v>1</v>
      </c>
      <c r="C8215" s="1">
        <f>IF(C8214+1=Protocol!$V$21,0,C8214+1)</f>
        <v>5</v>
      </c>
      <c r="D8215" s="1">
        <f t="shared" si="273"/>
        <v>6</v>
      </c>
      <c r="E8215" s="1" t="str">
        <f>INDEX(Protocol[Mark],MATCH(C8215,Protocol[Step],0))</f>
        <v>2c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462010006</v>
      </c>
      <c r="H8215" s="134">
        <f>Systematic[[#This Row],[SampleVariableLabel]]+100*Systematic[[#This Row],[State]]</f>
        <v>462010506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462</v>
      </c>
      <c r="B8216" s="1">
        <f>IF(C8216=0,IF(B8215=Protocol!$V$20,1,B8215+1),B8215)</f>
        <v>1</v>
      </c>
      <c r="C8216" s="1">
        <f>IF(C8215+1=Protocol!$V$21,0,C8215+1)</f>
        <v>6</v>
      </c>
      <c r="D8216" s="1">
        <f t="shared" si="273"/>
        <v>1</v>
      </c>
      <c r="E8216" s="1" t="str">
        <f>INDEX(Protocol[Mark],MATCH(C8216,Protocol[Step],0))</f>
        <v>2M2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462010001</v>
      </c>
      <c r="H8216" s="134">
        <f>Systematic[[#This Row],[SampleVariableLabel]]+100*Systematic[[#This Row],[State]]</f>
        <v>462010601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462</v>
      </c>
      <c r="B8217" s="1">
        <f>IF(C8217=0,IF(B8216=Protocol!$V$20,1,B8216+1),B8216)</f>
        <v>1</v>
      </c>
      <c r="C8217" s="1">
        <f>IF(C8216+1=Protocol!$V$21,0,C8216+1)</f>
        <v>7</v>
      </c>
      <c r="D8217" s="1">
        <f t="shared" si="273"/>
        <v>2</v>
      </c>
      <c r="E8217" s="1" t="str">
        <f>INDEX(Protocol[Mark],MATCH(C8217,Protocol[Step],0))</f>
        <v>3P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462010002</v>
      </c>
      <c r="H8217" s="134">
        <f>Systematic[[#This Row],[SampleVariableLabel]]+100*Systematic[[#This Row],[State]]</f>
        <v>462010702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462</v>
      </c>
      <c r="B8218" s="1">
        <f>IF(C8218=0,IF(B8217=Protocol!$V$20,1,B8217+1),B8217)</f>
        <v>1</v>
      </c>
      <c r="C8218" s="1">
        <f>IF(C8217+1=Protocol!$V$21,0,C8217+1)</f>
        <v>8</v>
      </c>
      <c r="D8218" s="1">
        <f t="shared" si="273"/>
        <v>3</v>
      </c>
      <c r="E8218" s="1" t="str">
        <f>INDEX(Protocol[Mark],MATCH(C8218,Protocol[Step],0))</f>
        <v>4G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462010003</v>
      </c>
      <c r="H8218" s="134">
        <f>Systematic[[#This Row],[SampleVariableLabel]]+100*Systematic[[#This Row],[State]]</f>
        <v>462010803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462</v>
      </c>
      <c r="B8219" s="1">
        <f>IF(C8219=0,IF(B8218=Protocol!$V$20,1,B8218+1),B8218)</f>
        <v>1</v>
      </c>
      <c r="C8219" s="1">
        <f>IF(C8218+1=Protocol!$V$21,0,C8218+1)</f>
        <v>9</v>
      </c>
      <c r="D8219" s="1">
        <f t="shared" si="273"/>
        <v>4</v>
      </c>
      <c r="E8219" s="1" t="str">
        <f>INDEX(Protocol[Mark],MATCH(C8219,Protocol[Step],0))</f>
        <v>5S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462010004</v>
      </c>
      <c r="H8219" s="134">
        <f>Systematic[[#This Row],[SampleVariableLabel]]+100*Systematic[[#This Row],[State]]</f>
        <v>462010904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462</v>
      </c>
      <c r="B8220" s="1">
        <f>IF(C8220=0,IF(B8219=Protocol!$V$20,1,B8219+1),B8219)</f>
        <v>1</v>
      </c>
      <c r="C8220" s="1">
        <f>IF(C8219+1=Protocol!$V$21,0,C8219+1)</f>
        <v>10</v>
      </c>
      <c r="D8220" s="1">
        <f t="shared" si="273"/>
        <v>5</v>
      </c>
      <c r="E8220" s="1" t="str">
        <f>INDEX(Protocol[Mark],MATCH(C8220,Protocol[Step],0))</f>
        <v>6Gp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462010005</v>
      </c>
      <c r="H8220" s="134">
        <f>Systematic[[#This Row],[SampleVariableLabel]]+100*Systematic[[#This Row],[State]]</f>
        <v>462011005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462</v>
      </c>
      <c r="B8221" s="1">
        <f>IF(C8221=0,IF(B8220=Protocol!$V$20,1,B8220+1),B8220)</f>
        <v>1</v>
      </c>
      <c r="C8221" s="1">
        <f>IF(C8220+1=Protocol!$V$21,0,C8220+1)</f>
        <v>11</v>
      </c>
      <c r="D8221" s="1">
        <f t="shared" si="273"/>
        <v>6</v>
      </c>
      <c r="E8221" s="1" t="str">
        <f>INDEX(Protocol[Mark],MATCH(C8221,Protocol[Step],0))</f>
        <v>7U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462010006</v>
      </c>
      <c r="H8221" s="134">
        <f>Systematic[[#This Row],[SampleVariableLabel]]+100*Systematic[[#This Row],[State]]</f>
        <v>462011106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462</v>
      </c>
      <c r="B8222" s="1">
        <f>IF(C8222=0,IF(B8221=Protocol!$V$20,1,B8221+1),B8221)</f>
        <v>1</v>
      </c>
      <c r="C8222" s="1">
        <f>IF(C8221+1=Protocol!$V$21,0,C8221+1)</f>
        <v>12</v>
      </c>
      <c r="D8222" s="1">
        <f t="shared" si="273"/>
        <v>1</v>
      </c>
      <c r="E8222" s="1" t="str">
        <f>INDEX(Protocol[Mark],MATCH(C8222,Protocol[Step],0))</f>
        <v>8Rot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462010001</v>
      </c>
      <c r="H8222" s="134">
        <f>Systematic[[#This Row],[SampleVariableLabel]]+100*Systematic[[#This Row],[State]]</f>
        <v>462011201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462</v>
      </c>
      <c r="B8223" s="1">
        <f>IF(C8223=0,IF(B8222=Protocol!$V$20,1,B8222+1),B8222)</f>
        <v>1</v>
      </c>
      <c r="C8223" s="1">
        <f>IF(C8222+1=Protocol!$V$21,0,C8222+1)</f>
        <v>13</v>
      </c>
      <c r="D8223" s="1">
        <f t="shared" si="273"/>
        <v>2</v>
      </c>
      <c r="E8223" s="1" t="str">
        <f>INDEX(Protocol[Mark],MATCH(C8223,Protocol[Step],0))</f>
        <v>9Ama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462010002</v>
      </c>
      <c r="H8223" s="134">
        <f>Systematic[[#This Row],[SampleVariableLabel]]+100*Systematic[[#This Row],[State]]</f>
        <v>462011302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462</v>
      </c>
      <c r="B8224" s="1">
        <f>IF(C8224=0,IF(B8223=Protocol!$V$20,1,B8223+1),B8223)</f>
        <v>1</v>
      </c>
      <c r="C8224" s="1">
        <f>IF(C8223+1=Protocol!$V$21,0,C8223+1)</f>
        <v>14</v>
      </c>
      <c r="D8224" s="1">
        <f t="shared" si="273"/>
        <v>3</v>
      </c>
      <c r="E8224" s="1" t="str">
        <f>INDEX(Protocol[Mark],MATCH(C8224,Protocol[Step],0))</f>
        <v>10AsTm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462010003</v>
      </c>
      <c r="H8224" s="134">
        <f>Systematic[[#This Row],[SampleVariableLabel]]+100*Systematic[[#This Row],[State]]</f>
        <v>462011403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462</v>
      </c>
      <c r="B8225" s="1">
        <f>IF(C8225=0,IF(B8224=Protocol!$V$20,1,B8224+1),B8224)</f>
        <v>1</v>
      </c>
      <c r="C8225" s="1">
        <f>IF(C8224+1=Protocol!$V$21,0,C8224+1)</f>
        <v>15</v>
      </c>
      <c r="D8225" s="1">
        <f t="shared" si="273"/>
        <v>4</v>
      </c>
      <c r="E8225" s="1" t="str">
        <f>INDEX(Protocol[Mark],MATCH(C8225,Protocol[Step],0))</f>
        <v>11Azd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462010004</v>
      </c>
      <c r="H8225" s="134">
        <f>Systematic[[#This Row],[SampleVariableLabel]]+100*Systematic[[#This Row],[State]]</f>
        <v>462011504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463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ce1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463010005</v>
      </c>
      <c r="H8226" s="134">
        <f>Systematic[[#This Row],[SampleVariableLabel]]+100*Systematic[[#This Row],[State]]</f>
        <v>463010005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463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463010006</v>
      </c>
      <c r="H8227" s="134">
        <f>Systematic[[#This Row],[SampleVariableLabel]]+100*Systematic[[#This Row],[State]]</f>
        <v>463010106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463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463010001</v>
      </c>
      <c r="H8228" s="134">
        <f>Systematic[[#This Row],[SampleVariableLabel]]+100*Systematic[[#This Row],[State]]</f>
        <v>463010201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463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1M.1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463010002</v>
      </c>
      <c r="H8229" s="134">
        <f>Systematic[[#This Row],[SampleVariableLabel]]+100*Systematic[[#This Row],[State]]</f>
        <v>463010302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463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2Oct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463010003</v>
      </c>
      <c r="H8230" s="134">
        <f>Systematic[[#This Row],[SampleVariableLabel]]+100*Systematic[[#This Row],[State]]</f>
        <v>463010403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463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2c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463010004</v>
      </c>
      <c r="H8231" s="134">
        <f>Systematic[[#This Row],[SampleVariableLabel]]+100*Systematic[[#This Row],[State]]</f>
        <v>463010504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463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2M2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463010005</v>
      </c>
      <c r="H8232" s="134">
        <f>Systematic[[#This Row],[SampleVariableLabel]]+100*Systematic[[#This Row],[State]]</f>
        <v>463010605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463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3P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463010006</v>
      </c>
      <c r="H8233" s="134">
        <f>Systematic[[#This Row],[SampleVariableLabel]]+100*Systematic[[#This Row],[State]]</f>
        <v>463010706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463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4G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463010001</v>
      </c>
      <c r="H8234" s="134">
        <f>Systematic[[#This Row],[SampleVariableLabel]]+100*Systematic[[#This Row],[State]]</f>
        <v>463010801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463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5S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463010002</v>
      </c>
      <c r="H8235" s="134">
        <f>Systematic[[#This Row],[SampleVariableLabel]]+100*Systematic[[#This Row],[State]]</f>
        <v>463010902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463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6Gp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463010003</v>
      </c>
      <c r="H8236" s="134">
        <f>Systematic[[#This Row],[SampleVariableLabel]]+100*Systematic[[#This Row],[State]]</f>
        <v>463011003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463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7U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463010004</v>
      </c>
      <c r="H8237" s="134">
        <f>Systematic[[#This Row],[SampleVariableLabel]]+100*Systematic[[#This Row],[State]]</f>
        <v>463011104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463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8Rot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463010005</v>
      </c>
      <c r="H8238" s="134">
        <f>Systematic[[#This Row],[SampleVariableLabel]]+100*Systematic[[#This Row],[State]]</f>
        <v>463011205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463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9Ama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463010006</v>
      </c>
      <c r="H8239" s="134">
        <f>Systematic[[#This Row],[SampleVariableLabel]]+100*Systematic[[#This Row],[State]]</f>
        <v>463011306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463</v>
      </c>
      <c r="B8240" s="1">
        <f>IF(C8240=0,IF(B8239=Protocol!$V$20,1,B8239+1),B8239)</f>
        <v>1</v>
      </c>
      <c r="C8240" s="1">
        <f>IF(C8239+1=Protocol!$V$21,0,C8239+1)</f>
        <v>14</v>
      </c>
      <c r="D8240" s="1">
        <f t="shared" si="273"/>
        <v>1</v>
      </c>
      <c r="E8240" s="1" t="str">
        <f>INDEX(Protocol[Mark],MATCH(C8240,Protocol[Step],0))</f>
        <v>10AsTm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463010001</v>
      </c>
      <c r="H8240" s="134">
        <f>Systematic[[#This Row],[SampleVariableLabel]]+100*Systematic[[#This Row],[State]]</f>
        <v>463011401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463</v>
      </c>
      <c r="B8241" s="1">
        <f>IF(C8241=0,IF(B8240=Protocol!$V$20,1,B8240+1),B8240)</f>
        <v>1</v>
      </c>
      <c r="C8241" s="1">
        <f>IF(C8240+1=Protocol!$V$21,0,C8240+1)</f>
        <v>15</v>
      </c>
      <c r="D8241" s="1">
        <f t="shared" si="273"/>
        <v>2</v>
      </c>
      <c r="E8241" s="1" t="str">
        <f>INDEX(Protocol[Mark],MATCH(C8241,Protocol[Step],0))</f>
        <v>11Azd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463010002</v>
      </c>
      <c r="H8241" s="134">
        <f>Systematic[[#This Row],[SampleVariableLabel]]+100*Systematic[[#This Row],[State]]</f>
        <v>463011502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464</v>
      </c>
      <c r="B8242" s="1">
        <f>IF(C8242=0,IF(B8241=Protocol!$V$20,1,B8241+1),B8241)</f>
        <v>1</v>
      </c>
      <c r="C8242" s="1">
        <f>IF(C8241+1=Protocol!$V$21,0,C8241+1)</f>
        <v>0</v>
      </c>
      <c r="D8242" s="1">
        <f t="shared" si="273"/>
        <v>3</v>
      </c>
      <c r="E8242" s="1" t="str">
        <f>INDEX(Protocol[Mark],MATCH(C8242,Protocol[Step],0))</f>
        <v>ce1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464010003</v>
      </c>
      <c r="H8242" s="134">
        <f>Systematic[[#This Row],[SampleVariableLabel]]+100*Systematic[[#This Row],[State]]</f>
        <v>464010003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464</v>
      </c>
      <c r="B8243" s="1">
        <f>IF(C8243=0,IF(B8242=Protocol!$V$20,1,B8242+1),B8242)</f>
        <v>1</v>
      </c>
      <c r="C8243" s="1">
        <f>IF(C8242+1=Protocol!$V$21,0,C8242+1)</f>
        <v>1</v>
      </c>
      <c r="D8243" s="1">
        <f t="shared" si="273"/>
        <v>4</v>
      </c>
      <c r="E8243" s="1" t="str">
        <f>INDEX(Protocol[Mark],MATCH(C8243,Protocol[Step],0))</f>
        <v>1Dig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464010004</v>
      </c>
      <c r="H8243" s="134">
        <f>Systematic[[#This Row],[SampleVariableLabel]]+100*Systematic[[#This Row],[State]]</f>
        <v>464010104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464</v>
      </c>
      <c r="B8244" s="1">
        <f>IF(C8244=0,IF(B8243=Protocol!$V$20,1,B8243+1),B8243)</f>
        <v>1</v>
      </c>
      <c r="C8244" s="1">
        <f>IF(C8243+1=Protocol!$V$21,0,C8243+1)</f>
        <v>2</v>
      </c>
      <c r="D8244" s="1">
        <f t="shared" si="273"/>
        <v>5</v>
      </c>
      <c r="E8244" s="1" t="str">
        <f>INDEX(Protocol[Mark],MATCH(C8244,Protocol[Step],0))</f>
        <v>1D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464010005</v>
      </c>
      <c r="H8244" s="134">
        <f>Systematic[[#This Row],[SampleVariableLabel]]+100*Systematic[[#This Row],[State]]</f>
        <v>464010205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464</v>
      </c>
      <c r="B8245" s="1">
        <f>IF(C8245=0,IF(B8244=Protocol!$V$20,1,B8244+1),B8244)</f>
        <v>1</v>
      </c>
      <c r="C8245" s="1">
        <f>IF(C8244+1=Protocol!$V$21,0,C8244+1)</f>
        <v>3</v>
      </c>
      <c r="D8245" s="1">
        <f t="shared" si="273"/>
        <v>6</v>
      </c>
      <c r="E8245" s="1" t="str">
        <f>INDEX(Protocol[Mark],MATCH(C8245,Protocol[Step],0))</f>
        <v>1M.1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464010006</v>
      </c>
      <c r="H8245" s="134">
        <f>Systematic[[#This Row],[SampleVariableLabel]]+100*Systematic[[#This Row],[State]]</f>
        <v>464010306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464</v>
      </c>
      <c r="B8246" s="1">
        <f>IF(C8246=0,IF(B8245=Protocol!$V$20,1,B8245+1),B8245)</f>
        <v>1</v>
      </c>
      <c r="C8246" s="1">
        <f>IF(C8245+1=Protocol!$V$21,0,C8245+1)</f>
        <v>4</v>
      </c>
      <c r="D8246" s="1">
        <f t="shared" si="273"/>
        <v>1</v>
      </c>
      <c r="E8246" s="1" t="str">
        <f>INDEX(Protocol[Mark],MATCH(C8246,Protocol[Step],0))</f>
        <v>2Oct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464010001</v>
      </c>
      <c r="H8246" s="134">
        <f>Systematic[[#This Row],[SampleVariableLabel]]+100*Systematic[[#This Row],[State]]</f>
        <v>464010401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464</v>
      </c>
      <c r="B8247" s="1">
        <f>IF(C8247=0,IF(B8246=Protocol!$V$20,1,B8246+1),B8246)</f>
        <v>1</v>
      </c>
      <c r="C8247" s="1">
        <f>IF(C8246+1=Protocol!$V$21,0,C8246+1)</f>
        <v>5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464010002</v>
      </c>
      <c r="H8247" s="134">
        <f>Systematic[[#This Row],[SampleVariableLabel]]+100*Systematic[[#This Row],[State]]</f>
        <v>464010502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464</v>
      </c>
      <c r="B8248" s="1">
        <f>IF(C8248=0,IF(B8247=Protocol!$V$20,1,B8247+1),B8247)</f>
        <v>1</v>
      </c>
      <c r="C8248" s="1">
        <f>IF(C8247+1=Protocol!$V$21,0,C8247+1)</f>
        <v>6</v>
      </c>
      <c r="D8248" s="1">
        <f t="shared" si="273"/>
        <v>3</v>
      </c>
      <c r="E8248" s="1" t="str">
        <f>INDEX(Protocol[Mark],MATCH(C8248,Protocol[Step],0))</f>
        <v>2M2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464010003</v>
      </c>
      <c r="H8248" s="134">
        <f>Systematic[[#This Row],[SampleVariableLabel]]+100*Systematic[[#This Row],[State]]</f>
        <v>464010603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464</v>
      </c>
      <c r="B8249" s="1">
        <f>IF(C8249=0,IF(B8248=Protocol!$V$20,1,B8248+1),B8248)</f>
        <v>1</v>
      </c>
      <c r="C8249" s="1">
        <f>IF(C8248+1=Protocol!$V$21,0,C8248+1)</f>
        <v>7</v>
      </c>
      <c r="D8249" s="1">
        <f t="shared" si="273"/>
        <v>4</v>
      </c>
      <c r="E8249" s="1" t="str">
        <f>INDEX(Protocol[Mark],MATCH(C8249,Protocol[Step],0))</f>
        <v>3P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464010004</v>
      </c>
      <c r="H8249" s="134">
        <f>Systematic[[#This Row],[SampleVariableLabel]]+100*Systematic[[#This Row],[State]]</f>
        <v>464010704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464</v>
      </c>
      <c r="B8250" s="1">
        <f>IF(C8250=0,IF(B8249=Protocol!$V$20,1,B8249+1),B8249)</f>
        <v>1</v>
      </c>
      <c r="C8250" s="1">
        <f>IF(C8249+1=Protocol!$V$21,0,C8249+1)</f>
        <v>8</v>
      </c>
      <c r="D8250" s="1">
        <f t="shared" si="273"/>
        <v>5</v>
      </c>
      <c r="E8250" s="1" t="str">
        <f>INDEX(Protocol[Mark],MATCH(C8250,Protocol[Step],0))</f>
        <v>4G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464010005</v>
      </c>
      <c r="H8250" s="134">
        <f>Systematic[[#This Row],[SampleVariableLabel]]+100*Systematic[[#This Row],[State]]</f>
        <v>464010805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464</v>
      </c>
      <c r="B8251" s="1">
        <f>IF(C8251=0,IF(B8250=Protocol!$V$20,1,B8250+1),B8250)</f>
        <v>1</v>
      </c>
      <c r="C8251" s="1">
        <f>IF(C8250+1=Protocol!$V$21,0,C8250+1)</f>
        <v>9</v>
      </c>
      <c r="D8251" s="1">
        <f t="shared" si="273"/>
        <v>6</v>
      </c>
      <c r="E8251" s="1" t="str">
        <f>INDEX(Protocol[Mark],MATCH(C8251,Protocol[Step],0))</f>
        <v>5S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464010006</v>
      </c>
      <c r="H8251" s="134">
        <f>Systematic[[#This Row],[SampleVariableLabel]]+100*Systematic[[#This Row],[State]]</f>
        <v>464010906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464</v>
      </c>
      <c r="B8252" s="1">
        <f>IF(C8252=0,IF(B8251=Protocol!$V$20,1,B8251+1),B8251)</f>
        <v>1</v>
      </c>
      <c r="C8252" s="1">
        <f>IF(C8251+1=Protocol!$V$21,0,C8251+1)</f>
        <v>10</v>
      </c>
      <c r="D8252" s="1">
        <f t="shared" si="273"/>
        <v>1</v>
      </c>
      <c r="E8252" s="1" t="str">
        <f>INDEX(Protocol[Mark],MATCH(C8252,Protocol[Step],0))</f>
        <v>6Gp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464010001</v>
      </c>
      <c r="H8252" s="134">
        <f>Systematic[[#This Row],[SampleVariableLabel]]+100*Systematic[[#This Row],[State]]</f>
        <v>464011001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464</v>
      </c>
      <c r="B8253" s="1">
        <f>IF(C8253=0,IF(B8252=Protocol!$V$20,1,B8252+1),B8252)</f>
        <v>1</v>
      </c>
      <c r="C8253" s="1">
        <f>IF(C8252+1=Protocol!$V$21,0,C8252+1)</f>
        <v>11</v>
      </c>
      <c r="D8253" s="1">
        <f t="shared" si="273"/>
        <v>2</v>
      </c>
      <c r="E8253" s="1" t="str">
        <f>INDEX(Protocol[Mark],MATCH(C8253,Protocol[Step],0))</f>
        <v>7U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464010002</v>
      </c>
      <c r="H8253" s="134">
        <f>Systematic[[#This Row],[SampleVariableLabel]]+100*Systematic[[#This Row],[State]]</f>
        <v>464011102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464</v>
      </c>
      <c r="B8254" s="1">
        <f>IF(C8254=0,IF(B8253=Protocol!$V$20,1,B8253+1),B8253)</f>
        <v>1</v>
      </c>
      <c r="C8254" s="1">
        <f>IF(C8253+1=Protocol!$V$21,0,C8253+1)</f>
        <v>12</v>
      </c>
      <c r="D8254" s="1">
        <f t="shared" si="273"/>
        <v>3</v>
      </c>
      <c r="E8254" s="1" t="str">
        <f>INDEX(Protocol[Mark],MATCH(C8254,Protocol[Step],0))</f>
        <v>8Rot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464010003</v>
      </c>
      <c r="H8254" s="134">
        <f>Systematic[[#This Row],[SampleVariableLabel]]+100*Systematic[[#This Row],[State]]</f>
        <v>464011203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464</v>
      </c>
      <c r="B8255" s="1">
        <f>IF(C8255=0,IF(B8254=Protocol!$V$20,1,B8254+1),B8254)</f>
        <v>1</v>
      </c>
      <c r="C8255" s="1">
        <f>IF(C8254+1=Protocol!$V$21,0,C8254+1)</f>
        <v>13</v>
      </c>
      <c r="D8255" s="1">
        <f t="shared" si="273"/>
        <v>4</v>
      </c>
      <c r="E8255" s="1" t="str">
        <f>INDEX(Protocol[Mark],MATCH(C8255,Protocol[Step],0))</f>
        <v>9Ama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464010004</v>
      </c>
      <c r="H8255" s="134">
        <f>Systematic[[#This Row],[SampleVariableLabel]]+100*Systematic[[#This Row],[State]]</f>
        <v>464011304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464</v>
      </c>
      <c r="B8256" s="1">
        <f>IF(C8256=0,IF(B8255=Protocol!$V$20,1,B8255+1),B8255)</f>
        <v>1</v>
      </c>
      <c r="C8256" s="1">
        <f>IF(C8255+1=Protocol!$V$21,0,C8255+1)</f>
        <v>14</v>
      </c>
      <c r="D8256" s="1">
        <f t="shared" si="273"/>
        <v>5</v>
      </c>
      <c r="E8256" s="1" t="str">
        <f>INDEX(Protocol[Mark],MATCH(C8256,Protocol[Step],0))</f>
        <v>10AsTm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464010005</v>
      </c>
      <c r="H8256" s="134">
        <f>Systematic[[#This Row],[SampleVariableLabel]]+100*Systematic[[#This Row],[State]]</f>
        <v>464011405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464</v>
      </c>
      <c r="B8257" s="1">
        <f>IF(C8257=0,IF(B8256=Protocol!$V$20,1,B8256+1),B8256)</f>
        <v>1</v>
      </c>
      <c r="C8257" s="1">
        <f>IF(C8256+1=Protocol!$V$21,0,C8256+1)</f>
        <v>15</v>
      </c>
      <c r="D8257" s="1">
        <f t="shared" si="273"/>
        <v>6</v>
      </c>
      <c r="E8257" s="1" t="str">
        <f>INDEX(Protocol[Mark],MATCH(C8257,Protocol[Step],0))</f>
        <v>11Azd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464010006</v>
      </c>
      <c r="H8257" s="134">
        <f>Systematic[[#This Row],[SampleVariableLabel]]+100*Systematic[[#This Row],[State]]</f>
        <v>464011506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465</v>
      </c>
      <c r="B8258" s="1">
        <f>IF(C8258=0,IF(B8257=Protocol!$V$20,1,B8257+1),B8257)</f>
        <v>1</v>
      </c>
      <c r="C8258" s="1">
        <f>IF(C8257+1=Protocol!$V$21,0,C8257+1)</f>
        <v>0</v>
      </c>
      <c r="D8258" s="1">
        <f t="shared" si="273"/>
        <v>1</v>
      </c>
      <c r="E8258" s="1" t="str">
        <f>INDEX(Protocol[Mark],MATCH(C8258,Protocol[Step],0))</f>
        <v>ce1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465010001</v>
      </c>
      <c r="H8258" s="134">
        <f>Systematic[[#This Row],[SampleVariableLabel]]+100*Systematic[[#This Row],[State]]</f>
        <v>465010001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465</v>
      </c>
      <c r="B8259" s="1">
        <f>IF(C8259=0,IF(B8258=Protocol!$V$20,1,B8258+1),B8258)</f>
        <v>1</v>
      </c>
      <c r="C8259" s="1">
        <f>IF(C8258+1=Protocol!$V$21,0,C8258+1)</f>
        <v>1</v>
      </c>
      <c r="D8259" s="1">
        <f t="shared" ref="D8259:D8322" si="275">IF(D8258=nVariables,1,D8258+1)</f>
        <v>2</v>
      </c>
      <c r="E8259" s="1" t="str">
        <f>INDEX(Protocol[Mark],MATCH(C8259,Protocol[Step],0))</f>
        <v>1Dig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465010002</v>
      </c>
      <c r="H8259" s="134">
        <f>Systematic[[#This Row],[SampleVariableLabel]]+100*Systematic[[#This Row],[State]]</f>
        <v>465010102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465</v>
      </c>
      <c r="B8260" s="1">
        <f>IF(C8260=0,IF(B8259=Protocol!$V$20,1,B8259+1),B8259)</f>
        <v>1</v>
      </c>
      <c r="C8260" s="1">
        <f>IF(C8259+1=Protocol!$V$21,0,C8259+1)</f>
        <v>2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465010003</v>
      </c>
      <c r="H8260" s="134">
        <f>Systematic[[#This Row],[SampleVariableLabel]]+100*Systematic[[#This Row],[State]]</f>
        <v>465010203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465</v>
      </c>
      <c r="B8261" s="1">
        <f>IF(C8261=0,IF(B8260=Protocol!$V$20,1,B8260+1),B8260)</f>
        <v>1</v>
      </c>
      <c r="C8261" s="1">
        <f>IF(C8260+1=Protocol!$V$21,0,C8260+1)</f>
        <v>3</v>
      </c>
      <c r="D8261" s="1">
        <f t="shared" si="275"/>
        <v>4</v>
      </c>
      <c r="E8261" s="1" t="str">
        <f>INDEX(Protocol[Mark],MATCH(C8261,Protocol[Step],0))</f>
        <v>1M.1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465010004</v>
      </c>
      <c r="H8261" s="134">
        <f>Systematic[[#This Row],[SampleVariableLabel]]+100*Systematic[[#This Row],[State]]</f>
        <v>465010304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465</v>
      </c>
      <c r="B8262" s="1">
        <f>IF(C8262=0,IF(B8261=Protocol!$V$20,1,B8261+1),B8261)</f>
        <v>1</v>
      </c>
      <c r="C8262" s="1">
        <f>IF(C8261+1=Protocol!$V$21,0,C8261+1)</f>
        <v>4</v>
      </c>
      <c r="D8262" s="1">
        <f t="shared" si="275"/>
        <v>5</v>
      </c>
      <c r="E8262" s="1" t="str">
        <f>INDEX(Protocol[Mark],MATCH(C8262,Protocol[Step],0))</f>
        <v>2Oct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465010005</v>
      </c>
      <c r="H8262" s="134">
        <f>Systematic[[#This Row],[SampleVariableLabel]]+100*Systematic[[#This Row],[State]]</f>
        <v>465010405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465</v>
      </c>
      <c r="B8263" s="1">
        <f>IF(C8263=0,IF(B8262=Protocol!$V$20,1,B8262+1),B8262)</f>
        <v>1</v>
      </c>
      <c r="C8263" s="1">
        <f>IF(C8262+1=Protocol!$V$21,0,C8262+1)</f>
        <v>5</v>
      </c>
      <c r="D8263" s="1">
        <f t="shared" si="275"/>
        <v>6</v>
      </c>
      <c r="E8263" s="1" t="str">
        <f>INDEX(Protocol[Mark],MATCH(C8263,Protocol[Step],0))</f>
        <v>2c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465010006</v>
      </c>
      <c r="H8263" s="134">
        <f>Systematic[[#This Row],[SampleVariableLabel]]+100*Systematic[[#This Row],[State]]</f>
        <v>465010506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465</v>
      </c>
      <c r="B8264" s="1">
        <f>IF(C8264=0,IF(B8263=Protocol!$V$20,1,B8263+1),B8263)</f>
        <v>1</v>
      </c>
      <c r="C8264" s="1">
        <f>IF(C8263+1=Protocol!$V$21,0,C8263+1)</f>
        <v>6</v>
      </c>
      <c r="D8264" s="1">
        <f t="shared" si="275"/>
        <v>1</v>
      </c>
      <c r="E8264" s="1" t="str">
        <f>INDEX(Protocol[Mark],MATCH(C8264,Protocol[Step],0))</f>
        <v>2M2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465010001</v>
      </c>
      <c r="H8264" s="134">
        <f>Systematic[[#This Row],[SampleVariableLabel]]+100*Systematic[[#This Row],[State]]</f>
        <v>465010601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465</v>
      </c>
      <c r="B8265" s="1">
        <f>IF(C8265=0,IF(B8264=Protocol!$V$20,1,B8264+1),B8264)</f>
        <v>1</v>
      </c>
      <c r="C8265" s="1">
        <f>IF(C8264+1=Protocol!$V$21,0,C8264+1)</f>
        <v>7</v>
      </c>
      <c r="D8265" s="1">
        <f t="shared" si="275"/>
        <v>2</v>
      </c>
      <c r="E8265" s="1" t="str">
        <f>INDEX(Protocol[Mark],MATCH(C8265,Protocol[Step],0))</f>
        <v>3P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465010002</v>
      </c>
      <c r="H8265" s="134">
        <f>Systematic[[#This Row],[SampleVariableLabel]]+100*Systematic[[#This Row],[State]]</f>
        <v>465010702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465</v>
      </c>
      <c r="B8266" s="1">
        <f>IF(C8266=0,IF(B8265=Protocol!$V$20,1,B8265+1),B8265)</f>
        <v>1</v>
      </c>
      <c r="C8266" s="1">
        <f>IF(C8265+1=Protocol!$V$21,0,C8265+1)</f>
        <v>8</v>
      </c>
      <c r="D8266" s="1">
        <f t="shared" si="275"/>
        <v>3</v>
      </c>
      <c r="E8266" s="1" t="str">
        <f>INDEX(Protocol[Mark],MATCH(C8266,Protocol[Step],0))</f>
        <v>4G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465010003</v>
      </c>
      <c r="H8266" s="134">
        <f>Systematic[[#This Row],[SampleVariableLabel]]+100*Systematic[[#This Row],[State]]</f>
        <v>465010803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465</v>
      </c>
      <c r="B8267" s="1">
        <f>IF(C8267=0,IF(B8266=Protocol!$V$20,1,B8266+1),B8266)</f>
        <v>1</v>
      </c>
      <c r="C8267" s="1">
        <f>IF(C8266+1=Protocol!$V$21,0,C8266+1)</f>
        <v>9</v>
      </c>
      <c r="D8267" s="1">
        <f t="shared" si="275"/>
        <v>4</v>
      </c>
      <c r="E8267" s="1" t="str">
        <f>INDEX(Protocol[Mark],MATCH(C8267,Protocol[Step],0))</f>
        <v>5S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465010004</v>
      </c>
      <c r="H8267" s="134">
        <f>Systematic[[#This Row],[SampleVariableLabel]]+100*Systematic[[#This Row],[State]]</f>
        <v>465010904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465</v>
      </c>
      <c r="B8268" s="1">
        <f>IF(C8268=0,IF(B8267=Protocol!$V$20,1,B8267+1),B8267)</f>
        <v>1</v>
      </c>
      <c r="C8268" s="1">
        <f>IF(C8267+1=Protocol!$V$21,0,C8267+1)</f>
        <v>10</v>
      </c>
      <c r="D8268" s="1">
        <f t="shared" si="275"/>
        <v>5</v>
      </c>
      <c r="E8268" s="1" t="str">
        <f>INDEX(Protocol[Mark],MATCH(C8268,Protocol[Step],0))</f>
        <v>6Gp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465010005</v>
      </c>
      <c r="H8268" s="134">
        <f>Systematic[[#This Row],[SampleVariableLabel]]+100*Systematic[[#This Row],[State]]</f>
        <v>465011005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465</v>
      </c>
      <c r="B8269" s="1">
        <f>IF(C8269=0,IF(B8268=Protocol!$V$20,1,B8268+1),B8268)</f>
        <v>1</v>
      </c>
      <c r="C8269" s="1">
        <f>IF(C8268+1=Protocol!$V$21,0,C8268+1)</f>
        <v>11</v>
      </c>
      <c r="D8269" s="1">
        <f t="shared" si="275"/>
        <v>6</v>
      </c>
      <c r="E8269" s="1" t="str">
        <f>INDEX(Protocol[Mark],MATCH(C8269,Protocol[Step],0))</f>
        <v>7U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465010006</v>
      </c>
      <c r="H8269" s="134">
        <f>Systematic[[#This Row],[SampleVariableLabel]]+100*Systematic[[#This Row],[State]]</f>
        <v>465011106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465</v>
      </c>
      <c r="B8270" s="1">
        <f>IF(C8270=0,IF(B8269=Protocol!$V$20,1,B8269+1),B8269)</f>
        <v>1</v>
      </c>
      <c r="C8270" s="1">
        <f>IF(C8269+1=Protocol!$V$21,0,C8269+1)</f>
        <v>12</v>
      </c>
      <c r="D8270" s="1">
        <f t="shared" si="275"/>
        <v>1</v>
      </c>
      <c r="E8270" s="1" t="str">
        <f>INDEX(Protocol[Mark],MATCH(C8270,Protocol[Step],0))</f>
        <v>8Rot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465010001</v>
      </c>
      <c r="H8270" s="134">
        <f>Systematic[[#This Row],[SampleVariableLabel]]+100*Systematic[[#This Row],[State]]</f>
        <v>465011201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465</v>
      </c>
      <c r="B8271" s="1">
        <f>IF(C8271=0,IF(B8270=Protocol!$V$20,1,B8270+1),B8270)</f>
        <v>1</v>
      </c>
      <c r="C8271" s="1">
        <f>IF(C8270+1=Protocol!$V$21,0,C8270+1)</f>
        <v>13</v>
      </c>
      <c r="D8271" s="1">
        <f t="shared" si="275"/>
        <v>2</v>
      </c>
      <c r="E8271" s="1" t="str">
        <f>INDEX(Protocol[Mark],MATCH(C8271,Protocol[Step],0))</f>
        <v>9Ama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465010002</v>
      </c>
      <c r="H8271" s="134">
        <f>Systematic[[#This Row],[SampleVariableLabel]]+100*Systematic[[#This Row],[State]]</f>
        <v>465011302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465</v>
      </c>
      <c r="B8272" s="1">
        <f>IF(C8272=0,IF(B8271=Protocol!$V$20,1,B8271+1),B8271)</f>
        <v>1</v>
      </c>
      <c r="C8272" s="1">
        <f>IF(C8271+1=Protocol!$V$21,0,C8271+1)</f>
        <v>14</v>
      </c>
      <c r="D8272" s="1">
        <f t="shared" si="275"/>
        <v>3</v>
      </c>
      <c r="E8272" s="1" t="str">
        <f>INDEX(Protocol[Mark],MATCH(C8272,Protocol[Step],0))</f>
        <v>10AsTm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465010003</v>
      </c>
      <c r="H8272" s="134">
        <f>Systematic[[#This Row],[SampleVariableLabel]]+100*Systematic[[#This Row],[State]]</f>
        <v>465011403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465</v>
      </c>
      <c r="B8273" s="1">
        <f>IF(C8273=0,IF(B8272=Protocol!$V$20,1,B8272+1),B8272)</f>
        <v>1</v>
      </c>
      <c r="C8273" s="1">
        <f>IF(C8272+1=Protocol!$V$21,0,C8272+1)</f>
        <v>15</v>
      </c>
      <c r="D8273" s="1">
        <f t="shared" si="275"/>
        <v>4</v>
      </c>
      <c r="E8273" s="1" t="str">
        <f>INDEX(Protocol[Mark],MATCH(C8273,Protocol[Step],0))</f>
        <v>11Azd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465010004</v>
      </c>
      <c r="H8273" s="134">
        <f>Systematic[[#This Row],[SampleVariableLabel]]+100*Systematic[[#This Row],[State]]</f>
        <v>465011504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466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ce1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466010005</v>
      </c>
      <c r="H8274" s="134">
        <f>Systematic[[#This Row],[SampleVariableLabel]]+100*Systematic[[#This Row],[State]]</f>
        <v>466010005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466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1Dig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466010006</v>
      </c>
      <c r="H8275" s="134">
        <f>Systematic[[#This Row],[SampleVariableLabel]]+100*Systematic[[#This Row],[State]]</f>
        <v>466010106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466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1D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466010001</v>
      </c>
      <c r="H8276" s="134">
        <f>Systematic[[#This Row],[SampleVariableLabel]]+100*Systematic[[#This Row],[State]]</f>
        <v>466010201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466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1M.1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466010002</v>
      </c>
      <c r="H8277" s="134">
        <f>Systematic[[#This Row],[SampleVariableLabel]]+100*Systematic[[#This Row],[State]]</f>
        <v>466010302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466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2Oct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466010003</v>
      </c>
      <c r="H8278" s="134">
        <f>Systematic[[#This Row],[SampleVariableLabel]]+100*Systematic[[#This Row],[State]]</f>
        <v>466010403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466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2c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466010004</v>
      </c>
      <c r="H8279" s="134">
        <f>Systematic[[#This Row],[SampleVariableLabel]]+100*Systematic[[#This Row],[State]]</f>
        <v>466010504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466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2M2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466010005</v>
      </c>
      <c r="H8280" s="134">
        <f>Systematic[[#This Row],[SampleVariableLabel]]+100*Systematic[[#This Row],[State]]</f>
        <v>466010605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466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3P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466010006</v>
      </c>
      <c r="H8281" s="134">
        <f>Systematic[[#This Row],[SampleVariableLabel]]+100*Systematic[[#This Row],[State]]</f>
        <v>466010706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466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4G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466010001</v>
      </c>
      <c r="H8282" s="134">
        <f>Systematic[[#This Row],[SampleVariableLabel]]+100*Systematic[[#This Row],[State]]</f>
        <v>466010801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466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5S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466010002</v>
      </c>
      <c r="H8283" s="134">
        <f>Systematic[[#This Row],[SampleVariableLabel]]+100*Systematic[[#This Row],[State]]</f>
        <v>466010902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466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6Gp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466010003</v>
      </c>
      <c r="H8284" s="134">
        <f>Systematic[[#This Row],[SampleVariableLabel]]+100*Systematic[[#This Row],[State]]</f>
        <v>466011003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466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7U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466010004</v>
      </c>
      <c r="H8285" s="134">
        <f>Systematic[[#This Row],[SampleVariableLabel]]+100*Systematic[[#This Row],[State]]</f>
        <v>466011104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466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8Rot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466010005</v>
      </c>
      <c r="H8286" s="134">
        <f>Systematic[[#This Row],[SampleVariableLabel]]+100*Systematic[[#This Row],[State]]</f>
        <v>466011205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466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9Ama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466010006</v>
      </c>
      <c r="H8287" s="134">
        <f>Systematic[[#This Row],[SampleVariableLabel]]+100*Systematic[[#This Row],[State]]</f>
        <v>466011306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466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10AsTm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466010001</v>
      </c>
      <c r="H8288" s="134">
        <f>Systematic[[#This Row],[SampleVariableLabel]]+100*Systematic[[#This Row],[State]]</f>
        <v>466011401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466</v>
      </c>
      <c r="B8289" s="1">
        <f>IF(C8289=0,IF(B8288=Protocol!$V$20,1,B8288+1),B8288)</f>
        <v>1</v>
      </c>
      <c r="C8289" s="1">
        <f>IF(C8288+1=Protocol!$V$21,0,C8288+1)</f>
        <v>15</v>
      </c>
      <c r="D8289" s="1">
        <f t="shared" si="275"/>
        <v>2</v>
      </c>
      <c r="E8289" s="1" t="str">
        <f>INDEX(Protocol[Mark],MATCH(C8289,Protocol[Step],0))</f>
        <v>11Azd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466010002</v>
      </c>
      <c r="H8289" s="134">
        <f>Systematic[[#This Row],[SampleVariableLabel]]+100*Systematic[[#This Row],[State]]</f>
        <v>466011502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467</v>
      </c>
      <c r="B8290" s="1">
        <f>IF(C8290=0,IF(B8289=Protocol!$V$20,1,B8289+1),B8289)</f>
        <v>1</v>
      </c>
      <c r="C8290" s="1">
        <f>IF(C8289+1=Protocol!$V$21,0,C8289+1)</f>
        <v>0</v>
      </c>
      <c r="D8290" s="1">
        <f t="shared" si="275"/>
        <v>3</v>
      </c>
      <c r="E8290" s="1" t="str">
        <f>INDEX(Protocol[Mark],MATCH(C8290,Protocol[Step],0))</f>
        <v>ce1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467010003</v>
      </c>
      <c r="H8290" s="134">
        <f>Systematic[[#This Row],[SampleVariableLabel]]+100*Systematic[[#This Row],[State]]</f>
        <v>467010003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467</v>
      </c>
      <c r="B8291" s="1">
        <f>IF(C8291=0,IF(B8290=Protocol!$V$20,1,B8290+1),B8290)</f>
        <v>1</v>
      </c>
      <c r="C8291" s="1">
        <f>IF(C8290+1=Protocol!$V$21,0,C8290+1)</f>
        <v>1</v>
      </c>
      <c r="D8291" s="1">
        <f t="shared" si="275"/>
        <v>4</v>
      </c>
      <c r="E8291" s="1" t="str">
        <f>INDEX(Protocol[Mark],MATCH(C8291,Protocol[Step],0))</f>
        <v>1Dig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467010004</v>
      </c>
      <c r="H8291" s="134">
        <f>Systematic[[#This Row],[SampleVariableLabel]]+100*Systematic[[#This Row],[State]]</f>
        <v>467010104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467</v>
      </c>
      <c r="B8292" s="1">
        <f>IF(C8292=0,IF(B8291=Protocol!$V$20,1,B8291+1),B8291)</f>
        <v>1</v>
      </c>
      <c r="C8292" s="1">
        <f>IF(C8291+1=Protocol!$V$21,0,C8291+1)</f>
        <v>2</v>
      </c>
      <c r="D8292" s="1">
        <f t="shared" si="275"/>
        <v>5</v>
      </c>
      <c r="E8292" s="1" t="str">
        <f>INDEX(Protocol[Mark],MATCH(C8292,Protocol[Step],0))</f>
        <v>1D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467010005</v>
      </c>
      <c r="H8292" s="134">
        <f>Systematic[[#This Row],[SampleVariableLabel]]+100*Systematic[[#This Row],[State]]</f>
        <v>467010205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467</v>
      </c>
      <c r="B8293" s="1">
        <f>IF(C8293=0,IF(B8292=Protocol!$V$20,1,B8292+1),B8292)</f>
        <v>1</v>
      </c>
      <c r="C8293" s="1">
        <f>IF(C8292+1=Protocol!$V$21,0,C8292+1)</f>
        <v>3</v>
      </c>
      <c r="D8293" s="1">
        <f t="shared" si="275"/>
        <v>6</v>
      </c>
      <c r="E8293" s="1" t="str">
        <f>INDEX(Protocol[Mark],MATCH(C8293,Protocol[Step],0))</f>
        <v>1M.1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467010006</v>
      </c>
      <c r="H8293" s="134">
        <f>Systematic[[#This Row],[SampleVariableLabel]]+100*Systematic[[#This Row],[State]]</f>
        <v>467010306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467</v>
      </c>
      <c r="B8294" s="1">
        <f>IF(C8294=0,IF(B8293=Protocol!$V$20,1,B8293+1),B8293)</f>
        <v>1</v>
      </c>
      <c r="C8294" s="1">
        <f>IF(C8293+1=Protocol!$V$21,0,C8293+1)</f>
        <v>4</v>
      </c>
      <c r="D8294" s="1">
        <f t="shared" si="275"/>
        <v>1</v>
      </c>
      <c r="E8294" s="1" t="str">
        <f>INDEX(Protocol[Mark],MATCH(C8294,Protocol[Step],0))</f>
        <v>2Oct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467010001</v>
      </c>
      <c r="H8294" s="134">
        <f>Systematic[[#This Row],[SampleVariableLabel]]+100*Systematic[[#This Row],[State]]</f>
        <v>467010401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467</v>
      </c>
      <c r="B8295" s="1">
        <f>IF(C8295=0,IF(B8294=Protocol!$V$20,1,B8294+1),B8294)</f>
        <v>1</v>
      </c>
      <c r="C8295" s="1">
        <f>IF(C8294+1=Protocol!$V$21,0,C8294+1)</f>
        <v>5</v>
      </c>
      <c r="D8295" s="1">
        <f t="shared" si="275"/>
        <v>2</v>
      </c>
      <c r="E8295" s="1" t="str">
        <f>INDEX(Protocol[Mark],MATCH(C8295,Protocol[Step],0))</f>
        <v>2c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467010002</v>
      </c>
      <c r="H8295" s="134">
        <f>Systematic[[#This Row],[SampleVariableLabel]]+100*Systematic[[#This Row],[State]]</f>
        <v>467010502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467</v>
      </c>
      <c r="B8296" s="1">
        <f>IF(C8296=0,IF(B8295=Protocol!$V$20,1,B8295+1),B8295)</f>
        <v>1</v>
      </c>
      <c r="C8296" s="1">
        <f>IF(C8295+1=Protocol!$V$21,0,C8295+1)</f>
        <v>6</v>
      </c>
      <c r="D8296" s="1">
        <f t="shared" si="275"/>
        <v>3</v>
      </c>
      <c r="E8296" s="1" t="str">
        <f>INDEX(Protocol[Mark],MATCH(C8296,Protocol[Step],0))</f>
        <v>2M2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467010003</v>
      </c>
      <c r="H8296" s="134">
        <f>Systematic[[#This Row],[SampleVariableLabel]]+100*Systematic[[#This Row],[State]]</f>
        <v>467010603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467</v>
      </c>
      <c r="B8297" s="1">
        <f>IF(C8297=0,IF(B8296=Protocol!$V$20,1,B8296+1),B8296)</f>
        <v>1</v>
      </c>
      <c r="C8297" s="1">
        <f>IF(C8296+1=Protocol!$V$21,0,C8296+1)</f>
        <v>7</v>
      </c>
      <c r="D8297" s="1">
        <f t="shared" si="275"/>
        <v>4</v>
      </c>
      <c r="E8297" s="1" t="str">
        <f>INDEX(Protocol[Mark],MATCH(C8297,Protocol[Step],0))</f>
        <v>3P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467010004</v>
      </c>
      <c r="H8297" s="134">
        <f>Systematic[[#This Row],[SampleVariableLabel]]+100*Systematic[[#This Row],[State]]</f>
        <v>467010704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467</v>
      </c>
      <c r="B8298" s="1">
        <f>IF(C8298=0,IF(B8297=Protocol!$V$20,1,B8297+1),B8297)</f>
        <v>1</v>
      </c>
      <c r="C8298" s="1">
        <f>IF(C8297+1=Protocol!$V$21,0,C8297+1)</f>
        <v>8</v>
      </c>
      <c r="D8298" s="1">
        <f t="shared" si="275"/>
        <v>5</v>
      </c>
      <c r="E8298" s="1" t="str">
        <f>INDEX(Protocol[Mark],MATCH(C8298,Protocol[Step],0))</f>
        <v>4G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467010005</v>
      </c>
      <c r="H8298" s="134">
        <f>Systematic[[#This Row],[SampleVariableLabel]]+100*Systematic[[#This Row],[State]]</f>
        <v>467010805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467</v>
      </c>
      <c r="B8299" s="1">
        <f>IF(C8299=0,IF(B8298=Protocol!$V$20,1,B8298+1),B8298)</f>
        <v>1</v>
      </c>
      <c r="C8299" s="1">
        <f>IF(C8298+1=Protocol!$V$21,0,C8298+1)</f>
        <v>9</v>
      </c>
      <c r="D8299" s="1">
        <f t="shared" si="275"/>
        <v>6</v>
      </c>
      <c r="E8299" s="1" t="str">
        <f>INDEX(Protocol[Mark],MATCH(C8299,Protocol[Step],0))</f>
        <v>5S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467010006</v>
      </c>
      <c r="H8299" s="134">
        <f>Systematic[[#This Row],[SampleVariableLabel]]+100*Systematic[[#This Row],[State]]</f>
        <v>467010906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467</v>
      </c>
      <c r="B8300" s="1">
        <f>IF(C8300=0,IF(B8299=Protocol!$V$20,1,B8299+1),B8299)</f>
        <v>1</v>
      </c>
      <c r="C8300" s="1">
        <f>IF(C8299+1=Protocol!$V$21,0,C8299+1)</f>
        <v>10</v>
      </c>
      <c r="D8300" s="1">
        <f t="shared" si="275"/>
        <v>1</v>
      </c>
      <c r="E8300" s="1" t="str">
        <f>INDEX(Protocol[Mark],MATCH(C8300,Protocol[Step],0))</f>
        <v>6Gp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467010001</v>
      </c>
      <c r="H8300" s="134">
        <f>Systematic[[#This Row],[SampleVariableLabel]]+100*Systematic[[#This Row],[State]]</f>
        <v>467011001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467</v>
      </c>
      <c r="B8301" s="1">
        <f>IF(C8301=0,IF(B8300=Protocol!$V$20,1,B8300+1),B8300)</f>
        <v>1</v>
      </c>
      <c r="C8301" s="1">
        <f>IF(C8300+1=Protocol!$V$21,0,C8300+1)</f>
        <v>11</v>
      </c>
      <c r="D8301" s="1">
        <f t="shared" si="275"/>
        <v>2</v>
      </c>
      <c r="E8301" s="1" t="str">
        <f>INDEX(Protocol[Mark],MATCH(C8301,Protocol[Step],0))</f>
        <v>7U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467010002</v>
      </c>
      <c r="H8301" s="134">
        <f>Systematic[[#This Row],[SampleVariableLabel]]+100*Systematic[[#This Row],[State]]</f>
        <v>467011102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467</v>
      </c>
      <c r="B8302" s="1">
        <f>IF(C8302=0,IF(B8301=Protocol!$V$20,1,B8301+1),B8301)</f>
        <v>1</v>
      </c>
      <c r="C8302" s="1">
        <f>IF(C8301+1=Protocol!$V$21,0,C8301+1)</f>
        <v>12</v>
      </c>
      <c r="D8302" s="1">
        <f t="shared" si="275"/>
        <v>3</v>
      </c>
      <c r="E8302" s="1" t="str">
        <f>INDEX(Protocol[Mark],MATCH(C8302,Protocol[Step],0))</f>
        <v>8Rot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467010003</v>
      </c>
      <c r="H8302" s="134">
        <f>Systematic[[#This Row],[SampleVariableLabel]]+100*Systematic[[#This Row],[State]]</f>
        <v>467011203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467</v>
      </c>
      <c r="B8303" s="1">
        <f>IF(C8303=0,IF(B8302=Protocol!$V$20,1,B8302+1),B8302)</f>
        <v>1</v>
      </c>
      <c r="C8303" s="1">
        <f>IF(C8302+1=Protocol!$V$21,0,C8302+1)</f>
        <v>13</v>
      </c>
      <c r="D8303" s="1">
        <f t="shared" si="275"/>
        <v>4</v>
      </c>
      <c r="E8303" s="1" t="str">
        <f>INDEX(Protocol[Mark],MATCH(C8303,Protocol[Step],0))</f>
        <v>9Ama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467010004</v>
      </c>
      <c r="H8303" s="134">
        <f>Systematic[[#This Row],[SampleVariableLabel]]+100*Systematic[[#This Row],[State]]</f>
        <v>467011304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467</v>
      </c>
      <c r="B8304" s="1">
        <f>IF(C8304=0,IF(B8303=Protocol!$V$20,1,B8303+1),B8303)</f>
        <v>1</v>
      </c>
      <c r="C8304" s="1">
        <f>IF(C8303+1=Protocol!$V$21,0,C8303+1)</f>
        <v>14</v>
      </c>
      <c r="D8304" s="1">
        <f t="shared" si="275"/>
        <v>5</v>
      </c>
      <c r="E8304" s="1" t="str">
        <f>INDEX(Protocol[Mark],MATCH(C8304,Protocol[Step],0))</f>
        <v>10AsTm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467010005</v>
      </c>
      <c r="H8304" s="134">
        <f>Systematic[[#This Row],[SampleVariableLabel]]+100*Systematic[[#This Row],[State]]</f>
        <v>467011405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467</v>
      </c>
      <c r="B8305" s="1">
        <f>IF(C8305=0,IF(B8304=Protocol!$V$20,1,B8304+1),B8304)</f>
        <v>1</v>
      </c>
      <c r="C8305" s="1">
        <f>IF(C8304+1=Protocol!$V$21,0,C8304+1)</f>
        <v>15</v>
      </c>
      <c r="D8305" s="1">
        <f t="shared" si="275"/>
        <v>6</v>
      </c>
      <c r="E8305" s="1" t="str">
        <f>INDEX(Protocol[Mark],MATCH(C8305,Protocol[Step],0))</f>
        <v>11Azd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467010006</v>
      </c>
      <c r="H8305" s="134">
        <f>Systematic[[#This Row],[SampleVariableLabel]]+100*Systematic[[#This Row],[State]]</f>
        <v>467011506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468</v>
      </c>
      <c r="B8306" s="1">
        <f>IF(C8306=0,IF(B8305=Protocol!$V$20,1,B8305+1),B8305)</f>
        <v>1</v>
      </c>
      <c r="C8306" s="1">
        <f>IF(C8305+1=Protocol!$V$21,0,C8305+1)</f>
        <v>0</v>
      </c>
      <c r="D8306" s="1">
        <f t="shared" si="275"/>
        <v>1</v>
      </c>
      <c r="E8306" s="1" t="str">
        <f>INDEX(Protocol[Mark],MATCH(C8306,Protocol[Step],0))</f>
        <v>ce1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468010001</v>
      </c>
      <c r="H8306" s="134">
        <f>Systematic[[#This Row],[SampleVariableLabel]]+100*Systematic[[#This Row],[State]]</f>
        <v>468010001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468</v>
      </c>
      <c r="B8307" s="1">
        <f>IF(C8307=0,IF(B8306=Protocol!$V$20,1,B8306+1),B8306)</f>
        <v>1</v>
      </c>
      <c r="C8307" s="1">
        <f>IF(C8306+1=Protocol!$V$21,0,C8306+1)</f>
        <v>1</v>
      </c>
      <c r="D8307" s="1">
        <f t="shared" si="275"/>
        <v>2</v>
      </c>
      <c r="E8307" s="1" t="str">
        <f>INDEX(Protocol[Mark],MATCH(C8307,Protocol[Step],0))</f>
        <v>1Dig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468010002</v>
      </c>
      <c r="H8307" s="134">
        <f>Systematic[[#This Row],[SampleVariableLabel]]+100*Systematic[[#This Row],[State]]</f>
        <v>468010102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468</v>
      </c>
      <c r="B8308" s="1">
        <f>IF(C8308=0,IF(B8307=Protocol!$V$20,1,B8307+1),B8307)</f>
        <v>1</v>
      </c>
      <c r="C8308" s="1">
        <f>IF(C8307+1=Protocol!$V$21,0,C8307+1)</f>
        <v>2</v>
      </c>
      <c r="D8308" s="1">
        <f t="shared" si="275"/>
        <v>3</v>
      </c>
      <c r="E8308" s="1" t="str">
        <f>INDEX(Protocol[Mark],MATCH(C8308,Protocol[Step],0))</f>
        <v>1D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468010003</v>
      </c>
      <c r="H8308" s="134">
        <f>Systematic[[#This Row],[SampleVariableLabel]]+100*Systematic[[#This Row],[State]]</f>
        <v>468010203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468</v>
      </c>
      <c r="B8309" s="1">
        <f>IF(C8309=0,IF(B8308=Protocol!$V$20,1,B8308+1),B8308)</f>
        <v>1</v>
      </c>
      <c r="C8309" s="1">
        <f>IF(C8308+1=Protocol!$V$21,0,C8308+1)</f>
        <v>3</v>
      </c>
      <c r="D8309" s="1">
        <f t="shared" si="275"/>
        <v>4</v>
      </c>
      <c r="E8309" s="1" t="str">
        <f>INDEX(Protocol[Mark],MATCH(C8309,Protocol[Step],0))</f>
        <v>1M.1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468010004</v>
      </c>
      <c r="H8309" s="134">
        <f>Systematic[[#This Row],[SampleVariableLabel]]+100*Systematic[[#This Row],[State]]</f>
        <v>468010304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468</v>
      </c>
      <c r="B8310" s="1">
        <f>IF(C8310=0,IF(B8309=Protocol!$V$20,1,B8309+1),B8309)</f>
        <v>1</v>
      </c>
      <c r="C8310" s="1">
        <f>IF(C8309+1=Protocol!$V$21,0,C8309+1)</f>
        <v>4</v>
      </c>
      <c r="D8310" s="1">
        <f t="shared" si="275"/>
        <v>5</v>
      </c>
      <c r="E8310" s="1" t="str">
        <f>INDEX(Protocol[Mark],MATCH(C8310,Protocol[Step],0))</f>
        <v>2Oct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468010005</v>
      </c>
      <c r="H8310" s="134">
        <f>Systematic[[#This Row],[SampleVariableLabel]]+100*Systematic[[#This Row],[State]]</f>
        <v>468010405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468</v>
      </c>
      <c r="B8311" s="1">
        <f>IF(C8311=0,IF(B8310=Protocol!$V$20,1,B8310+1),B8310)</f>
        <v>1</v>
      </c>
      <c r="C8311" s="1">
        <f>IF(C8310+1=Protocol!$V$21,0,C8310+1)</f>
        <v>5</v>
      </c>
      <c r="D8311" s="1">
        <f t="shared" si="275"/>
        <v>6</v>
      </c>
      <c r="E8311" s="1" t="str">
        <f>INDEX(Protocol[Mark],MATCH(C8311,Protocol[Step],0))</f>
        <v>2c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468010006</v>
      </c>
      <c r="H8311" s="134">
        <f>Systematic[[#This Row],[SampleVariableLabel]]+100*Systematic[[#This Row],[State]]</f>
        <v>468010506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468</v>
      </c>
      <c r="B8312" s="1">
        <f>IF(C8312=0,IF(B8311=Protocol!$V$20,1,B8311+1),B8311)</f>
        <v>1</v>
      </c>
      <c r="C8312" s="1">
        <f>IF(C8311+1=Protocol!$V$21,0,C8311+1)</f>
        <v>6</v>
      </c>
      <c r="D8312" s="1">
        <f t="shared" si="275"/>
        <v>1</v>
      </c>
      <c r="E8312" s="1" t="str">
        <f>INDEX(Protocol[Mark],MATCH(C8312,Protocol[Step],0))</f>
        <v>2M2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468010001</v>
      </c>
      <c r="H8312" s="134">
        <f>Systematic[[#This Row],[SampleVariableLabel]]+100*Systematic[[#This Row],[State]]</f>
        <v>468010601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468</v>
      </c>
      <c r="B8313" s="1">
        <f>IF(C8313=0,IF(B8312=Protocol!$V$20,1,B8312+1),B8312)</f>
        <v>1</v>
      </c>
      <c r="C8313" s="1">
        <f>IF(C8312+1=Protocol!$V$21,0,C8312+1)</f>
        <v>7</v>
      </c>
      <c r="D8313" s="1">
        <f t="shared" si="275"/>
        <v>2</v>
      </c>
      <c r="E8313" s="1" t="str">
        <f>INDEX(Protocol[Mark],MATCH(C8313,Protocol[Step],0))</f>
        <v>3P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468010002</v>
      </c>
      <c r="H8313" s="134">
        <f>Systematic[[#This Row],[SampleVariableLabel]]+100*Systematic[[#This Row],[State]]</f>
        <v>468010702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468</v>
      </c>
      <c r="B8314" s="1">
        <f>IF(C8314=0,IF(B8313=Protocol!$V$20,1,B8313+1),B8313)</f>
        <v>1</v>
      </c>
      <c r="C8314" s="1">
        <f>IF(C8313+1=Protocol!$V$21,0,C8313+1)</f>
        <v>8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468010003</v>
      </c>
      <c r="H8314" s="134">
        <f>Systematic[[#This Row],[SampleVariableLabel]]+100*Systematic[[#This Row],[State]]</f>
        <v>468010803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468</v>
      </c>
      <c r="B8315" s="1">
        <f>IF(C8315=0,IF(B8314=Protocol!$V$20,1,B8314+1),B8314)</f>
        <v>1</v>
      </c>
      <c r="C8315" s="1">
        <f>IF(C8314+1=Protocol!$V$21,0,C8314+1)</f>
        <v>9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468010004</v>
      </c>
      <c r="H8315" s="134">
        <f>Systematic[[#This Row],[SampleVariableLabel]]+100*Systematic[[#This Row],[State]]</f>
        <v>468010904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468</v>
      </c>
      <c r="B8316" s="1">
        <f>IF(C8316=0,IF(B8315=Protocol!$V$20,1,B8315+1),B8315)</f>
        <v>1</v>
      </c>
      <c r="C8316" s="1">
        <f>IF(C8315+1=Protocol!$V$21,0,C8315+1)</f>
        <v>10</v>
      </c>
      <c r="D8316" s="1">
        <f t="shared" si="275"/>
        <v>5</v>
      </c>
      <c r="E8316" s="1" t="str">
        <f>INDEX(Protocol[Mark],MATCH(C8316,Protocol[Step],0))</f>
        <v>6Gp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468010005</v>
      </c>
      <c r="H8316" s="134">
        <f>Systematic[[#This Row],[SampleVariableLabel]]+100*Systematic[[#This Row],[State]]</f>
        <v>468011005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468</v>
      </c>
      <c r="B8317" s="1">
        <f>IF(C8317=0,IF(B8316=Protocol!$V$20,1,B8316+1),B8316)</f>
        <v>1</v>
      </c>
      <c r="C8317" s="1">
        <f>IF(C8316+1=Protocol!$V$21,0,C8316+1)</f>
        <v>11</v>
      </c>
      <c r="D8317" s="1">
        <f t="shared" si="275"/>
        <v>6</v>
      </c>
      <c r="E8317" s="1" t="str">
        <f>INDEX(Protocol[Mark],MATCH(C8317,Protocol[Step],0))</f>
        <v>7U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468010006</v>
      </c>
      <c r="H8317" s="134">
        <f>Systematic[[#This Row],[SampleVariableLabel]]+100*Systematic[[#This Row],[State]]</f>
        <v>468011106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468</v>
      </c>
      <c r="B8318" s="1">
        <f>IF(C8318=0,IF(B8317=Protocol!$V$20,1,B8317+1),B8317)</f>
        <v>1</v>
      </c>
      <c r="C8318" s="1">
        <f>IF(C8317+1=Protocol!$V$21,0,C8317+1)</f>
        <v>12</v>
      </c>
      <c r="D8318" s="1">
        <f t="shared" si="275"/>
        <v>1</v>
      </c>
      <c r="E8318" s="1" t="str">
        <f>INDEX(Protocol[Mark],MATCH(C8318,Protocol[Step],0))</f>
        <v>8Rot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468010001</v>
      </c>
      <c r="H8318" s="134">
        <f>Systematic[[#This Row],[SampleVariableLabel]]+100*Systematic[[#This Row],[State]]</f>
        <v>468011201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468</v>
      </c>
      <c r="B8319" s="1">
        <f>IF(C8319=0,IF(B8318=Protocol!$V$20,1,B8318+1),B8318)</f>
        <v>1</v>
      </c>
      <c r="C8319" s="1">
        <f>IF(C8318+1=Protocol!$V$21,0,C8318+1)</f>
        <v>13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468010002</v>
      </c>
      <c r="H8319" s="134">
        <f>Systematic[[#This Row],[SampleVariableLabel]]+100*Systematic[[#This Row],[State]]</f>
        <v>468011302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468</v>
      </c>
      <c r="B8320" s="1">
        <f>IF(C8320=0,IF(B8319=Protocol!$V$20,1,B8319+1),B8319)</f>
        <v>1</v>
      </c>
      <c r="C8320" s="1">
        <f>IF(C8319+1=Protocol!$V$21,0,C8319+1)</f>
        <v>14</v>
      </c>
      <c r="D8320" s="1">
        <f t="shared" si="275"/>
        <v>3</v>
      </c>
      <c r="E8320" s="1" t="str">
        <f>INDEX(Protocol[Mark],MATCH(C8320,Protocol[Step],0))</f>
        <v>10AsTm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468010003</v>
      </c>
      <c r="H8320" s="134">
        <f>Systematic[[#This Row],[SampleVariableLabel]]+100*Systematic[[#This Row],[State]]</f>
        <v>468011403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468</v>
      </c>
      <c r="B8321" s="1">
        <f>IF(C8321=0,IF(B8320=Protocol!$V$20,1,B8320+1),B8320)</f>
        <v>1</v>
      </c>
      <c r="C8321" s="1">
        <f>IF(C8320+1=Protocol!$V$21,0,C8320+1)</f>
        <v>15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468010004</v>
      </c>
      <c r="H8321" s="134">
        <f>Systematic[[#This Row],[SampleVariableLabel]]+100*Systematic[[#This Row],[State]]</f>
        <v>468011504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469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ce1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469010005</v>
      </c>
      <c r="H8322" s="134">
        <f>Systematic[[#This Row],[SampleVariableLabel]]+100*Systematic[[#This Row],[State]]</f>
        <v>469010005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469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1Dig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469010006</v>
      </c>
      <c r="H8323" s="134">
        <f>Systematic[[#This Row],[SampleVariableLabel]]+100*Systematic[[#This Row],[State]]</f>
        <v>469010106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469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1D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469010001</v>
      </c>
      <c r="H8324" s="134">
        <f>Systematic[[#This Row],[SampleVariableLabel]]+100*Systematic[[#This Row],[State]]</f>
        <v>469010201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469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1M.1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469010002</v>
      </c>
      <c r="H8325" s="134">
        <f>Systematic[[#This Row],[SampleVariableLabel]]+100*Systematic[[#This Row],[State]]</f>
        <v>469010302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469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2Oct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469010003</v>
      </c>
      <c r="H8326" s="134">
        <f>Systematic[[#This Row],[SampleVariableLabel]]+100*Systematic[[#This Row],[State]]</f>
        <v>469010403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469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2c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469010004</v>
      </c>
      <c r="H8327" s="134">
        <f>Systematic[[#This Row],[SampleVariableLabel]]+100*Systematic[[#This Row],[State]]</f>
        <v>469010504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469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2M2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469010005</v>
      </c>
      <c r="H8328" s="134">
        <f>Systematic[[#This Row],[SampleVariableLabel]]+100*Systematic[[#This Row],[State]]</f>
        <v>469010605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469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3P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469010006</v>
      </c>
      <c r="H8329" s="134">
        <f>Systematic[[#This Row],[SampleVariableLabel]]+100*Systematic[[#This Row],[State]]</f>
        <v>469010706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469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469010001</v>
      </c>
      <c r="H8330" s="134">
        <f>Systematic[[#This Row],[SampleVariableLabel]]+100*Systematic[[#This Row],[State]]</f>
        <v>469010801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469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469010002</v>
      </c>
      <c r="H8331" s="134">
        <f>Systematic[[#This Row],[SampleVariableLabel]]+100*Systematic[[#This Row],[State]]</f>
        <v>469010902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469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6Gp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469010003</v>
      </c>
      <c r="H8332" s="134">
        <f>Systematic[[#This Row],[SampleVariableLabel]]+100*Systematic[[#This Row],[State]]</f>
        <v>469011003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469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7U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469010004</v>
      </c>
      <c r="H8333" s="134">
        <f>Systematic[[#This Row],[SampleVariableLabel]]+100*Systematic[[#This Row],[State]]</f>
        <v>469011104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469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8Rot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469010005</v>
      </c>
      <c r="H8334" s="134">
        <f>Systematic[[#This Row],[SampleVariableLabel]]+100*Systematic[[#This Row],[State]]</f>
        <v>469011205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469</v>
      </c>
      <c r="B8335" s="1">
        <f>IF(C8335=0,IF(B8334=Protocol!$V$20,1,B8334+1),B8334)</f>
        <v>1</v>
      </c>
      <c r="C8335" s="1">
        <f>IF(C8334+1=Protocol!$V$21,0,C8334+1)</f>
        <v>13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469010006</v>
      </c>
      <c r="H8335" s="134">
        <f>Systematic[[#This Row],[SampleVariableLabel]]+100*Systematic[[#This Row],[State]]</f>
        <v>469011306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469</v>
      </c>
      <c r="B8336" s="1">
        <f>IF(C8336=0,IF(B8335=Protocol!$V$20,1,B8335+1),B8335)</f>
        <v>1</v>
      </c>
      <c r="C8336" s="1">
        <f>IF(C8335+1=Protocol!$V$21,0,C8335+1)</f>
        <v>14</v>
      </c>
      <c r="D8336" s="1">
        <f t="shared" si="277"/>
        <v>1</v>
      </c>
      <c r="E8336" s="1" t="str">
        <f>INDEX(Protocol[Mark],MATCH(C8336,Protocol[Step],0))</f>
        <v>10AsTm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469010001</v>
      </c>
      <c r="H8336" s="134">
        <f>Systematic[[#This Row],[SampleVariableLabel]]+100*Systematic[[#This Row],[State]]</f>
        <v>469011401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469</v>
      </c>
      <c r="B8337" s="1">
        <f>IF(C8337=0,IF(B8336=Protocol!$V$20,1,B8336+1),B8336)</f>
        <v>1</v>
      </c>
      <c r="C8337" s="1">
        <f>IF(C8336+1=Protocol!$V$21,0,C8336+1)</f>
        <v>15</v>
      </c>
      <c r="D8337" s="1">
        <f t="shared" si="277"/>
        <v>2</v>
      </c>
      <c r="E8337" s="1" t="str">
        <f>INDEX(Protocol[Mark],MATCH(C8337,Protocol[Step],0))</f>
        <v>11Azd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469010002</v>
      </c>
      <c r="H8337" s="134">
        <f>Systematic[[#This Row],[SampleVariableLabel]]+100*Systematic[[#This Row],[State]]</f>
        <v>469011502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470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ce1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470010003</v>
      </c>
      <c r="H8338" s="134">
        <f>Systematic[[#This Row],[SampleVariableLabel]]+100*Systematic[[#This Row],[State]]</f>
        <v>470010003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470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470010004</v>
      </c>
      <c r="H8339" s="134">
        <f>Systematic[[#This Row],[SampleVariableLabel]]+100*Systematic[[#This Row],[State]]</f>
        <v>470010104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470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1D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470010005</v>
      </c>
      <c r="H8340" s="134">
        <f>Systematic[[#This Row],[SampleVariableLabel]]+100*Systematic[[#This Row],[State]]</f>
        <v>470010205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470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1M.1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470010006</v>
      </c>
      <c r="H8341" s="134">
        <f>Systematic[[#This Row],[SampleVariableLabel]]+100*Systematic[[#This Row],[State]]</f>
        <v>470010306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470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470010001</v>
      </c>
      <c r="H8342" s="134">
        <f>Systematic[[#This Row],[SampleVariableLabel]]+100*Systematic[[#This Row],[State]]</f>
        <v>470010401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470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2c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470010002</v>
      </c>
      <c r="H8343" s="134">
        <f>Systematic[[#This Row],[SampleVariableLabel]]+100*Systematic[[#This Row],[State]]</f>
        <v>470010502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470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2M2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470010003</v>
      </c>
      <c r="H8344" s="134">
        <f>Systematic[[#This Row],[SampleVariableLabel]]+100*Systematic[[#This Row],[State]]</f>
        <v>470010603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470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3P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470010004</v>
      </c>
      <c r="H8345" s="134">
        <f>Systematic[[#This Row],[SampleVariableLabel]]+100*Systematic[[#This Row],[State]]</f>
        <v>470010704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470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4G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470010005</v>
      </c>
      <c r="H8346" s="134">
        <f>Systematic[[#This Row],[SampleVariableLabel]]+100*Systematic[[#This Row],[State]]</f>
        <v>470010805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470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5S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470010006</v>
      </c>
      <c r="H8347" s="134">
        <f>Systematic[[#This Row],[SampleVariableLabel]]+100*Systematic[[#This Row],[State]]</f>
        <v>470010906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470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6Gp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470010001</v>
      </c>
      <c r="H8348" s="134">
        <f>Systematic[[#This Row],[SampleVariableLabel]]+100*Systematic[[#This Row],[State]]</f>
        <v>470011001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470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7U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470010002</v>
      </c>
      <c r="H8349" s="134">
        <f>Systematic[[#This Row],[SampleVariableLabel]]+100*Systematic[[#This Row],[State]]</f>
        <v>470011102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470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8Rot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470010003</v>
      </c>
      <c r="H8350" s="134">
        <f>Systematic[[#This Row],[SampleVariableLabel]]+100*Systematic[[#This Row],[State]]</f>
        <v>470011203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470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9Ama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470010004</v>
      </c>
      <c r="H8351" s="134">
        <f>Systematic[[#This Row],[SampleVariableLabel]]+100*Systematic[[#This Row],[State]]</f>
        <v>470011304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470</v>
      </c>
      <c r="B8352" s="1">
        <f>IF(C8352=0,IF(B8351=Protocol!$V$20,1,B8351+1),B8351)</f>
        <v>1</v>
      </c>
      <c r="C8352" s="1">
        <f>IF(C8351+1=Protocol!$V$21,0,C8351+1)</f>
        <v>14</v>
      </c>
      <c r="D8352" s="1">
        <f t="shared" si="277"/>
        <v>5</v>
      </c>
      <c r="E8352" s="1" t="str">
        <f>INDEX(Protocol[Mark],MATCH(C8352,Protocol[Step],0))</f>
        <v>10AsTm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470010005</v>
      </c>
      <c r="H8352" s="134">
        <f>Systematic[[#This Row],[SampleVariableLabel]]+100*Systematic[[#This Row],[State]]</f>
        <v>470011405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470</v>
      </c>
      <c r="B8353" s="1">
        <f>IF(C8353=0,IF(B8352=Protocol!$V$20,1,B8352+1),B8352)</f>
        <v>1</v>
      </c>
      <c r="C8353" s="1">
        <f>IF(C8352+1=Protocol!$V$21,0,C8352+1)</f>
        <v>15</v>
      </c>
      <c r="D8353" s="1">
        <f t="shared" si="277"/>
        <v>6</v>
      </c>
      <c r="E8353" s="1" t="str">
        <f>INDEX(Protocol[Mark],MATCH(C8353,Protocol[Step],0))</f>
        <v>11Azd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470010006</v>
      </c>
      <c r="H8353" s="134">
        <f>Systematic[[#This Row],[SampleVariableLabel]]+100*Systematic[[#This Row],[State]]</f>
        <v>470011506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471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ce1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471010001</v>
      </c>
      <c r="H8354" s="134">
        <f>Systematic[[#This Row],[SampleVariableLabel]]+100*Systematic[[#This Row],[State]]</f>
        <v>471010001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471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1Dig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471010002</v>
      </c>
      <c r="H8355" s="134">
        <f>Systematic[[#This Row],[SampleVariableLabel]]+100*Systematic[[#This Row],[State]]</f>
        <v>471010102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471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1D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471010003</v>
      </c>
      <c r="H8356" s="134">
        <f>Systematic[[#This Row],[SampleVariableLabel]]+100*Systematic[[#This Row],[State]]</f>
        <v>471010203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471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1M.1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471010004</v>
      </c>
      <c r="H8357" s="134">
        <f>Systematic[[#This Row],[SampleVariableLabel]]+100*Systematic[[#This Row],[State]]</f>
        <v>471010304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471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2Oct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471010005</v>
      </c>
      <c r="H8358" s="134">
        <f>Systematic[[#This Row],[SampleVariableLabel]]+100*Systematic[[#This Row],[State]]</f>
        <v>471010405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471</v>
      </c>
      <c r="B8359" s="1">
        <f>IF(C8359=0,IF(B8358=Protocol!$V$20,1,B8358+1),B8358)</f>
        <v>1</v>
      </c>
      <c r="C8359" s="1">
        <f>IF(C8358+1=Protocol!$V$21,0,C8358+1)</f>
        <v>5</v>
      </c>
      <c r="D8359" s="1">
        <f t="shared" si="277"/>
        <v>6</v>
      </c>
      <c r="E8359" s="1" t="str">
        <f>INDEX(Protocol[Mark],MATCH(C8359,Protocol[Step],0))</f>
        <v>2c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471010006</v>
      </c>
      <c r="H8359" s="134">
        <f>Systematic[[#This Row],[SampleVariableLabel]]+100*Systematic[[#This Row],[State]]</f>
        <v>471010506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471</v>
      </c>
      <c r="B8360" s="1">
        <f>IF(C8360=0,IF(B8359=Protocol!$V$20,1,B8359+1),B8359)</f>
        <v>1</v>
      </c>
      <c r="C8360" s="1">
        <f>IF(C8359+1=Protocol!$V$21,0,C8359+1)</f>
        <v>6</v>
      </c>
      <c r="D8360" s="1">
        <f t="shared" si="277"/>
        <v>1</v>
      </c>
      <c r="E8360" s="1" t="str">
        <f>INDEX(Protocol[Mark],MATCH(C8360,Protocol[Step],0))</f>
        <v>2M2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471010001</v>
      </c>
      <c r="H8360" s="134">
        <f>Systematic[[#This Row],[SampleVariableLabel]]+100*Systematic[[#This Row],[State]]</f>
        <v>471010601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471</v>
      </c>
      <c r="B8361" s="1">
        <f>IF(C8361=0,IF(B8360=Protocol!$V$20,1,B8360+1),B8360)</f>
        <v>1</v>
      </c>
      <c r="C8361" s="1">
        <f>IF(C8360+1=Protocol!$V$21,0,C8360+1)</f>
        <v>7</v>
      </c>
      <c r="D8361" s="1">
        <f t="shared" si="277"/>
        <v>2</v>
      </c>
      <c r="E8361" s="1" t="str">
        <f>INDEX(Protocol[Mark],MATCH(C8361,Protocol[Step],0))</f>
        <v>3P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471010002</v>
      </c>
      <c r="H8361" s="134">
        <f>Systematic[[#This Row],[SampleVariableLabel]]+100*Systematic[[#This Row],[State]]</f>
        <v>471010702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471</v>
      </c>
      <c r="B8362" s="1">
        <f>IF(C8362=0,IF(B8361=Protocol!$V$20,1,B8361+1),B8361)</f>
        <v>1</v>
      </c>
      <c r="C8362" s="1">
        <f>IF(C8361+1=Protocol!$V$21,0,C8361+1)</f>
        <v>8</v>
      </c>
      <c r="D8362" s="1">
        <f t="shared" si="277"/>
        <v>3</v>
      </c>
      <c r="E8362" s="1" t="str">
        <f>INDEX(Protocol[Mark],MATCH(C8362,Protocol[Step],0))</f>
        <v>4G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471010003</v>
      </c>
      <c r="H8362" s="134">
        <f>Systematic[[#This Row],[SampleVariableLabel]]+100*Systematic[[#This Row],[State]]</f>
        <v>471010803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471</v>
      </c>
      <c r="B8363" s="1">
        <f>IF(C8363=0,IF(B8362=Protocol!$V$20,1,B8362+1),B8362)</f>
        <v>1</v>
      </c>
      <c r="C8363" s="1">
        <f>IF(C8362+1=Protocol!$V$21,0,C8362+1)</f>
        <v>9</v>
      </c>
      <c r="D8363" s="1">
        <f t="shared" si="277"/>
        <v>4</v>
      </c>
      <c r="E8363" s="1" t="str">
        <f>INDEX(Protocol[Mark],MATCH(C8363,Protocol[Step],0))</f>
        <v>5S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471010004</v>
      </c>
      <c r="H8363" s="134">
        <f>Systematic[[#This Row],[SampleVariableLabel]]+100*Systematic[[#This Row],[State]]</f>
        <v>471010904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471</v>
      </c>
      <c r="B8364" s="1">
        <f>IF(C8364=0,IF(B8363=Protocol!$V$20,1,B8363+1),B8363)</f>
        <v>1</v>
      </c>
      <c r="C8364" s="1">
        <f>IF(C8363+1=Protocol!$V$21,0,C8363+1)</f>
        <v>10</v>
      </c>
      <c r="D8364" s="1">
        <f t="shared" si="277"/>
        <v>5</v>
      </c>
      <c r="E8364" s="1" t="str">
        <f>INDEX(Protocol[Mark],MATCH(C8364,Protocol[Step],0))</f>
        <v>6Gp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471010005</v>
      </c>
      <c r="H8364" s="134">
        <f>Systematic[[#This Row],[SampleVariableLabel]]+100*Systematic[[#This Row],[State]]</f>
        <v>471011005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471</v>
      </c>
      <c r="B8365" s="1">
        <f>IF(C8365=0,IF(B8364=Protocol!$V$20,1,B8364+1),B8364)</f>
        <v>1</v>
      </c>
      <c r="C8365" s="1">
        <f>IF(C8364+1=Protocol!$V$21,0,C8364+1)</f>
        <v>11</v>
      </c>
      <c r="D8365" s="1">
        <f t="shared" si="277"/>
        <v>6</v>
      </c>
      <c r="E8365" s="1" t="str">
        <f>INDEX(Protocol[Mark],MATCH(C8365,Protocol[Step],0))</f>
        <v>7U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471010006</v>
      </c>
      <c r="H8365" s="134">
        <f>Systematic[[#This Row],[SampleVariableLabel]]+100*Systematic[[#This Row],[State]]</f>
        <v>471011106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471</v>
      </c>
      <c r="B8366" s="1">
        <f>IF(C8366=0,IF(B8365=Protocol!$V$20,1,B8365+1),B8365)</f>
        <v>1</v>
      </c>
      <c r="C8366" s="1">
        <f>IF(C8365+1=Protocol!$V$21,0,C8365+1)</f>
        <v>12</v>
      </c>
      <c r="D8366" s="1">
        <f t="shared" si="277"/>
        <v>1</v>
      </c>
      <c r="E8366" s="1" t="str">
        <f>INDEX(Protocol[Mark],MATCH(C8366,Protocol[Step],0))</f>
        <v>8Rot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471010001</v>
      </c>
      <c r="H8366" s="134">
        <f>Systematic[[#This Row],[SampleVariableLabel]]+100*Systematic[[#This Row],[State]]</f>
        <v>471011201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471</v>
      </c>
      <c r="B8367" s="1">
        <f>IF(C8367=0,IF(B8366=Protocol!$V$20,1,B8366+1),B8366)</f>
        <v>1</v>
      </c>
      <c r="C8367" s="1">
        <f>IF(C8366+1=Protocol!$V$21,0,C8366+1)</f>
        <v>13</v>
      </c>
      <c r="D8367" s="1">
        <f t="shared" si="277"/>
        <v>2</v>
      </c>
      <c r="E8367" s="1" t="str">
        <f>INDEX(Protocol[Mark],MATCH(C8367,Protocol[Step],0))</f>
        <v>9Ama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471010002</v>
      </c>
      <c r="H8367" s="134">
        <f>Systematic[[#This Row],[SampleVariableLabel]]+100*Systematic[[#This Row],[State]]</f>
        <v>471011302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471</v>
      </c>
      <c r="B8368" s="1">
        <f>IF(C8368=0,IF(B8367=Protocol!$V$20,1,B8367+1),B8367)</f>
        <v>1</v>
      </c>
      <c r="C8368" s="1">
        <f>IF(C8367+1=Protocol!$V$21,0,C8367+1)</f>
        <v>14</v>
      </c>
      <c r="D8368" s="1">
        <f t="shared" si="277"/>
        <v>3</v>
      </c>
      <c r="E8368" s="1" t="str">
        <f>INDEX(Protocol[Mark],MATCH(C8368,Protocol[Step],0))</f>
        <v>10AsTm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471010003</v>
      </c>
      <c r="H8368" s="134">
        <f>Systematic[[#This Row],[SampleVariableLabel]]+100*Systematic[[#This Row],[State]]</f>
        <v>471011403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471</v>
      </c>
      <c r="B8369" s="1">
        <f>IF(C8369=0,IF(B8368=Protocol!$V$20,1,B8368+1),B8368)</f>
        <v>1</v>
      </c>
      <c r="C8369" s="1">
        <f>IF(C8368+1=Protocol!$V$21,0,C8368+1)</f>
        <v>15</v>
      </c>
      <c r="D8369" s="1">
        <f t="shared" si="277"/>
        <v>4</v>
      </c>
      <c r="E8369" s="1" t="str">
        <f>INDEX(Protocol[Mark],MATCH(C8369,Protocol[Step],0))</f>
        <v>11Azd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471010004</v>
      </c>
      <c r="H8369" s="134">
        <f>Systematic[[#This Row],[SampleVariableLabel]]+100*Systematic[[#This Row],[State]]</f>
        <v>471011504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472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ce1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472010005</v>
      </c>
      <c r="H8370" s="134">
        <f>Systematic[[#This Row],[SampleVariableLabel]]+100*Systematic[[#This Row],[State]]</f>
        <v>472010005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472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1Dig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472010006</v>
      </c>
      <c r="H8371" s="134">
        <f>Systematic[[#This Row],[SampleVariableLabel]]+100*Systematic[[#This Row],[State]]</f>
        <v>472010106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472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1D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472010001</v>
      </c>
      <c r="H8372" s="134">
        <f>Systematic[[#This Row],[SampleVariableLabel]]+100*Systematic[[#This Row],[State]]</f>
        <v>472010201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472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1M.1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472010002</v>
      </c>
      <c r="H8373" s="134">
        <f>Systematic[[#This Row],[SampleVariableLabel]]+100*Systematic[[#This Row],[State]]</f>
        <v>472010302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472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2Oct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472010003</v>
      </c>
      <c r="H8374" s="134">
        <f>Systematic[[#This Row],[SampleVariableLabel]]+100*Systematic[[#This Row],[State]]</f>
        <v>472010403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472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2c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472010004</v>
      </c>
      <c r="H8375" s="134">
        <f>Systematic[[#This Row],[SampleVariableLabel]]+100*Systematic[[#This Row],[State]]</f>
        <v>472010504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472</v>
      </c>
      <c r="B8376" s="1">
        <f>IF(C8376=0,IF(B8375=Protocol!$V$20,1,B8375+1),B8375)</f>
        <v>1</v>
      </c>
      <c r="C8376" s="1">
        <f>IF(C8375+1=Protocol!$V$21,0,C8375+1)</f>
        <v>6</v>
      </c>
      <c r="D8376" s="1">
        <f t="shared" si="277"/>
        <v>5</v>
      </c>
      <c r="E8376" s="1" t="str">
        <f>INDEX(Protocol[Mark],MATCH(C8376,Protocol[Step],0))</f>
        <v>2M2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472010005</v>
      </c>
      <c r="H8376" s="134">
        <f>Systematic[[#This Row],[SampleVariableLabel]]+100*Systematic[[#This Row],[State]]</f>
        <v>472010605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472</v>
      </c>
      <c r="B8377" s="1">
        <f>IF(C8377=0,IF(B8376=Protocol!$V$20,1,B8376+1),B8376)</f>
        <v>1</v>
      </c>
      <c r="C8377" s="1">
        <f>IF(C8376+1=Protocol!$V$21,0,C8376+1)</f>
        <v>7</v>
      </c>
      <c r="D8377" s="1">
        <f t="shared" si="277"/>
        <v>6</v>
      </c>
      <c r="E8377" s="1" t="str">
        <f>INDEX(Protocol[Mark],MATCH(C8377,Protocol[Step],0))</f>
        <v>3P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472010006</v>
      </c>
      <c r="H8377" s="134">
        <f>Systematic[[#This Row],[SampleVariableLabel]]+100*Systematic[[#This Row],[State]]</f>
        <v>472010706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472</v>
      </c>
      <c r="B8378" s="1">
        <f>IF(C8378=0,IF(B8377=Protocol!$V$20,1,B8377+1),B8377)</f>
        <v>1</v>
      </c>
      <c r="C8378" s="1">
        <f>IF(C8377+1=Protocol!$V$21,0,C8377+1)</f>
        <v>8</v>
      </c>
      <c r="D8378" s="1">
        <f t="shared" si="277"/>
        <v>1</v>
      </c>
      <c r="E8378" s="1" t="str">
        <f>INDEX(Protocol[Mark],MATCH(C8378,Protocol[Step],0))</f>
        <v>4G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472010001</v>
      </c>
      <c r="H8378" s="134">
        <f>Systematic[[#This Row],[SampleVariableLabel]]+100*Systematic[[#This Row],[State]]</f>
        <v>472010801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472</v>
      </c>
      <c r="B8379" s="1">
        <f>IF(C8379=0,IF(B8378=Protocol!$V$20,1,B8378+1),B8378)</f>
        <v>1</v>
      </c>
      <c r="C8379" s="1">
        <f>IF(C8378+1=Protocol!$V$21,0,C8378+1)</f>
        <v>9</v>
      </c>
      <c r="D8379" s="1">
        <f t="shared" si="277"/>
        <v>2</v>
      </c>
      <c r="E8379" s="1" t="str">
        <f>INDEX(Protocol[Mark],MATCH(C8379,Protocol[Step],0))</f>
        <v>5S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472010002</v>
      </c>
      <c r="H8379" s="134">
        <f>Systematic[[#This Row],[SampleVariableLabel]]+100*Systematic[[#This Row],[State]]</f>
        <v>472010902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472</v>
      </c>
      <c r="B8380" s="1">
        <f>IF(C8380=0,IF(B8379=Protocol!$V$20,1,B8379+1),B8379)</f>
        <v>1</v>
      </c>
      <c r="C8380" s="1">
        <f>IF(C8379+1=Protocol!$V$21,0,C8379+1)</f>
        <v>10</v>
      </c>
      <c r="D8380" s="1">
        <f t="shared" si="277"/>
        <v>3</v>
      </c>
      <c r="E8380" s="1" t="str">
        <f>INDEX(Protocol[Mark],MATCH(C8380,Protocol[Step],0))</f>
        <v>6Gp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472010003</v>
      </c>
      <c r="H8380" s="134">
        <f>Systematic[[#This Row],[SampleVariableLabel]]+100*Systematic[[#This Row],[State]]</f>
        <v>472011003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472</v>
      </c>
      <c r="B8381" s="1">
        <f>IF(C8381=0,IF(B8380=Protocol!$V$20,1,B8380+1),B8380)</f>
        <v>1</v>
      </c>
      <c r="C8381" s="1">
        <f>IF(C8380+1=Protocol!$V$21,0,C8380+1)</f>
        <v>11</v>
      </c>
      <c r="D8381" s="1">
        <f t="shared" si="277"/>
        <v>4</v>
      </c>
      <c r="E8381" s="1" t="str">
        <f>INDEX(Protocol[Mark],MATCH(C8381,Protocol[Step],0))</f>
        <v>7U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472010004</v>
      </c>
      <c r="H8381" s="134">
        <f>Systematic[[#This Row],[SampleVariableLabel]]+100*Systematic[[#This Row],[State]]</f>
        <v>472011104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472</v>
      </c>
      <c r="B8382" s="1">
        <f>IF(C8382=0,IF(B8381=Protocol!$V$20,1,B8381+1),B8381)</f>
        <v>1</v>
      </c>
      <c r="C8382" s="1">
        <f>IF(C8381+1=Protocol!$V$21,0,C8381+1)</f>
        <v>12</v>
      </c>
      <c r="D8382" s="1">
        <f t="shared" si="277"/>
        <v>5</v>
      </c>
      <c r="E8382" s="1" t="str">
        <f>INDEX(Protocol[Mark],MATCH(C8382,Protocol[Step],0))</f>
        <v>8Rot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472010005</v>
      </c>
      <c r="H8382" s="134">
        <f>Systematic[[#This Row],[SampleVariableLabel]]+100*Systematic[[#This Row],[State]]</f>
        <v>472011205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472</v>
      </c>
      <c r="B8383" s="1">
        <f>IF(C8383=0,IF(B8382=Protocol!$V$20,1,B8382+1),B8382)</f>
        <v>1</v>
      </c>
      <c r="C8383" s="1">
        <f>IF(C8382+1=Protocol!$V$21,0,C8382+1)</f>
        <v>13</v>
      </c>
      <c r="D8383" s="1">
        <f t="shared" si="277"/>
        <v>6</v>
      </c>
      <c r="E8383" s="1" t="str">
        <f>INDEX(Protocol[Mark],MATCH(C8383,Protocol[Step],0))</f>
        <v>9Ama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472010006</v>
      </c>
      <c r="H8383" s="134">
        <f>Systematic[[#This Row],[SampleVariableLabel]]+100*Systematic[[#This Row],[State]]</f>
        <v>472011306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472</v>
      </c>
      <c r="B8384" s="1">
        <f>IF(C8384=0,IF(B8383=Protocol!$V$20,1,B8383+1),B8383)</f>
        <v>1</v>
      </c>
      <c r="C8384" s="1">
        <f>IF(C8383+1=Protocol!$V$21,0,C8383+1)</f>
        <v>14</v>
      </c>
      <c r="D8384" s="1">
        <f t="shared" si="277"/>
        <v>1</v>
      </c>
      <c r="E8384" s="1" t="str">
        <f>INDEX(Protocol[Mark],MATCH(C8384,Protocol[Step],0))</f>
        <v>10AsTm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472010001</v>
      </c>
      <c r="H8384" s="134">
        <f>Systematic[[#This Row],[SampleVariableLabel]]+100*Systematic[[#This Row],[State]]</f>
        <v>472011401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472</v>
      </c>
      <c r="B8385" s="1">
        <f>IF(C8385=0,IF(B8384=Protocol!$V$20,1,B8384+1),B8384)</f>
        <v>1</v>
      </c>
      <c r="C8385" s="1">
        <f>IF(C8384+1=Protocol!$V$21,0,C8384+1)</f>
        <v>15</v>
      </c>
      <c r="D8385" s="1">
        <f t="shared" si="277"/>
        <v>2</v>
      </c>
      <c r="E8385" s="1" t="str">
        <f>INDEX(Protocol[Mark],MATCH(C8385,Protocol[Step],0))</f>
        <v>11Azd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472010002</v>
      </c>
      <c r="H8385" s="134">
        <f>Systematic[[#This Row],[SampleVariableLabel]]+100*Systematic[[#This Row],[State]]</f>
        <v>472011502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473</v>
      </c>
      <c r="B8386" s="1">
        <f>IF(C8386=0,IF(B8385=Protocol!$V$20,1,B8385+1),B8385)</f>
        <v>1</v>
      </c>
      <c r="C8386" s="1">
        <f>IF(C8385+1=Protocol!$V$21,0,C8385+1)</f>
        <v>0</v>
      </c>
      <c r="D8386" s="1">
        <f t="shared" si="277"/>
        <v>3</v>
      </c>
      <c r="E8386" s="1" t="str">
        <f>INDEX(Protocol[Mark],MATCH(C8386,Protocol[Step],0))</f>
        <v>ce1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473010003</v>
      </c>
      <c r="H8386" s="134">
        <f>Systematic[[#This Row],[SampleVariableLabel]]+100*Systematic[[#This Row],[State]]</f>
        <v>473010003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473</v>
      </c>
      <c r="B8387" s="1">
        <f>IF(C8387=0,IF(B8386=Protocol!$V$20,1,B8386+1),B8386)</f>
        <v>1</v>
      </c>
      <c r="C8387" s="1">
        <f>IF(C8386+1=Protocol!$V$21,0,C8386+1)</f>
        <v>1</v>
      </c>
      <c r="D8387" s="1">
        <f t="shared" ref="D8387:D8450" si="279">IF(D8386=nVariables,1,D8386+1)</f>
        <v>4</v>
      </c>
      <c r="E8387" s="1" t="str">
        <f>INDEX(Protocol[Mark],MATCH(C8387,Protocol[Step],0))</f>
        <v>1Dig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473010004</v>
      </c>
      <c r="H8387" s="134">
        <f>Systematic[[#This Row],[SampleVariableLabel]]+100*Systematic[[#This Row],[State]]</f>
        <v>473010104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473</v>
      </c>
      <c r="B8388" s="1">
        <f>IF(C8388=0,IF(B8387=Protocol!$V$20,1,B8387+1),B8387)</f>
        <v>1</v>
      </c>
      <c r="C8388" s="1">
        <f>IF(C8387+1=Protocol!$V$21,0,C8387+1)</f>
        <v>2</v>
      </c>
      <c r="D8388" s="1">
        <f t="shared" si="279"/>
        <v>5</v>
      </c>
      <c r="E8388" s="1" t="str">
        <f>INDEX(Protocol[Mark],MATCH(C8388,Protocol[Step],0))</f>
        <v>1D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473010005</v>
      </c>
      <c r="H8388" s="134">
        <f>Systematic[[#This Row],[SampleVariableLabel]]+100*Systematic[[#This Row],[State]]</f>
        <v>473010205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473</v>
      </c>
      <c r="B8389" s="1">
        <f>IF(C8389=0,IF(B8388=Protocol!$V$20,1,B8388+1),B8388)</f>
        <v>1</v>
      </c>
      <c r="C8389" s="1">
        <f>IF(C8388+1=Protocol!$V$21,0,C8388+1)</f>
        <v>3</v>
      </c>
      <c r="D8389" s="1">
        <f t="shared" si="279"/>
        <v>6</v>
      </c>
      <c r="E8389" s="1" t="str">
        <f>INDEX(Protocol[Mark],MATCH(C8389,Protocol[Step],0))</f>
        <v>1M.1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473010006</v>
      </c>
      <c r="H8389" s="134">
        <f>Systematic[[#This Row],[SampleVariableLabel]]+100*Systematic[[#This Row],[State]]</f>
        <v>473010306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473</v>
      </c>
      <c r="B8390" s="1">
        <f>IF(C8390=0,IF(B8389=Protocol!$V$20,1,B8389+1),B8389)</f>
        <v>1</v>
      </c>
      <c r="C8390" s="1">
        <f>IF(C8389+1=Protocol!$V$21,0,C8389+1)</f>
        <v>4</v>
      </c>
      <c r="D8390" s="1">
        <f t="shared" si="279"/>
        <v>1</v>
      </c>
      <c r="E8390" s="1" t="str">
        <f>INDEX(Protocol[Mark],MATCH(C8390,Protocol[Step],0))</f>
        <v>2Oct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473010001</v>
      </c>
      <c r="H8390" s="134">
        <f>Systematic[[#This Row],[SampleVariableLabel]]+100*Systematic[[#This Row],[State]]</f>
        <v>473010401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473</v>
      </c>
      <c r="B8391" s="1">
        <f>IF(C8391=0,IF(B8390=Protocol!$V$20,1,B8390+1),B8390)</f>
        <v>1</v>
      </c>
      <c r="C8391" s="1">
        <f>IF(C8390+1=Protocol!$V$21,0,C8390+1)</f>
        <v>5</v>
      </c>
      <c r="D8391" s="1">
        <f t="shared" si="279"/>
        <v>2</v>
      </c>
      <c r="E8391" s="1" t="str">
        <f>INDEX(Protocol[Mark],MATCH(C8391,Protocol[Step],0))</f>
        <v>2c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473010002</v>
      </c>
      <c r="H8391" s="134">
        <f>Systematic[[#This Row],[SampleVariableLabel]]+100*Systematic[[#This Row],[State]]</f>
        <v>473010502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473</v>
      </c>
      <c r="B8392" s="1">
        <f>IF(C8392=0,IF(B8391=Protocol!$V$20,1,B8391+1),B8391)</f>
        <v>1</v>
      </c>
      <c r="C8392" s="1">
        <f>IF(C8391+1=Protocol!$V$21,0,C8391+1)</f>
        <v>6</v>
      </c>
      <c r="D8392" s="1">
        <f t="shared" si="279"/>
        <v>3</v>
      </c>
      <c r="E8392" s="1" t="str">
        <f>INDEX(Protocol[Mark],MATCH(C8392,Protocol[Step],0))</f>
        <v>2M2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473010003</v>
      </c>
      <c r="H8392" s="134">
        <f>Systematic[[#This Row],[SampleVariableLabel]]+100*Systematic[[#This Row],[State]]</f>
        <v>473010603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473</v>
      </c>
      <c r="B8393" s="1">
        <f>IF(C8393=0,IF(B8392=Protocol!$V$20,1,B8392+1),B8392)</f>
        <v>1</v>
      </c>
      <c r="C8393" s="1">
        <f>IF(C8392+1=Protocol!$V$21,0,C8392+1)</f>
        <v>7</v>
      </c>
      <c r="D8393" s="1">
        <f t="shared" si="279"/>
        <v>4</v>
      </c>
      <c r="E8393" s="1" t="str">
        <f>INDEX(Protocol[Mark],MATCH(C8393,Protocol[Step],0))</f>
        <v>3P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473010004</v>
      </c>
      <c r="H8393" s="134">
        <f>Systematic[[#This Row],[SampleVariableLabel]]+100*Systematic[[#This Row],[State]]</f>
        <v>473010704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473</v>
      </c>
      <c r="B8394" s="1">
        <f>IF(C8394=0,IF(B8393=Protocol!$V$20,1,B8393+1),B8393)</f>
        <v>1</v>
      </c>
      <c r="C8394" s="1">
        <f>IF(C8393+1=Protocol!$V$21,0,C8393+1)</f>
        <v>8</v>
      </c>
      <c r="D8394" s="1">
        <f t="shared" si="279"/>
        <v>5</v>
      </c>
      <c r="E8394" s="1" t="str">
        <f>INDEX(Protocol[Mark],MATCH(C8394,Protocol[Step],0))</f>
        <v>4G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473010005</v>
      </c>
      <c r="H8394" s="134">
        <f>Systematic[[#This Row],[SampleVariableLabel]]+100*Systematic[[#This Row],[State]]</f>
        <v>473010805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473</v>
      </c>
      <c r="B8395" s="1">
        <f>IF(C8395=0,IF(B8394=Protocol!$V$20,1,B8394+1),B8394)</f>
        <v>1</v>
      </c>
      <c r="C8395" s="1">
        <f>IF(C8394+1=Protocol!$V$21,0,C8394+1)</f>
        <v>9</v>
      </c>
      <c r="D8395" s="1">
        <f t="shared" si="279"/>
        <v>6</v>
      </c>
      <c r="E8395" s="1" t="str">
        <f>INDEX(Protocol[Mark],MATCH(C8395,Protocol[Step],0))</f>
        <v>5S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473010006</v>
      </c>
      <c r="H8395" s="134">
        <f>Systematic[[#This Row],[SampleVariableLabel]]+100*Systematic[[#This Row],[State]]</f>
        <v>473010906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473</v>
      </c>
      <c r="B8396" s="1">
        <f>IF(C8396=0,IF(B8395=Protocol!$V$20,1,B8395+1),B8395)</f>
        <v>1</v>
      </c>
      <c r="C8396" s="1">
        <f>IF(C8395+1=Protocol!$V$21,0,C8395+1)</f>
        <v>10</v>
      </c>
      <c r="D8396" s="1">
        <f t="shared" si="279"/>
        <v>1</v>
      </c>
      <c r="E8396" s="1" t="str">
        <f>INDEX(Protocol[Mark],MATCH(C8396,Protocol[Step],0))</f>
        <v>6Gp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473010001</v>
      </c>
      <c r="H8396" s="134">
        <f>Systematic[[#This Row],[SampleVariableLabel]]+100*Systematic[[#This Row],[State]]</f>
        <v>473011001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473</v>
      </c>
      <c r="B8397" s="1">
        <f>IF(C8397=0,IF(B8396=Protocol!$V$20,1,B8396+1),B8396)</f>
        <v>1</v>
      </c>
      <c r="C8397" s="1">
        <f>IF(C8396+1=Protocol!$V$21,0,C8396+1)</f>
        <v>11</v>
      </c>
      <c r="D8397" s="1">
        <f t="shared" si="279"/>
        <v>2</v>
      </c>
      <c r="E8397" s="1" t="str">
        <f>INDEX(Protocol[Mark],MATCH(C8397,Protocol[Step],0))</f>
        <v>7U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473010002</v>
      </c>
      <c r="H8397" s="134">
        <f>Systematic[[#This Row],[SampleVariableLabel]]+100*Systematic[[#This Row],[State]]</f>
        <v>473011102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473</v>
      </c>
      <c r="B8398" s="1">
        <f>IF(C8398=0,IF(B8397=Protocol!$V$20,1,B8397+1),B8397)</f>
        <v>1</v>
      </c>
      <c r="C8398" s="1">
        <f>IF(C8397+1=Protocol!$V$21,0,C8397+1)</f>
        <v>12</v>
      </c>
      <c r="D8398" s="1">
        <f t="shared" si="279"/>
        <v>3</v>
      </c>
      <c r="E8398" s="1" t="str">
        <f>INDEX(Protocol[Mark],MATCH(C8398,Protocol[Step],0))</f>
        <v>8Rot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473010003</v>
      </c>
      <c r="H8398" s="134">
        <f>Systematic[[#This Row],[SampleVariableLabel]]+100*Systematic[[#This Row],[State]]</f>
        <v>473011203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473</v>
      </c>
      <c r="B8399" s="1">
        <f>IF(C8399=0,IF(B8398=Protocol!$V$20,1,B8398+1),B8398)</f>
        <v>1</v>
      </c>
      <c r="C8399" s="1">
        <f>IF(C8398+1=Protocol!$V$21,0,C8398+1)</f>
        <v>13</v>
      </c>
      <c r="D8399" s="1">
        <f t="shared" si="279"/>
        <v>4</v>
      </c>
      <c r="E8399" s="1" t="str">
        <f>INDEX(Protocol[Mark],MATCH(C8399,Protocol[Step],0))</f>
        <v>9Ama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473010004</v>
      </c>
      <c r="H8399" s="134">
        <f>Systematic[[#This Row],[SampleVariableLabel]]+100*Systematic[[#This Row],[State]]</f>
        <v>473011304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473</v>
      </c>
      <c r="B8400" s="1">
        <f>IF(C8400=0,IF(B8399=Protocol!$V$20,1,B8399+1),B8399)</f>
        <v>1</v>
      </c>
      <c r="C8400" s="1">
        <f>IF(C8399+1=Protocol!$V$21,0,C8399+1)</f>
        <v>14</v>
      </c>
      <c r="D8400" s="1">
        <f t="shared" si="279"/>
        <v>5</v>
      </c>
      <c r="E8400" s="1" t="str">
        <f>INDEX(Protocol[Mark],MATCH(C8400,Protocol[Step],0))</f>
        <v>10AsTm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473010005</v>
      </c>
      <c r="H8400" s="134">
        <f>Systematic[[#This Row],[SampleVariableLabel]]+100*Systematic[[#This Row],[State]]</f>
        <v>473011405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473</v>
      </c>
      <c r="B8401" s="1">
        <f>IF(C8401=0,IF(B8400=Protocol!$V$20,1,B8400+1),B8400)</f>
        <v>1</v>
      </c>
      <c r="C8401" s="1">
        <f>IF(C8400+1=Protocol!$V$21,0,C8400+1)</f>
        <v>15</v>
      </c>
      <c r="D8401" s="1">
        <f t="shared" si="279"/>
        <v>6</v>
      </c>
      <c r="E8401" s="1" t="str">
        <f>INDEX(Protocol[Mark],MATCH(C8401,Protocol[Step],0))</f>
        <v>11Azd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473010006</v>
      </c>
      <c r="H8401" s="134">
        <f>Systematic[[#This Row],[SampleVariableLabel]]+100*Systematic[[#This Row],[State]]</f>
        <v>473011506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474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ce1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474010001</v>
      </c>
      <c r="H8402" s="134">
        <f>Systematic[[#This Row],[SampleVariableLabel]]+100*Systematic[[#This Row],[State]]</f>
        <v>474010001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474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1Dig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474010002</v>
      </c>
      <c r="H8403" s="134">
        <f>Systematic[[#This Row],[SampleVariableLabel]]+100*Systematic[[#This Row],[State]]</f>
        <v>474010102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474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1D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474010003</v>
      </c>
      <c r="H8404" s="134">
        <f>Systematic[[#This Row],[SampleVariableLabel]]+100*Systematic[[#This Row],[State]]</f>
        <v>474010203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474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1M.1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474010004</v>
      </c>
      <c r="H8405" s="134">
        <f>Systematic[[#This Row],[SampleVariableLabel]]+100*Systematic[[#This Row],[State]]</f>
        <v>474010304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474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2Oct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474010005</v>
      </c>
      <c r="H8406" s="134">
        <f>Systematic[[#This Row],[SampleVariableLabel]]+100*Systematic[[#This Row],[State]]</f>
        <v>474010405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474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2c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474010006</v>
      </c>
      <c r="H8407" s="134">
        <f>Systematic[[#This Row],[SampleVariableLabel]]+100*Systematic[[#This Row],[State]]</f>
        <v>474010506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474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2M2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474010001</v>
      </c>
      <c r="H8408" s="134">
        <f>Systematic[[#This Row],[SampleVariableLabel]]+100*Systematic[[#This Row],[State]]</f>
        <v>474010601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474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3P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474010002</v>
      </c>
      <c r="H8409" s="134">
        <f>Systematic[[#This Row],[SampleVariableLabel]]+100*Systematic[[#This Row],[State]]</f>
        <v>474010702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474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4G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474010003</v>
      </c>
      <c r="H8410" s="134">
        <f>Systematic[[#This Row],[SampleVariableLabel]]+100*Systematic[[#This Row],[State]]</f>
        <v>474010803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474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5S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474010004</v>
      </c>
      <c r="H8411" s="134">
        <f>Systematic[[#This Row],[SampleVariableLabel]]+100*Systematic[[#This Row],[State]]</f>
        <v>474010904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474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6Gp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474010005</v>
      </c>
      <c r="H8412" s="134">
        <f>Systematic[[#This Row],[SampleVariableLabel]]+100*Systematic[[#This Row],[State]]</f>
        <v>474011005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474</v>
      </c>
      <c r="B8413" s="1">
        <f>IF(C8413=0,IF(B8412=Protocol!$V$20,1,B8412+1),B8412)</f>
        <v>1</v>
      </c>
      <c r="C8413" s="1">
        <f>IF(C8412+1=Protocol!$V$21,0,C8412+1)</f>
        <v>11</v>
      </c>
      <c r="D8413" s="1">
        <f t="shared" si="279"/>
        <v>6</v>
      </c>
      <c r="E8413" s="1" t="str">
        <f>INDEX(Protocol[Mark],MATCH(C8413,Protocol[Step],0))</f>
        <v>7U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474010006</v>
      </c>
      <c r="H8413" s="134">
        <f>Systematic[[#This Row],[SampleVariableLabel]]+100*Systematic[[#This Row],[State]]</f>
        <v>474011106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474</v>
      </c>
      <c r="B8414" s="1">
        <f>IF(C8414=0,IF(B8413=Protocol!$V$20,1,B8413+1),B8413)</f>
        <v>1</v>
      </c>
      <c r="C8414" s="1">
        <f>IF(C8413+1=Protocol!$V$21,0,C8413+1)</f>
        <v>12</v>
      </c>
      <c r="D8414" s="1">
        <f t="shared" si="279"/>
        <v>1</v>
      </c>
      <c r="E8414" s="1" t="str">
        <f>INDEX(Protocol[Mark],MATCH(C8414,Protocol[Step],0))</f>
        <v>8Rot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474010001</v>
      </c>
      <c r="H8414" s="134">
        <f>Systematic[[#This Row],[SampleVariableLabel]]+100*Systematic[[#This Row],[State]]</f>
        <v>474011201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474</v>
      </c>
      <c r="B8415" s="1">
        <f>IF(C8415=0,IF(B8414=Protocol!$V$20,1,B8414+1),B8414)</f>
        <v>1</v>
      </c>
      <c r="C8415" s="1">
        <f>IF(C8414+1=Protocol!$V$21,0,C8414+1)</f>
        <v>13</v>
      </c>
      <c r="D8415" s="1">
        <f t="shared" si="279"/>
        <v>2</v>
      </c>
      <c r="E8415" s="1" t="str">
        <f>INDEX(Protocol[Mark],MATCH(C8415,Protocol[Step],0))</f>
        <v>9Ama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474010002</v>
      </c>
      <c r="H8415" s="134">
        <f>Systematic[[#This Row],[SampleVariableLabel]]+100*Systematic[[#This Row],[State]]</f>
        <v>474011302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474</v>
      </c>
      <c r="B8416" s="1">
        <f>IF(C8416=0,IF(B8415=Protocol!$V$20,1,B8415+1),B8415)</f>
        <v>1</v>
      </c>
      <c r="C8416" s="1">
        <f>IF(C8415+1=Protocol!$V$21,0,C8415+1)</f>
        <v>14</v>
      </c>
      <c r="D8416" s="1">
        <f t="shared" si="279"/>
        <v>3</v>
      </c>
      <c r="E8416" s="1" t="str">
        <f>INDEX(Protocol[Mark],MATCH(C8416,Protocol[Step],0))</f>
        <v>10AsTm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474010003</v>
      </c>
      <c r="H8416" s="134">
        <f>Systematic[[#This Row],[SampleVariableLabel]]+100*Systematic[[#This Row],[State]]</f>
        <v>474011403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474</v>
      </c>
      <c r="B8417" s="1">
        <f>IF(C8417=0,IF(B8416=Protocol!$V$20,1,B8416+1),B8416)</f>
        <v>1</v>
      </c>
      <c r="C8417" s="1">
        <f>IF(C8416+1=Protocol!$V$21,0,C8416+1)</f>
        <v>15</v>
      </c>
      <c r="D8417" s="1">
        <f t="shared" si="279"/>
        <v>4</v>
      </c>
      <c r="E8417" s="1" t="str">
        <f>INDEX(Protocol[Mark],MATCH(C8417,Protocol[Step],0))</f>
        <v>11Azd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474010004</v>
      </c>
      <c r="H8417" s="134">
        <f>Systematic[[#This Row],[SampleVariableLabel]]+100*Systematic[[#This Row],[State]]</f>
        <v>474011504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475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ce1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475010005</v>
      </c>
      <c r="H8418" s="134">
        <f>Systematic[[#This Row],[SampleVariableLabel]]+100*Systematic[[#This Row],[State]]</f>
        <v>475010005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475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1Dig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475010006</v>
      </c>
      <c r="H8419" s="134">
        <f>Systematic[[#This Row],[SampleVariableLabel]]+100*Systematic[[#This Row],[State]]</f>
        <v>475010106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475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1D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475010001</v>
      </c>
      <c r="H8420" s="134">
        <f>Systematic[[#This Row],[SampleVariableLabel]]+100*Systematic[[#This Row],[State]]</f>
        <v>475010201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475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1M.1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475010002</v>
      </c>
      <c r="H8421" s="134">
        <f>Systematic[[#This Row],[SampleVariableLabel]]+100*Systematic[[#This Row],[State]]</f>
        <v>475010302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475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2Oct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475010003</v>
      </c>
      <c r="H8422" s="134">
        <f>Systematic[[#This Row],[SampleVariableLabel]]+100*Systematic[[#This Row],[State]]</f>
        <v>475010403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475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2c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475010004</v>
      </c>
      <c r="H8423" s="134">
        <f>Systematic[[#This Row],[SampleVariableLabel]]+100*Systematic[[#This Row],[State]]</f>
        <v>475010504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475</v>
      </c>
      <c r="B8424" s="1">
        <f>IF(C8424=0,IF(B8423=Protocol!$V$20,1,B8423+1),B8423)</f>
        <v>1</v>
      </c>
      <c r="C8424" s="1">
        <f>IF(C8423+1=Protocol!$V$21,0,C8423+1)</f>
        <v>6</v>
      </c>
      <c r="D8424" s="1">
        <f t="shared" si="279"/>
        <v>5</v>
      </c>
      <c r="E8424" s="1" t="str">
        <f>INDEX(Protocol[Mark],MATCH(C8424,Protocol[Step],0))</f>
        <v>2M2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475010005</v>
      </c>
      <c r="H8424" s="134">
        <f>Systematic[[#This Row],[SampleVariableLabel]]+100*Systematic[[#This Row],[State]]</f>
        <v>475010605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475</v>
      </c>
      <c r="B8425" s="1">
        <f>IF(C8425=0,IF(B8424=Protocol!$V$20,1,B8424+1),B8424)</f>
        <v>1</v>
      </c>
      <c r="C8425" s="1">
        <f>IF(C8424+1=Protocol!$V$21,0,C8424+1)</f>
        <v>7</v>
      </c>
      <c r="D8425" s="1">
        <f t="shared" si="279"/>
        <v>6</v>
      </c>
      <c r="E8425" s="1" t="str">
        <f>INDEX(Protocol[Mark],MATCH(C8425,Protocol[Step],0))</f>
        <v>3P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475010006</v>
      </c>
      <c r="H8425" s="134">
        <f>Systematic[[#This Row],[SampleVariableLabel]]+100*Systematic[[#This Row],[State]]</f>
        <v>475010706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475</v>
      </c>
      <c r="B8426" s="1">
        <f>IF(C8426=0,IF(B8425=Protocol!$V$20,1,B8425+1),B8425)</f>
        <v>1</v>
      </c>
      <c r="C8426" s="1">
        <f>IF(C8425+1=Protocol!$V$21,0,C8425+1)</f>
        <v>8</v>
      </c>
      <c r="D8426" s="1">
        <f t="shared" si="279"/>
        <v>1</v>
      </c>
      <c r="E8426" s="1" t="str">
        <f>INDEX(Protocol[Mark],MATCH(C8426,Protocol[Step],0))</f>
        <v>4G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475010001</v>
      </c>
      <c r="H8426" s="134">
        <f>Systematic[[#This Row],[SampleVariableLabel]]+100*Systematic[[#This Row],[State]]</f>
        <v>475010801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475</v>
      </c>
      <c r="B8427" s="1">
        <f>IF(C8427=0,IF(B8426=Protocol!$V$20,1,B8426+1),B8426)</f>
        <v>1</v>
      </c>
      <c r="C8427" s="1">
        <f>IF(C8426+1=Protocol!$V$21,0,C8426+1)</f>
        <v>9</v>
      </c>
      <c r="D8427" s="1">
        <f t="shared" si="279"/>
        <v>2</v>
      </c>
      <c r="E8427" s="1" t="str">
        <f>INDEX(Protocol[Mark],MATCH(C8427,Protocol[Step],0))</f>
        <v>5S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475010002</v>
      </c>
      <c r="H8427" s="134">
        <f>Systematic[[#This Row],[SampleVariableLabel]]+100*Systematic[[#This Row],[State]]</f>
        <v>475010902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475</v>
      </c>
      <c r="B8428" s="1">
        <f>IF(C8428=0,IF(B8427=Protocol!$V$20,1,B8427+1),B8427)</f>
        <v>1</v>
      </c>
      <c r="C8428" s="1">
        <f>IF(C8427+1=Protocol!$V$21,0,C8427+1)</f>
        <v>10</v>
      </c>
      <c r="D8428" s="1">
        <f t="shared" si="279"/>
        <v>3</v>
      </c>
      <c r="E8428" s="1" t="str">
        <f>INDEX(Protocol[Mark],MATCH(C8428,Protocol[Step],0))</f>
        <v>6Gp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475010003</v>
      </c>
      <c r="H8428" s="134">
        <f>Systematic[[#This Row],[SampleVariableLabel]]+100*Systematic[[#This Row],[State]]</f>
        <v>475011003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475</v>
      </c>
      <c r="B8429" s="1">
        <f>IF(C8429=0,IF(B8428=Protocol!$V$20,1,B8428+1),B8428)</f>
        <v>1</v>
      </c>
      <c r="C8429" s="1">
        <f>IF(C8428+1=Protocol!$V$21,0,C8428+1)</f>
        <v>11</v>
      </c>
      <c r="D8429" s="1">
        <f t="shared" si="279"/>
        <v>4</v>
      </c>
      <c r="E8429" s="1" t="str">
        <f>INDEX(Protocol[Mark],MATCH(C8429,Protocol[Step],0))</f>
        <v>7U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475010004</v>
      </c>
      <c r="H8429" s="134">
        <f>Systematic[[#This Row],[SampleVariableLabel]]+100*Systematic[[#This Row],[State]]</f>
        <v>475011104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475</v>
      </c>
      <c r="B8430" s="1">
        <f>IF(C8430=0,IF(B8429=Protocol!$V$20,1,B8429+1),B8429)</f>
        <v>1</v>
      </c>
      <c r="C8430" s="1">
        <f>IF(C8429+1=Protocol!$V$21,0,C8429+1)</f>
        <v>12</v>
      </c>
      <c r="D8430" s="1">
        <f t="shared" si="279"/>
        <v>5</v>
      </c>
      <c r="E8430" s="1" t="str">
        <f>INDEX(Protocol[Mark],MATCH(C8430,Protocol[Step],0))</f>
        <v>8Rot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475010005</v>
      </c>
      <c r="H8430" s="134">
        <f>Systematic[[#This Row],[SampleVariableLabel]]+100*Systematic[[#This Row],[State]]</f>
        <v>475011205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475</v>
      </c>
      <c r="B8431" s="1">
        <f>IF(C8431=0,IF(B8430=Protocol!$V$20,1,B8430+1),B8430)</f>
        <v>1</v>
      </c>
      <c r="C8431" s="1">
        <f>IF(C8430+1=Protocol!$V$21,0,C8430+1)</f>
        <v>13</v>
      </c>
      <c r="D8431" s="1">
        <f t="shared" si="279"/>
        <v>6</v>
      </c>
      <c r="E8431" s="1" t="str">
        <f>INDEX(Protocol[Mark],MATCH(C8431,Protocol[Step],0))</f>
        <v>9Ama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475010006</v>
      </c>
      <c r="H8431" s="134">
        <f>Systematic[[#This Row],[SampleVariableLabel]]+100*Systematic[[#This Row],[State]]</f>
        <v>475011306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475</v>
      </c>
      <c r="B8432" s="1">
        <f>IF(C8432=0,IF(B8431=Protocol!$V$20,1,B8431+1),B8431)</f>
        <v>1</v>
      </c>
      <c r="C8432" s="1">
        <f>IF(C8431+1=Protocol!$V$21,0,C8431+1)</f>
        <v>14</v>
      </c>
      <c r="D8432" s="1">
        <f t="shared" si="279"/>
        <v>1</v>
      </c>
      <c r="E8432" s="1" t="str">
        <f>INDEX(Protocol[Mark],MATCH(C8432,Protocol[Step],0))</f>
        <v>10AsTm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475010001</v>
      </c>
      <c r="H8432" s="134">
        <f>Systematic[[#This Row],[SampleVariableLabel]]+100*Systematic[[#This Row],[State]]</f>
        <v>475011401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475</v>
      </c>
      <c r="B8433" s="1">
        <f>IF(C8433=0,IF(B8432=Protocol!$V$20,1,B8432+1),B8432)</f>
        <v>1</v>
      </c>
      <c r="C8433" s="1">
        <f>IF(C8432+1=Protocol!$V$21,0,C8432+1)</f>
        <v>15</v>
      </c>
      <c r="D8433" s="1">
        <f t="shared" si="279"/>
        <v>2</v>
      </c>
      <c r="E8433" s="1" t="str">
        <f>INDEX(Protocol[Mark],MATCH(C8433,Protocol[Step],0))</f>
        <v>11Azd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475010002</v>
      </c>
      <c r="H8433" s="134">
        <f>Systematic[[#This Row],[SampleVariableLabel]]+100*Systematic[[#This Row],[State]]</f>
        <v>475011502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476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ce1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476010003</v>
      </c>
      <c r="H8434" s="134">
        <f>Systematic[[#This Row],[SampleVariableLabel]]+100*Systematic[[#This Row],[State]]</f>
        <v>476010003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476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1Dig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476010004</v>
      </c>
      <c r="H8435" s="134">
        <f>Systematic[[#This Row],[SampleVariableLabel]]+100*Systematic[[#This Row],[State]]</f>
        <v>476010104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476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1D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476010005</v>
      </c>
      <c r="H8436" s="134">
        <f>Systematic[[#This Row],[SampleVariableLabel]]+100*Systematic[[#This Row],[State]]</f>
        <v>476010205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476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1M.1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476010006</v>
      </c>
      <c r="H8437" s="134">
        <f>Systematic[[#This Row],[SampleVariableLabel]]+100*Systematic[[#This Row],[State]]</f>
        <v>476010306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476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2Oct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476010001</v>
      </c>
      <c r="H8438" s="134">
        <f>Systematic[[#This Row],[SampleVariableLabel]]+100*Systematic[[#This Row],[State]]</f>
        <v>476010401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476</v>
      </c>
      <c r="B8439" s="1">
        <f>IF(C8439=0,IF(B8438=Protocol!$V$20,1,B8438+1),B8438)</f>
        <v>1</v>
      </c>
      <c r="C8439" s="1">
        <f>IF(C8438+1=Protocol!$V$21,0,C8438+1)</f>
        <v>5</v>
      </c>
      <c r="D8439" s="1">
        <f t="shared" si="279"/>
        <v>2</v>
      </c>
      <c r="E8439" s="1" t="str">
        <f>INDEX(Protocol[Mark],MATCH(C8439,Protocol[Step],0))</f>
        <v>2c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476010002</v>
      </c>
      <c r="H8439" s="134">
        <f>Systematic[[#This Row],[SampleVariableLabel]]+100*Systematic[[#This Row],[State]]</f>
        <v>476010502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476</v>
      </c>
      <c r="B8440" s="1">
        <f>IF(C8440=0,IF(B8439=Protocol!$V$20,1,B8439+1),B8439)</f>
        <v>1</v>
      </c>
      <c r="C8440" s="1">
        <f>IF(C8439+1=Protocol!$V$21,0,C8439+1)</f>
        <v>6</v>
      </c>
      <c r="D8440" s="1">
        <f t="shared" si="279"/>
        <v>3</v>
      </c>
      <c r="E8440" s="1" t="str">
        <f>INDEX(Protocol[Mark],MATCH(C8440,Protocol[Step],0))</f>
        <v>2M2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476010003</v>
      </c>
      <c r="H8440" s="134">
        <f>Systematic[[#This Row],[SampleVariableLabel]]+100*Systematic[[#This Row],[State]]</f>
        <v>476010603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476</v>
      </c>
      <c r="B8441" s="1">
        <f>IF(C8441=0,IF(B8440=Protocol!$V$20,1,B8440+1),B8440)</f>
        <v>1</v>
      </c>
      <c r="C8441" s="1">
        <f>IF(C8440+1=Protocol!$V$21,0,C8440+1)</f>
        <v>7</v>
      </c>
      <c r="D8441" s="1">
        <f t="shared" si="279"/>
        <v>4</v>
      </c>
      <c r="E8441" s="1" t="str">
        <f>INDEX(Protocol[Mark],MATCH(C8441,Protocol[Step],0))</f>
        <v>3P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476010004</v>
      </c>
      <c r="H8441" s="134">
        <f>Systematic[[#This Row],[SampleVariableLabel]]+100*Systematic[[#This Row],[State]]</f>
        <v>476010704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476</v>
      </c>
      <c r="B8442" s="1">
        <f>IF(C8442=0,IF(B8441=Protocol!$V$20,1,B8441+1),B8441)</f>
        <v>1</v>
      </c>
      <c r="C8442" s="1">
        <f>IF(C8441+1=Protocol!$V$21,0,C8441+1)</f>
        <v>8</v>
      </c>
      <c r="D8442" s="1">
        <f t="shared" si="279"/>
        <v>5</v>
      </c>
      <c r="E8442" s="1" t="str">
        <f>INDEX(Protocol[Mark],MATCH(C8442,Protocol[Step],0))</f>
        <v>4G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476010005</v>
      </c>
      <c r="H8442" s="134">
        <f>Systematic[[#This Row],[SampleVariableLabel]]+100*Systematic[[#This Row],[State]]</f>
        <v>476010805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476</v>
      </c>
      <c r="B8443" s="1">
        <f>IF(C8443=0,IF(B8442=Protocol!$V$20,1,B8442+1),B8442)</f>
        <v>1</v>
      </c>
      <c r="C8443" s="1">
        <f>IF(C8442+1=Protocol!$V$21,0,C8442+1)</f>
        <v>9</v>
      </c>
      <c r="D8443" s="1">
        <f t="shared" si="279"/>
        <v>6</v>
      </c>
      <c r="E8443" s="1" t="str">
        <f>INDEX(Protocol[Mark],MATCH(C8443,Protocol[Step],0))</f>
        <v>5S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476010006</v>
      </c>
      <c r="H8443" s="134">
        <f>Systematic[[#This Row],[SampleVariableLabel]]+100*Systematic[[#This Row],[State]]</f>
        <v>476010906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476</v>
      </c>
      <c r="B8444" s="1">
        <f>IF(C8444=0,IF(B8443=Protocol!$V$20,1,B8443+1),B8443)</f>
        <v>1</v>
      </c>
      <c r="C8444" s="1">
        <f>IF(C8443+1=Protocol!$V$21,0,C8443+1)</f>
        <v>10</v>
      </c>
      <c r="D8444" s="1">
        <f t="shared" si="279"/>
        <v>1</v>
      </c>
      <c r="E8444" s="1" t="str">
        <f>INDEX(Protocol[Mark],MATCH(C8444,Protocol[Step],0))</f>
        <v>6Gp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476010001</v>
      </c>
      <c r="H8444" s="134">
        <f>Systematic[[#This Row],[SampleVariableLabel]]+100*Systematic[[#This Row],[State]]</f>
        <v>476011001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476</v>
      </c>
      <c r="B8445" s="1">
        <f>IF(C8445=0,IF(B8444=Protocol!$V$20,1,B8444+1),B8444)</f>
        <v>1</v>
      </c>
      <c r="C8445" s="1">
        <f>IF(C8444+1=Protocol!$V$21,0,C8444+1)</f>
        <v>11</v>
      </c>
      <c r="D8445" s="1">
        <f t="shared" si="279"/>
        <v>2</v>
      </c>
      <c r="E8445" s="1" t="str">
        <f>INDEX(Protocol[Mark],MATCH(C8445,Protocol[Step],0))</f>
        <v>7U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476010002</v>
      </c>
      <c r="H8445" s="134">
        <f>Systematic[[#This Row],[SampleVariableLabel]]+100*Systematic[[#This Row],[State]]</f>
        <v>476011102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476</v>
      </c>
      <c r="B8446" s="1">
        <f>IF(C8446=0,IF(B8445=Protocol!$V$20,1,B8445+1),B8445)</f>
        <v>1</v>
      </c>
      <c r="C8446" s="1">
        <f>IF(C8445+1=Protocol!$V$21,0,C8445+1)</f>
        <v>12</v>
      </c>
      <c r="D8446" s="1">
        <f t="shared" si="279"/>
        <v>3</v>
      </c>
      <c r="E8446" s="1" t="str">
        <f>INDEX(Protocol[Mark],MATCH(C8446,Protocol[Step],0))</f>
        <v>8Rot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476010003</v>
      </c>
      <c r="H8446" s="134">
        <f>Systematic[[#This Row],[SampleVariableLabel]]+100*Systematic[[#This Row],[State]]</f>
        <v>476011203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476</v>
      </c>
      <c r="B8447" s="1">
        <f>IF(C8447=0,IF(B8446=Protocol!$V$20,1,B8446+1),B8446)</f>
        <v>1</v>
      </c>
      <c r="C8447" s="1">
        <f>IF(C8446+1=Protocol!$V$21,0,C8446+1)</f>
        <v>13</v>
      </c>
      <c r="D8447" s="1">
        <f t="shared" si="279"/>
        <v>4</v>
      </c>
      <c r="E8447" s="1" t="str">
        <f>INDEX(Protocol[Mark],MATCH(C8447,Protocol[Step],0))</f>
        <v>9Ama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476010004</v>
      </c>
      <c r="H8447" s="134">
        <f>Systematic[[#This Row],[SampleVariableLabel]]+100*Systematic[[#This Row],[State]]</f>
        <v>476011304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476</v>
      </c>
      <c r="B8448" s="1">
        <f>IF(C8448=0,IF(B8447=Protocol!$V$20,1,B8447+1),B8447)</f>
        <v>1</v>
      </c>
      <c r="C8448" s="1">
        <f>IF(C8447+1=Protocol!$V$21,0,C8447+1)</f>
        <v>14</v>
      </c>
      <c r="D8448" s="1">
        <f t="shared" si="279"/>
        <v>5</v>
      </c>
      <c r="E8448" s="1" t="str">
        <f>INDEX(Protocol[Mark],MATCH(C8448,Protocol[Step],0))</f>
        <v>10AsTm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476010005</v>
      </c>
      <c r="H8448" s="134">
        <f>Systematic[[#This Row],[SampleVariableLabel]]+100*Systematic[[#This Row],[State]]</f>
        <v>476011405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476</v>
      </c>
      <c r="B8449" s="1">
        <f>IF(C8449=0,IF(B8448=Protocol!$V$20,1,B8448+1),B8448)</f>
        <v>1</v>
      </c>
      <c r="C8449" s="1">
        <f>IF(C8448+1=Protocol!$V$21,0,C8448+1)</f>
        <v>15</v>
      </c>
      <c r="D8449" s="1">
        <f t="shared" si="279"/>
        <v>6</v>
      </c>
      <c r="E8449" s="1" t="str">
        <f>INDEX(Protocol[Mark],MATCH(C8449,Protocol[Step],0))</f>
        <v>11Azd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476010006</v>
      </c>
      <c r="H8449" s="134">
        <f>Systematic[[#This Row],[SampleVariableLabel]]+100*Systematic[[#This Row],[State]]</f>
        <v>476011506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477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ce1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477010001</v>
      </c>
      <c r="H8450" s="134">
        <f>Systematic[[#This Row],[SampleVariableLabel]]+100*Systematic[[#This Row],[State]]</f>
        <v>477010001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477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477010002</v>
      </c>
      <c r="H8451" s="134">
        <f>Systematic[[#This Row],[SampleVariableLabel]]+100*Systematic[[#This Row],[State]]</f>
        <v>477010102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477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477010003</v>
      </c>
      <c r="H8452" s="134">
        <f>Systematic[[#This Row],[SampleVariableLabel]]+100*Systematic[[#This Row],[State]]</f>
        <v>477010203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477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1M.1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477010004</v>
      </c>
      <c r="H8453" s="134">
        <f>Systematic[[#This Row],[SampleVariableLabel]]+100*Systematic[[#This Row],[State]]</f>
        <v>477010304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477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2Oct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477010005</v>
      </c>
      <c r="H8454" s="134">
        <f>Systematic[[#This Row],[SampleVariableLabel]]+100*Systematic[[#This Row],[State]]</f>
        <v>477010405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477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477010006</v>
      </c>
      <c r="H8455" s="134">
        <f>Systematic[[#This Row],[SampleVariableLabel]]+100*Systematic[[#This Row],[State]]</f>
        <v>477010506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477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2M2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477010001</v>
      </c>
      <c r="H8456" s="134">
        <f>Systematic[[#This Row],[SampleVariableLabel]]+100*Systematic[[#This Row],[State]]</f>
        <v>477010601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477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3P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477010002</v>
      </c>
      <c r="H8457" s="134">
        <f>Systematic[[#This Row],[SampleVariableLabel]]+100*Systematic[[#This Row],[State]]</f>
        <v>477010702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477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4G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477010003</v>
      </c>
      <c r="H8458" s="134">
        <f>Systematic[[#This Row],[SampleVariableLabel]]+100*Systematic[[#This Row],[State]]</f>
        <v>477010803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477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5S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477010004</v>
      </c>
      <c r="H8459" s="134">
        <f>Systematic[[#This Row],[SampleVariableLabel]]+100*Systematic[[#This Row],[State]]</f>
        <v>477010904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477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6Gp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477010005</v>
      </c>
      <c r="H8460" s="134">
        <f>Systematic[[#This Row],[SampleVariableLabel]]+100*Systematic[[#This Row],[State]]</f>
        <v>477011005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477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7U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477010006</v>
      </c>
      <c r="H8461" s="134">
        <f>Systematic[[#This Row],[SampleVariableLabel]]+100*Systematic[[#This Row],[State]]</f>
        <v>477011106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477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8Rot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477010001</v>
      </c>
      <c r="H8462" s="134">
        <f>Systematic[[#This Row],[SampleVariableLabel]]+100*Systematic[[#This Row],[State]]</f>
        <v>477011201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477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9Ama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477010002</v>
      </c>
      <c r="H8463" s="134">
        <f>Systematic[[#This Row],[SampleVariableLabel]]+100*Systematic[[#This Row],[State]]</f>
        <v>477011302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477</v>
      </c>
      <c r="B8464" s="1">
        <f>IF(C8464=0,IF(B8463=Protocol!$V$20,1,B8463+1),B8463)</f>
        <v>1</v>
      </c>
      <c r="C8464" s="1">
        <f>IF(C8463+1=Protocol!$V$21,0,C8463+1)</f>
        <v>14</v>
      </c>
      <c r="D8464" s="1">
        <f t="shared" si="281"/>
        <v>3</v>
      </c>
      <c r="E8464" s="1" t="str">
        <f>INDEX(Protocol[Mark],MATCH(C8464,Protocol[Step],0))</f>
        <v>10AsTm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477010003</v>
      </c>
      <c r="H8464" s="134">
        <f>Systematic[[#This Row],[SampleVariableLabel]]+100*Systematic[[#This Row],[State]]</f>
        <v>477011403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477</v>
      </c>
      <c r="B8465" s="1">
        <f>IF(C8465=0,IF(B8464=Protocol!$V$20,1,B8464+1),B8464)</f>
        <v>1</v>
      </c>
      <c r="C8465" s="1">
        <f>IF(C8464+1=Protocol!$V$21,0,C8464+1)</f>
        <v>15</v>
      </c>
      <c r="D8465" s="1">
        <f t="shared" si="281"/>
        <v>4</v>
      </c>
      <c r="E8465" s="1" t="str">
        <f>INDEX(Protocol[Mark],MATCH(C8465,Protocol[Step],0))</f>
        <v>11Azd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477010004</v>
      </c>
      <c r="H8465" s="134">
        <f>Systematic[[#This Row],[SampleVariableLabel]]+100*Systematic[[#This Row],[State]]</f>
        <v>477011504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478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ce1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478010005</v>
      </c>
      <c r="H8466" s="134">
        <f>Systematic[[#This Row],[SampleVariableLabel]]+100*Systematic[[#This Row],[State]]</f>
        <v>478010005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478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1Dig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478010006</v>
      </c>
      <c r="H8467" s="134">
        <f>Systematic[[#This Row],[SampleVariableLabel]]+100*Systematic[[#This Row],[State]]</f>
        <v>478010106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478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1D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478010001</v>
      </c>
      <c r="H8468" s="134">
        <f>Systematic[[#This Row],[SampleVariableLabel]]+100*Systematic[[#This Row],[State]]</f>
        <v>478010201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478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1M.1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478010002</v>
      </c>
      <c r="H8469" s="134">
        <f>Systematic[[#This Row],[SampleVariableLabel]]+100*Systematic[[#This Row],[State]]</f>
        <v>478010302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478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2Oct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478010003</v>
      </c>
      <c r="H8470" s="134">
        <f>Systematic[[#This Row],[SampleVariableLabel]]+100*Systematic[[#This Row],[State]]</f>
        <v>478010403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478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2c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478010004</v>
      </c>
      <c r="H8471" s="134">
        <f>Systematic[[#This Row],[SampleVariableLabel]]+100*Systematic[[#This Row],[State]]</f>
        <v>478010504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478</v>
      </c>
      <c r="B8472" s="1">
        <f>IF(C8472=0,IF(B8471=Protocol!$V$20,1,B8471+1),B8471)</f>
        <v>1</v>
      </c>
      <c r="C8472" s="1">
        <f>IF(C8471+1=Protocol!$V$21,0,C8471+1)</f>
        <v>6</v>
      </c>
      <c r="D8472" s="1">
        <f t="shared" si="281"/>
        <v>5</v>
      </c>
      <c r="E8472" s="1" t="str">
        <f>INDEX(Protocol[Mark],MATCH(C8472,Protocol[Step],0))</f>
        <v>2M2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478010005</v>
      </c>
      <c r="H8472" s="134">
        <f>Systematic[[#This Row],[SampleVariableLabel]]+100*Systematic[[#This Row],[State]]</f>
        <v>478010605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478</v>
      </c>
      <c r="B8473" s="1">
        <f>IF(C8473=0,IF(B8472=Protocol!$V$20,1,B8472+1),B8472)</f>
        <v>1</v>
      </c>
      <c r="C8473" s="1">
        <f>IF(C8472+1=Protocol!$V$21,0,C8472+1)</f>
        <v>7</v>
      </c>
      <c r="D8473" s="1">
        <f t="shared" si="281"/>
        <v>6</v>
      </c>
      <c r="E8473" s="1" t="str">
        <f>INDEX(Protocol[Mark],MATCH(C8473,Protocol[Step],0))</f>
        <v>3P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478010006</v>
      </c>
      <c r="H8473" s="134">
        <f>Systematic[[#This Row],[SampleVariableLabel]]+100*Systematic[[#This Row],[State]]</f>
        <v>478010706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478</v>
      </c>
      <c r="B8474" s="1">
        <f>IF(C8474=0,IF(B8473=Protocol!$V$20,1,B8473+1),B8473)</f>
        <v>1</v>
      </c>
      <c r="C8474" s="1">
        <f>IF(C8473+1=Protocol!$V$21,0,C8473+1)</f>
        <v>8</v>
      </c>
      <c r="D8474" s="1">
        <f t="shared" si="281"/>
        <v>1</v>
      </c>
      <c r="E8474" s="1" t="str">
        <f>INDEX(Protocol[Mark],MATCH(C8474,Protocol[Step],0))</f>
        <v>4G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478010001</v>
      </c>
      <c r="H8474" s="134">
        <f>Systematic[[#This Row],[SampleVariableLabel]]+100*Systematic[[#This Row],[State]]</f>
        <v>478010801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478</v>
      </c>
      <c r="B8475" s="1">
        <f>IF(C8475=0,IF(B8474=Protocol!$V$20,1,B8474+1),B8474)</f>
        <v>1</v>
      </c>
      <c r="C8475" s="1">
        <f>IF(C8474+1=Protocol!$V$21,0,C8474+1)</f>
        <v>9</v>
      </c>
      <c r="D8475" s="1">
        <f t="shared" si="281"/>
        <v>2</v>
      </c>
      <c r="E8475" s="1" t="str">
        <f>INDEX(Protocol[Mark],MATCH(C8475,Protocol[Step],0))</f>
        <v>5S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478010002</v>
      </c>
      <c r="H8475" s="134">
        <f>Systematic[[#This Row],[SampleVariableLabel]]+100*Systematic[[#This Row],[State]]</f>
        <v>478010902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478</v>
      </c>
      <c r="B8476" s="1">
        <f>IF(C8476=0,IF(B8475=Protocol!$V$20,1,B8475+1),B8475)</f>
        <v>1</v>
      </c>
      <c r="C8476" s="1">
        <f>IF(C8475+1=Protocol!$V$21,0,C8475+1)</f>
        <v>10</v>
      </c>
      <c r="D8476" s="1">
        <f t="shared" si="281"/>
        <v>3</v>
      </c>
      <c r="E8476" s="1" t="str">
        <f>INDEX(Protocol[Mark],MATCH(C8476,Protocol[Step],0))</f>
        <v>6Gp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478010003</v>
      </c>
      <c r="H8476" s="134">
        <f>Systematic[[#This Row],[SampleVariableLabel]]+100*Systematic[[#This Row],[State]]</f>
        <v>478011003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478</v>
      </c>
      <c r="B8477" s="1">
        <f>IF(C8477=0,IF(B8476=Protocol!$V$20,1,B8476+1),B8476)</f>
        <v>1</v>
      </c>
      <c r="C8477" s="1">
        <f>IF(C8476+1=Protocol!$V$21,0,C8476+1)</f>
        <v>11</v>
      </c>
      <c r="D8477" s="1">
        <f t="shared" si="281"/>
        <v>4</v>
      </c>
      <c r="E8477" s="1" t="str">
        <f>INDEX(Protocol[Mark],MATCH(C8477,Protocol[Step],0))</f>
        <v>7U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478010004</v>
      </c>
      <c r="H8477" s="134">
        <f>Systematic[[#This Row],[SampleVariableLabel]]+100*Systematic[[#This Row],[State]]</f>
        <v>478011104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478</v>
      </c>
      <c r="B8478" s="1">
        <f>IF(C8478=0,IF(B8477=Protocol!$V$20,1,B8477+1),B8477)</f>
        <v>1</v>
      </c>
      <c r="C8478" s="1">
        <f>IF(C8477+1=Protocol!$V$21,0,C8477+1)</f>
        <v>12</v>
      </c>
      <c r="D8478" s="1">
        <f t="shared" si="281"/>
        <v>5</v>
      </c>
      <c r="E8478" s="1" t="str">
        <f>INDEX(Protocol[Mark],MATCH(C8478,Protocol[Step],0))</f>
        <v>8Rot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478010005</v>
      </c>
      <c r="H8478" s="134">
        <f>Systematic[[#This Row],[SampleVariableLabel]]+100*Systematic[[#This Row],[State]]</f>
        <v>478011205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478</v>
      </c>
      <c r="B8479" s="1">
        <f>IF(C8479=0,IF(B8478=Protocol!$V$20,1,B8478+1),B8478)</f>
        <v>1</v>
      </c>
      <c r="C8479" s="1">
        <f>IF(C8478+1=Protocol!$V$21,0,C8478+1)</f>
        <v>13</v>
      </c>
      <c r="D8479" s="1">
        <f t="shared" si="281"/>
        <v>6</v>
      </c>
      <c r="E8479" s="1" t="str">
        <f>INDEX(Protocol[Mark],MATCH(C8479,Protocol[Step],0))</f>
        <v>9Ama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478010006</v>
      </c>
      <c r="H8479" s="134">
        <f>Systematic[[#This Row],[SampleVariableLabel]]+100*Systematic[[#This Row],[State]]</f>
        <v>478011306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478</v>
      </c>
      <c r="B8480" s="1">
        <f>IF(C8480=0,IF(B8479=Protocol!$V$20,1,B8479+1),B8479)</f>
        <v>1</v>
      </c>
      <c r="C8480" s="1">
        <f>IF(C8479+1=Protocol!$V$21,0,C8479+1)</f>
        <v>14</v>
      </c>
      <c r="D8480" s="1">
        <f t="shared" si="281"/>
        <v>1</v>
      </c>
      <c r="E8480" s="1" t="str">
        <f>INDEX(Protocol[Mark],MATCH(C8480,Protocol[Step],0))</f>
        <v>10AsTm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478010001</v>
      </c>
      <c r="H8480" s="134">
        <f>Systematic[[#This Row],[SampleVariableLabel]]+100*Systematic[[#This Row],[State]]</f>
        <v>478011401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478</v>
      </c>
      <c r="B8481" s="1">
        <f>IF(C8481=0,IF(B8480=Protocol!$V$20,1,B8480+1),B8480)</f>
        <v>1</v>
      </c>
      <c r="C8481" s="1">
        <f>IF(C8480+1=Protocol!$V$21,0,C8480+1)</f>
        <v>15</v>
      </c>
      <c r="D8481" s="1">
        <f t="shared" si="281"/>
        <v>2</v>
      </c>
      <c r="E8481" s="1" t="str">
        <f>INDEX(Protocol[Mark],MATCH(C8481,Protocol[Step],0))</f>
        <v>11Azd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478010002</v>
      </c>
      <c r="H8481" s="134">
        <f>Systematic[[#This Row],[SampleVariableLabel]]+100*Systematic[[#This Row],[State]]</f>
        <v>478011502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479</v>
      </c>
      <c r="B8482" s="1">
        <f>IF(C8482=0,IF(B8481=Protocol!$V$20,1,B8481+1),B8481)</f>
        <v>1</v>
      </c>
      <c r="C8482" s="1">
        <f>IF(C8481+1=Protocol!$V$21,0,C8481+1)</f>
        <v>0</v>
      </c>
      <c r="D8482" s="1">
        <f t="shared" si="281"/>
        <v>3</v>
      </c>
      <c r="E8482" s="1" t="str">
        <f>INDEX(Protocol[Mark],MATCH(C8482,Protocol[Step],0))</f>
        <v>ce1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479010003</v>
      </c>
      <c r="H8482" s="134">
        <f>Systematic[[#This Row],[SampleVariableLabel]]+100*Systematic[[#This Row],[State]]</f>
        <v>479010003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479</v>
      </c>
      <c r="B8483" s="1">
        <f>IF(C8483=0,IF(B8482=Protocol!$V$20,1,B8482+1),B8482)</f>
        <v>1</v>
      </c>
      <c r="C8483" s="1">
        <f>IF(C8482+1=Protocol!$V$21,0,C8482+1)</f>
        <v>1</v>
      </c>
      <c r="D8483" s="1">
        <f t="shared" si="281"/>
        <v>4</v>
      </c>
      <c r="E8483" s="1" t="str">
        <f>INDEX(Protocol[Mark],MATCH(C8483,Protocol[Step],0))</f>
        <v>1Dig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479010004</v>
      </c>
      <c r="H8483" s="134">
        <f>Systematic[[#This Row],[SampleVariableLabel]]+100*Systematic[[#This Row],[State]]</f>
        <v>479010104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479</v>
      </c>
      <c r="B8484" s="1">
        <f>IF(C8484=0,IF(B8483=Protocol!$V$20,1,B8483+1),B8483)</f>
        <v>1</v>
      </c>
      <c r="C8484" s="1">
        <f>IF(C8483+1=Protocol!$V$21,0,C8483+1)</f>
        <v>2</v>
      </c>
      <c r="D8484" s="1">
        <f t="shared" si="281"/>
        <v>5</v>
      </c>
      <c r="E8484" s="1" t="str">
        <f>INDEX(Protocol[Mark],MATCH(C8484,Protocol[Step],0))</f>
        <v>1D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479010005</v>
      </c>
      <c r="H8484" s="134">
        <f>Systematic[[#This Row],[SampleVariableLabel]]+100*Systematic[[#This Row],[State]]</f>
        <v>479010205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479</v>
      </c>
      <c r="B8485" s="1">
        <f>IF(C8485=0,IF(B8484=Protocol!$V$20,1,B8484+1),B8484)</f>
        <v>1</v>
      </c>
      <c r="C8485" s="1">
        <f>IF(C8484+1=Protocol!$V$21,0,C8484+1)</f>
        <v>3</v>
      </c>
      <c r="D8485" s="1">
        <f t="shared" si="281"/>
        <v>6</v>
      </c>
      <c r="E8485" s="1" t="str">
        <f>INDEX(Protocol[Mark],MATCH(C8485,Protocol[Step],0))</f>
        <v>1M.1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479010006</v>
      </c>
      <c r="H8485" s="134">
        <f>Systematic[[#This Row],[SampleVariableLabel]]+100*Systematic[[#This Row],[State]]</f>
        <v>479010306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479</v>
      </c>
      <c r="B8486" s="1">
        <f>IF(C8486=0,IF(B8485=Protocol!$V$20,1,B8485+1),B8485)</f>
        <v>1</v>
      </c>
      <c r="C8486" s="1">
        <f>IF(C8485+1=Protocol!$V$21,0,C8485+1)</f>
        <v>4</v>
      </c>
      <c r="D8486" s="1">
        <f t="shared" si="281"/>
        <v>1</v>
      </c>
      <c r="E8486" s="1" t="str">
        <f>INDEX(Protocol[Mark],MATCH(C8486,Protocol[Step],0))</f>
        <v>2Oct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479010001</v>
      </c>
      <c r="H8486" s="134">
        <f>Systematic[[#This Row],[SampleVariableLabel]]+100*Systematic[[#This Row],[State]]</f>
        <v>479010401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479</v>
      </c>
      <c r="B8487" s="1">
        <f>IF(C8487=0,IF(B8486=Protocol!$V$20,1,B8486+1),B8486)</f>
        <v>1</v>
      </c>
      <c r="C8487" s="1">
        <f>IF(C8486+1=Protocol!$V$21,0,C8486+1)</f>
        <v>5</v>
      </c>
      <c r="D8487" s="1">
        <f t="shared" si="281"/>
        <v>2</v>
      </c>
      <c r="E8487" s="1" t="str">
        <f>INDEX(Protocol[Mark],MATCH(C8487,Protocol[Step],0))</f>
        <v>2c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479010002</v>
      </c>
      <c r="H8487" s="134">
        <f>Systematic[[#This Row],[SampleVariableLabel]]+100*Systematic[[#This Row],[State]]</f>
        <v>479010502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479</v>
      </c>
      <c r="B8488" s="1">
        <f>IF(C8488=0,IF(B8487=Protocol!$V$20,1,B8487+1),B8487)</f>
        <v>1</v>
      </c>
      <c r="C8488" s="1">
        <f>IF(C8487+1=Protocol!$V$21,0,C8487+1)</f>
        <v>6</v>
      </c>
      <c r="D8488" s="1">
        <f t="shared" si="281"/>
        <v>3</v>
      </c>
      <c r="E8488" s="1" t="str">
        <f>INDEX(Protocol[Mark],MATCH(C8488,Protocol[Step],0))</f>
        <v>2M2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479010003</v>
      </c>
      <c r="H8488" s="134">
        <f>Systematic[[#This Row],[SampleVariableLabel]]+100*Systematic[[#This Row],[State]]</f>
        <v>479010603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479</v>
      </c>
      <c r="B8489" s="1">
        <f>IF(C8489=0,IF(B8488=Protocol!$V$20,1,B8488+1),B8488)</f>
        <v>1</v>
      </c>
      <c r="C8489" s="1">
        <f>IF(C8488+1=Protocol!$V$21,0,C8488+1)</f>
        <v>7</v>
      </c>
      <c r="D8489" s="1">
        <f t="shared" si="281"/>
        <v>4</v>
      </c>
      <c r="E8489" s="1" t="str">
        <f>INDEX(Protocol[Mark],MATCH(C8489,Protocol[Step],0))</f>
        <v>3P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479010004</v>
      </c>
      <c r="H8489" s="134">
        <f>Systematic[[#This Row],[SampleVariableLabel]]+100*Systematic[[#This Row],[State]]</f>
        <v>479010704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479</v>
      </c>
      <c r="B8490" s="1">
        <f>IF(C8490=0,IF(B8489=Protocol!$V$20,1,B8489+1),B8489)</f>
        <v>1</v>
      </c>
      <c r="C8490" s="1">
        <f>IF(C8489+1=Protocol!$V$21,0,C8489+1)</f>
        <v>8</v>
      </c>
      <c r="D8490" s="1">
        <f t="shared" si="281"/>
        <v>5</v>
      </c>
      <c r="E8490" s="1" t="str">
        <f>INDEX(Protocol[Mark],MATCH(C8490,Protocol[Step],0))</f>
        <v>4G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479010005</v>
      </c>
      <c r="H8490" s="134">
        <f>Systematic[[#This Row],[SampleVariableLabel]]+100*Systematic[[#This Row],[State]]</f>
        <v>479010805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479</v>
      </c>
      <c r="B8491" s="1">
        <f>IF(C8491=0,IF(B8490=Protocol!$V$20,1,B8490+1),B8490)</f>
        <v>1</v>
      </c>
      <c r="C8491" s="1">
        <f>IF(C8490+1=Protocol!$V$21,0,C8490+1)</f>
        <v>9</v>
      </c>
      <c r="D8491" s="1">
        <f t="shared" si="281"/>
        <v>6</v>
      </c>
      <c r="E8491" s="1" t="str">
        <f>INDEX(Protocol[Mark],MATCH(C8491,Protocol[Step],0))</f>
        <v>5S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479010006</v>
      </c>
      <c r="H8491" s="134">
        <f>Systematic[[#This Row],[SampleVariableLabel]]+100*Systematic[[#This Row],[State]]</f>
        <v>479010906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479</v>
      </c>
      <c r="B8492" s="1">
        <f>IF(C8492=0,IF(B8491=Protocol!$V$20,1,B8491+1),B8491)</f>
        <v>1</v>
      </c>
      <c r="C8492" s="1">
        <f>IF(C8491+1=Protocol!$V$21,0,C8491+1)</f>
        <v>10</v>
      </c>
      <c r="D8492" s="1">
        <f t="shared" si="281"/>
        <v>1</v>
      </c>
      <c r="E8492" s="1" t="str">
        <f>INDEX(Protocol[Mark],MATCH(C8492,Protocol[Step],0))</f>
        <v>6Gp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479010001</v>
      </c>
      <c r="H8492" s="134">
        <f>Systematic[[#This Row],[SampleVariableLabel]]+100*Systematic[[#This Row],[State]]</f>
        <v>479011001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479</v>
      </c>
      <c r="B8493" s="1">
        <f>IF(C8493=0,IF(B8492=Protocol!$V$20,1,B8492+1),B8492)</f>
        <v>1</v>
      </c>
      <c r="C8493" s="1">
        <f>IF(C8492+1=Protocol!$V$21,0,C8492+1)</f>
        <v>11</v>
      </c>
      <c r="D8493" s="1">
        <f t="shared" si="281"/>
        <v>2</v>
      </c>
      <c r="E8493" s="1" t="str">
        <f>INDEX(Protocol[Mark],MATCH(C8493,Protocol[Step],0))</f>
        <v>7U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479010002</v>
      </c>
      <c r="H8493" s="134">
        <f>Systematic[[#This Row],[SampleVariableLabel]]+100*Systematic[[#This Row],[State]]</f>
        <v>479011102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479</v>
      </c>
      <c r="B8494" s="1">
        <f>IF(C8494=0,IF(B8493=Protocol!$V$20,1,B8493+1),B8493)</f>
        <v>1</v>
      </c>
      <c r="C8494" s="1">
        <f>IF(C8493+1=Protocol!$V$21,0,C8493+1)</f>
        <v>12</v>
      </c>
      <c r="D8494" s="1">
        <f t="shared" si="281"/>
        <v>3</v>
      </c>
      <c r="E8494" s="1" t="str">
        <f>INDEX(Protocol[Mark],MATCH(C8494,Protocol[Step],0))</f>
        <v>8Rot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479010003</v>
      </c>
      <c r="H8494" s="134">
        <f>Systematic[[#This Row],[SampleVariableLabel]]+100*Systematic[[#This Row],[State]]</f>
        <v>479011203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479</v>
      </c>
      <c r="B8495" s="1">
        <f>IF(C8495=0,IF(B8494=Protocol!$V$20,1,B8494+1),B8494)</f>
        <v>1</v>
      </c>
      <c r="C8495" s="1">
        <f>IF(C8494+1=Protocol!$V$21,0,C8494+1)</f>
        <v>13</v>
      </c>
      <c r="D8495" s="1">
        <f t="shared" si="281"/>
        <v>4</v>
      </c>
      <c r="E8495" s="1" t="str">
        <f>INDEX(Protocol[Mark],MATCH(C8495,Protocol[Step],0))</f>
        <v>9Ama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479010004</v>
      </c>
      <c r="H8495" s="134">
        <f>Systematic[[#This Row],[SampleVariableLabel]]+100*Systematic[[#This Row],[State]]</f>
        <v>479011304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479</v>
      </c>
      <c r="B8496" s="1">
        <f>IF(C8496=0,IF(B8495=Protocol!$V$20,1,B8495+1),B8495)</f>
        <v>1</v>
      </c>
      <c r="C8496" s="1">
        <f>IF(C8495+1=Protocol!$V$21,0,C8495+1)</f>
        <v>14</v>
      </c>
      <c r="D8496" s="1">
        <f t="shared" si="281"/>
        <v>5</v>
      </c>
      <c r="E8496" s="1" t="str">
        <f>INDEX(Protocol[Mark],MATCH(C8496,Protocol[Step],0))</f>
        <v>10AsTm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479010005</v>
      </c>
      <c r="H8496" s="134">
        <f>Systematic[[#This Row],[SampleVariableLabel]]+100*Systematic[[#This Row],[State]]</f>
        <v>479011405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479</v>
      </c>
      <c r="B8497" s="1">
        <f>IF(C8497=0,IF(B8496=Protocol!$V$20,1,B8496+1),B8496)</f>
        <v>1</v>
      </c>
      <c r="C8497" s="1">
        <f>IF(C8496+1=Protocol!$V$21,0,C8496+1)</f>
        <v>15</v>
      </c>
      <c r="D8497" s="1">
        <f t="shared" si="281"/>
        <v>6</v>
      </c>
      <c r="E8497" s="1" t="str">
        <f>INDEX(Protocol[Mark],MATCH(C8497,Protocol[Step],0))</f>
        <v>11Azd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479010006</v>
      </c>
      <c r="H8497" s="134">
        <f>Systematic[[#This Row],[SampleVariableLabel]]+100*Systematic[[#This Row],[State]]</f>
        <v>479011506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480</v>
      </c>
      <c r="B8498" s="1">
        <f>IF(C8498=0,IF(B8497=Protocol!$V$20,1,B8497+1),B8497)</f>
        <v>1</v>
      </c>
      <c r="C8498" s="1">
        <f>IF(C8497+1=Protocol!$V$21,0,C8497+1)</f>
        <v>0</v>
      </c>
      <c r="D8498" s="1">
        <f t="shared" si="281"/>
        <v>1</v>
      </c>
      <c r="E8498" s="1" t="str">
        <f>INDEX(Protocol[Mark],MATCH(C8498,Protocol[Step],0))</f>
        <v>ce1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480010001</v>
      </c>
      <c r="H8498" s="134">
        <f>Systematic[[#This Row],[SampleVariableLabel]]+100*Systematic[[#This Row],[State]]</f>
        <v>480010001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480</v>
      </c>
      <c r="B8499" s="1">
        <f>IF(C8499=0,IF(B8498=Protocol!$V$20,1,B8498+1),B8498)</f>
        <v>1</v>
      </c>
      <c r="C8499" s="1">
        <f>IF(C8498+1=Protocol!$V$21,0,C8498+1)</f>
        <v>1</v>
      </c>
      <c r="D8499" s="1">
        <f t="shared" si="281"/>
        <v>2</v>
      </c>
      <c r="E8499" s="1" t="str">
        <f>INDEX(Protocol[Mark],MATCH(C8499,Protocol[Step],0))</f>
        <v>1Dig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480010002</v>
      </c>
      <c r="H8499" s="134">
        <f>Systematic[[#This Row],[SampleVariableLabel]]+100*Systematic[[#This Row],[State]]</f>
        <v>480010102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480</v>
      </c>
      <c r="B8500" s="1">
        <f>IF(C8500=0,IF(B8499=Protocol!$V$20,1,B8499+1),B8499)</f>
        <v>1</v>
      </c>
      <c r="C8500" s="1">
        <f>IF(C8499+1=Protocol!$V$21,0,C8499+1)</f>
        <v>2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480010003</v>
      </c>
      <c r="H8500" s="134">
        <f>Systematic[[#This Row],[SampleVariableLabel]]+100*Systematic[[#This Row],[State]]</f>
        <v>480010203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480</v>
      </c>
      <c r="B8501" s="1">
        <f>IF(C8501=0,IF(B8500=Protocol!$V$20,1,B8500+1),B8500)</f>
        <v>1</v>
      </c>
      <c r="C8501" s="1">
        <f>IF(C8500+1=Protocol!$V$21,0,C8500+1)</f>
        <v>3</v>
      </c>
      <c r="D8501" s="1">
        <f t="shared" si="281"/>
        <v>4</v>
      </c>
      <c r="E8501" s="1" t="str">
        <f>INDEX(Protocol[Mark],MATCH(C8501,Protocol[Step],0))</f>
        <v>1M.1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480010004</v>
      </c>
      <c r="H8501" s="134">
        <f>Systematic[[#This Row],[SampleVariableLabel]]+100*Systematic[[#This Row],[State]]</f>
        <v>480010304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480</v>
      </c>
      <c r="B8502" s="1">
        <f>IF(C8502=0,IF(B8501=Protocol!$V$20,1,B8501+1),B8501)</f>
        <v>1</v>
      </c>
      <c r="C8502" s="1">
        <f>IF(C8501+1=Protocol!$V$21,0,C8501+1)</f>
        <v>4</v>
      </c>
      <c r="D8502" s="1">
        <f t="shared" si="281"/>
        <v>5</v>
      </c>
      <c r="E8502" s="1" t="str">
        <f>INDEX(Protocol[Mark],MATCH(C8502,Protocol[Step],0))</f>
        <v>2Oct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480010005</v>
      </c>
      <c r="H8502" s="134">
        <f>Systematic[[#This Row],[SampleVariableLabel]]+100*Systematic[[#This Row],[State]]</f>
        <v>480010405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480</v>
      </c>
      <c r="B8503" s="1">
        <f>IF(C8503=0,IF(B8502=Protocol!$V$20,1,B8502+1),B8502)</f>
        <v>1</v>
      </c>
      <c r="C8503" s="1">
        <f>IF(C8502+1=Protocol!$V$21,0,C8502+1)</f>
        <v>5</v>
      </c>
      <c r="D8503" s="1">
        <f t="shared" si="281"/>
        <v>6</v>
      </c>
      <c r="E8503" s="1" t="str">
        <f>INDEX(Protocol[Mark],MATCH(C8503,Protocol[Step],0))</f>
        <v>2c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480010006</v>
      </c>
      <c r="H8503" s="134">
        <f>Systematic[[#This Row],[SampleVariableLabel]]+100*Systematic[[#This Row],[State]]</f>
        <v>480010506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480</v>
      </c>
      <c r="B8504" s="1">
        <f>IF(C8504=0,IF(B8503=Protocol!$V$20,1,B8503+1),B8503)</f>
        <v>1</v>
      </c>
      <c r="C8504" s="1">
        <f>IF(C8503+1=Protocol!$V$21,0,C8503+1)</f>
        <v>6</v>
      </c>
      <c r="D8504" s="1">
        <f t="shared" si="281"/>
        <v>1</v>
      </c>
      <c r="E8504" s="1" t="str">
        <f>INDEX(Protocol[Mark],MATCH(C8504,Protocol[Step],0))</f>
        <v>2M2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480010001</v>
      </c>
      <c r="H8504" s="134">
        <f>Systematic[[#This Row],[SampleVariableLabel]]+100*Systematic[[#This Row],[State]]</f>
        <v>480010601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480</v>
      </c>
      <c r="B8505" s="1">
        <f>IF(C8505=0,IF(B8504=Protocol!$V$20,1,B8504+1),B8504)</f>
        <v>1</v>
      </c>
      <c r="C8505" s="1">
        <f>IF(C8504+1=Protocol!$V$21,0,C8504+1)</f>
        <v>7</v>
      </c>
      <c r="D8505" s="1">
        <f t="shared" si="281"/>
        <v>2</v>
      </c>
      <c r="E8505" s="1" t="str">
        <f>INDEX(Protocol[Mark],MATCH(C8505,Protocol[Step],0))</f>
        <v>3P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480010002</v>
      </c>
      <c r="H8505" s="134">
        <f>Systematic[[#This Row],[SampleVariableLabel]]+100*Systematic[[#This Row],[State]]</f>
        <v>480010702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480</v>
      </c>
      <c r="B8506" s="1">
        <f>IF(C8506=0,IF(B8505=Protocol!$V$20,1,B8505+1),B8505)</f>
        <v>1</v>
      </c>
      <c r="C8506" s="1">
        <f>IF(C8505+1=Protocol!$V$21,0,C8505+1)</f>
        <v>8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480010003</v>
      </c>
      <c r="H8506" s="134">
        <f>Systematic[[#This Row],[SampleVariableLabel]]+100*Systematic[[#This Row],[State]]</f>
        <v>480010803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480</v>
      </c>
      <c r="B8507" s="1">
        <f>IF(C8507=0,IF(B8506=Protocol!$V$20,1,B8506+1),B8506)</f>
        <v>1</v>
      </c>
      <c r="C8507" s="1">
        <f>IF(C8506+1=Protocol!$V$21,0,C8506+1)</f>
        <v>9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480010004</v>
      </c>
      <c r="H8507" s="134">
        <f>Systematic[[#This Row],[SampleVariableLabel]]+100*Systematic[[#This Row],[State]]</f>
        <v>480010904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480</v>
      </c>
      <c r="B8508" s="1">
        <f>IF(C8508=0,IF(B8507=Protocol!$V$20,1,B8507+1),B8507)</f>
        <v>1</v>
      </c>
      <c r="C8508" s="1">
        <f>IF(C8507+1=Protocol!$V$21,0,C8507+1)</f>
        <v>10</v>
      </c>
      <c r="D8508" s="1">
        <f t="shared" si="281"/>
        <v>5</v>
      </c>
      <c r="E8508" s="1" t="str">
        <f>INDEX(Protocol[Mark],MATCH(C8508,Protocol[Step],0))</f>
        <v>6Gp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480010005</v>
      </c>
      <c r="H8508" s="134">
        <f>Systematic[[#This Row],[SampleVariableLabel]]+100*Systematic[[#This Row],[State]]</f>
        <v>480011005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480</v>
      </c>
      <c r="B8509" s="1">
        <f>IF(C8509=0,IF(B8508=Protocol!$V$20,1,B8508+1),B8508)</f>
        <v>1</v>
      </c>
      <c r="C8509" s="1">
        <f>IF(C8508+1=Protocol!$V$21,0,C8508+1)</f>
        <v>11</v>
      </c>
      <c r="D8509" s="1">
        <f t="shared" si="281"/>
        <v>6</v>
      </c>
      <c r="E8509" s="1" t="str">
        <f>INDEX(Protocol[Mark],MATCH(C8509,Protocol[Step],0))</f>
        <v>7U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480010006</v>
      </c>
      <c r="H8509" s="134">
        <f>Systematic[[#This Row],[SampleVariableLabel]]+100*Systematic[[#This Row],[State]]</f>
        <v>480011106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480</v>
      </c>
      <c r="B8510" s="1">
        <f>IF(C8510=0,IF(B8509=Protocol!$V$20,1,B8509+1),B8509)</f>
        <v>1</v>
      </c>
      <c r="C8510" s="1">
        <f>IF(C8509+1=Protocol!$V$21,0,C8509+1)</f>
        <v>12</v>
      </c>
      <c r="D8510" s="1">
        <f t="shared" si="281"/>
        <v>1</v>
      </c>
      <c r="E8510" s="1" t="str">
        <f>INDEX(Protocol[Mark],MATCH(C8510,Protocol[Step],0))</f>
        <v>8Rot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480010001</v>
      </c>
      <c r="H8510" s="134">
        <f>Systematic[[#This Row],[SampleVariableLabel]]+100*Systematic[[#This Row],[State]]</f>
        <v>480011201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480</v>
      </c>
      <c r="B8511" s="1">
        <f>IF(C8511=0,IF(B8510=Protocol!$V$20,1,B8510+1),B8510)</f>
        <v>1</v>
      </c>
      <c r="C8511" s="1">
        <f>IF(C8510+1=Protocol!$V$21,0,C8510+1)</f>
        <v>13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480010002</v>
      </c>
      <c r="H8511" s="134">
        <f>Systematic[[#This Row],[SampleVariableLabel]]+100*Systematic[[#This Row],[State]]</f>
        <v>480011302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480</v>
      </c>
      <c r="B8512" s="1">
        <f>IF(C8512=0,IF(B8511=Protocol!$V$20,1,B8511+1),B8511)</f>
        <v>1</v>
      </c>
      <c r="C8512" s="1">
        <f>IF(C8511+1=Protocol!$V$21,0,C8511+1)</f>
        <v>14</v>
      </c>
      <c r="D8512" s="1">
        <f t="shared" si="281"/>
        <v>3</v>
      </c>
      <c r="E8512" s="1" t="str">
        <f>INDEX(Protocol[Mark],MATCH(C8512,Protocol[Step],0))</f>
        <v>10AsTm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480010003</v>
      </c>
      <c r="H8512" s="134">
        <f>Systematic[[#This Row],[SampleVariableLabel]]+100*Systematic[[#This Row],[State]]</f>
        <v>480011403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480</v>
      </c>
      <c r="B8513" s="1">
        <f>IF(C8513=0,IF(B8512=Protocol!$V$20,1,B8512+1),B8512)</f>
        <v>1</v>
      </c>
      <c r="C8513" s="1">
        <f>IF(C8512+1=Protocol!$V$21,0,C8512+1)</f>
        <v>15</v>
      </c>
      <c r="D8513" s="1">
        <f t="shared" si="281"/>
        <v>4</v>
      </c>
      <c r="E8513" s="1" t="str">
        <f>INDEX(Protocol[Mark],MATCH(C8513,Protocol[Step],0))</f>
        <v>11Azd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480010004</v>
      </c>
      <c r="H8513" s="134">
        <f>Systematic[[#This Row],[SampleVariableLabel]]+100*Systematic[[#This Row],[State]]</f>
        <v>480011504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481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ce1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481010005</v>
      </c>
      <c r="H8514" s="134">
        <f>Systematic[[#This Row],[SampleVariableLabel]]+100*Systematic[[#This Row],[State]]</f>
        <v>481010005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481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1Dig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481010006</v>
      </c>
      <c r="H8515" s="134">
        <f>Systematic[[#This Row],[SampleVariableLabel]]+100*Systematic[[#This Row],[State]]</f>
        <v>481010106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481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481010001</v>
      </c>
      <c r="H8516" s="134">
        <f>Systematic[[#This Row],[SampleVariableLabel]]+100*Systematic[[#This Row],[State]]</f>
        <v>481010201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481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1M.1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481010002</v>
      </c>
      <c r="H8517" s="134">
        <f>Systematic[[#This Row],[SampleVariableLabel]]+100*Systematic[[#This Row],[State]]</f>
        <v>481010302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481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2Oct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481010003</v>
      </c>
      <c r="H8518" s="134">
        <f>Systematic[[#This Row],[SampleVariableLabel]]+100*Systematic[[#This Row],[State]]</f>
        <v>481010403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481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2c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481010004</v>
      </c>
      <c r="H8519" s="134">
        <f>Systematic[[#This Row],[SampleVariableLabel]]+100*Systematic[[#This Row],[State]]</f>
        <v>481010504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481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2M2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481010005</v>
      </c>
      <c r="H8520" s="134">
        <f>Systematic[[#This Row],[SampleVariableLabel]]+100*Systematic[[#This Row],[State]]</f>
        <v>481010605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481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3P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481010006</v>
      </c>
      <c r="H8521" s="134">
        <f>Systematic[[#This Row],[SampleVariableLabel]]+100*Systematic[[#This Row],[State]]</f>
        <v>481010706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481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481010001</v>
      </c>
      <c r="H8522" s="134">
        <f>Systematic[[#This Row],[SampleVariableLabel]]+100*Systematic[[#This Row],[State]]</f>
        <v>481010801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481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481010002</v>
      </c>
      <c r="H8523" s="134">
        <f>Systematic[[#This Row],[SampleVariableLabel]]+100*Systematic[[#This Row],[State]]</f>
        <v>481010902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481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6Gp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481010003</v>
      </c>
      <c r="H8524" s="134">
        <f>Systematic[[#This Row],[SampleVariableLabel]]+100*Systematic[[#This Row],[State]]</f>
        <v>481011003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481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7U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481010004</v>
      </c>
      <c r="H8525" s="134">
        <f>Systematic[[#This Row],[SampleVariableLabel]]+100*Systematic[[#This Row],[State]]</f>
        <v>481011104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481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8Rot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481010005</v>
      </c>
      <c r="H8526" s="134">
        <f>Systematic[[#This Row],[SampleVariableLabel]]+100*Systematic[[#This Row],[State]]</f>
        <v>481011205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481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481010006</v>
      </c>
      <c r="H8527" s="134">
        <f>Systematic[[#This Row],[SampleVariableLabel]]+100*Systematic[[#This Row],[State]]</f>
        <v>481011306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481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10AsTm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481010001</v>
      </c>
      <c r="H8528" s="134">
        <f>Systematic[[#This Row],[SampleVariableLabel]]+100*Systematic[[#This Row],[State]]</f>
        <v>481011401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481</v>
      </c>
      <c r="B8529" s="1">
        <f>IF(C8529=0,IF(B8528=Protocol!$V$20,1,B8528+1),B8528)</f>
        <v>1</v>
      </c>
      <c r="C8529" s="1">
        <f>IF(C8528+1=Protocol!$V$21,0,C8528+1)</f>
        <v>15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481010002</v>
      </c>
      <c r="H8529" s="134">
        <f>Systematic[[#This Row],[SampleVariableLabel]]+100*Systematic[[#This Row],[State]]</f>
        <v>481011502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482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ce1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482010003</v>
      </c>
      <c r="H8530" s="134">
        <f>Systematic[[#This Row],[SampleVariableLabel]]+100*Systematic[[#This Row],[State]]</f>
        <v>482010003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482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1Dig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482010004</v>
      </c>
      <c r="H8531" s="134">
        <f>Systematic[[#This Row],[SampleVariableLabel]]+100*Systematic[[#This Row],[State]]</f>
        <v>482010104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482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1D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482010005</v>
      </c>
      <c r="H8532" s="134">
        <f>Systematic[[#This Row],[SampleVariableLabel]]+100*Systematic[[#This Row],[State]]</f>
        <v>482010205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482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1M.1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482010006</v>
      </c>
      <c r="H8533" s="134">
        <f>Systematic[[#This Row],[SampleVariableLabel]]+100*Systematic[[#This Row],[State]]</f>
        <v>482010306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482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2Oct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482010001</v>
      </c>
      <c r="H8534" s="134">
        <f>Systematic[[#This Row],[SampleVariableLabel]]+100*Systematic[[#This Row],[State]]</f>
        <v>482010401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482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2c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482010002</v>
      </c>
      <c r="H8535" s="134">
        <f>Systematic[[#This Row],[SampleVariableLabel]]+100*Systematic[[#This Row],[State]]</f>
        <v>482010502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482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2M2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482010003</v>
      </c>
      <c r="H8536" s="134">
        <f>Systematic[[#This Row],[SampleVariableLabel]]+100*Systematic[[#This Row],[State]]</f>
        <v>482010603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482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3P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482010004</v>
      </c>
      <c r="H8537" s="134">
        <f>Systematic[[#This Row],[SampleVariableLabel]]+100*Systematic[[#This Row],[State]]</f>
        <v>482010704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482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4G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482010005</v>
      </c>
      <c r="H8538" s="134">
        <f>Systematic[[#This Row],[SampleVariableLabel]]+100*Systematic[[#This Row],[State]]</f>
        <v>482010805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482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5S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482010006</v>
      </c>
      <c r="H8539" s="134">
        <f>Systematic[[#This Row],[SampleVariableLabel]]+100*Systematic[[#This Row],[State]]</f>
        <v>482010906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482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6Gp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482010001</v>
      </c>
      <c r="H8540" s="134">
        <f>Systematic[[#This Row],[SampleVariableLabel]]+100*Systematic[[#This Row],[State]]</f>
        <v>482011001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482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7U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482010002</v>
      </c>
      <c r="H8541" s="134">
        <f>Systematic[[#This Row],[SampleVariableLabel]]+100*Systematic[[#This Row],[State]]</f>
        <v>482011102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482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8Rot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482010003</v>
      </c>
      <c r="H8542" s="134">
        <f>Systematic[[#This Row],[SampleVariableLabel]]+100*Systematic[[#This Row],[State]]</f>
        <v>482011203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482</v>
      </c>
      <c r="B8543" s="1">
        <f>IF(C8543=0,IF(B8542=Protocol!$V$20,1,B8542+1),B8542)</f>
        <v>1</v>
      </c>
      <c r="C8543" s="1">
        <f>IF(C8542+1=Protocol!$V$21,0,C8542+1)</f>
        <v>13</v>
      </c>
      <c r="D8543" s="1">
        <f t="shared" si="283"/>
        <v>4</v>
      </c>
      <c r="E8543" s="1" t="str">
        <f>INDEX(Protocol[Mark],MATCH(C8543,Protocol[Step],0))</f>
        <v>9Ama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482010004</v>
      </c>
      <c r="H8543" s="134">
        <f>Systematic[[#This Row],[SampleVariableLabel]]+100*Systematic[[#This Row],[State]]</f>
        <v>482011304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482</v>
      </c>
      <c r="B8544" s="1">
        <f>IF(C8544=0,IF(B8543=Protocol!$V$20,1,B8543+1),B8543)</f>
        <v>1</v>
      </c>
      <c r="C8544" s="1">
        <f>IF(C8543+1=Protocol!$V$21,0,C8543+1)</f>
        <v>14</v>
      </c>
      <c r="D8544" s="1">
        <f t="shared" si="283"/>
        <v>5</v>
      </c>
      <c r="E8544" s="1" t="str">
        <f>INDEX(Protocol[Mark],MATCH(C8544,Protocol[Step],0))</f>
        <v>10AsTm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482010005</v>
      </c>
      <c r="H8544" s="134">
        <f>Systematic[[#This Row],[SampleVariableLabel]]+100*Systematic[[#This Row],[State]]</f>
        <v>482011405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482</v>
      </c>
      <c r="B8545" s="1">
        <f>IF(C8545=0,IF(B8544=Protocol!$V$20,1,B8544+1),B8544)</f>
        <v>1</v>
      </c>
      <c r="C8545" s="1">
        <f>IF(C8544+1=Protocol!$V$21,0,C8544+1)</f>
        <v>15</v>
      </c>
      <c r="D8545" s="1">
        <f t="shared" si="283"/>
        <v>6</v>
      </c>
      <c r="E8545" s="1" t="str">
        <f>INDEX(Protocol[Mark],MATCH(C8545,Protocol[Step],0))</f>
        <v>11Azd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482010006</v>
      </c>
      <c r="H8545" s="134">
        <f>Systematic[[#This Row],[SampleVariableLabel]]+100*Systematic[[#This Row],[State]]</f>
        <v>482011506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483</v>
      </c>
      <c r="B8546" s="1">
        <f>IF(C8546=0,IF(B8545=Protocol!$V$20,1,B8545+1),B8545)</f>
        <v>1</v>
      </c>
      <c r="C8546" s="1">
        <f>IF(C8545+1=Protocol!$V$21,0,C8545+1)</f>
        <v>0</v>
      </c>
      <c r="D8546" s="1">
        <f t="shared" si="283"/>
        <v>1</v>
      </c>
      <c r="E8546" s="1" t="str">
        <f>INDEX(Protocol[Mark],MATCH(C8546,Protocol[Step],0))</f>
        <v>ce1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483010001</v>
      </c>
      <c r="H8546" s="134">
        <f>Systematic[[#This Row],[SampleVariableLabel]]+100*Systematic[[#This Row],[State]]</f>
        <v>483010001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483</v>
      </c>
      <c r="B8547" s="1">
        <f>IF(C8547=0,IF(B8546=Protocol!$V$20,1,B8546+1),B8546)</f>
        <v>1</v>
      </c>
      <c r="C8547" s="1">
        <f>IF(C8546+1=Protocol!$V$21,0,C8546+1)</f>
        <v>1</v>
      </c>
      <c r="D8547" s="1">
        <f t="shared" si="283"/>
        <v>2</v>
      </c>
      <c r="E8547" s="1" t="str">
        <f>INDEX(Protocol[Mark],MATCH(C8547,Protocol[Step],0))</f>
        <v>1Dig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483010002</v>
      </c>
      <c r="H8547" s="134">
        <f>Systematic[[#This Row],[SampleVariableLabel]]+100*Systematic[[#This Row],[State]]</f>
        <v>483010102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483</v>
      </c>
      <c r="B8548" s="1">
        <f>IF(C8548=0,IF(B8547=Protocol!$V$20,1,B8547+1),B8547)</f>
        <v>1</v>
      </c>
      <c r="C8548" s="1">
        <f>IF(C8547+1=Protocol!$V$21,0,C8547+1)</f>
        <v>2</v>
      </c>
      <c r="D8548" s="1">
        <f t="shared" si="283"/>
        <v>3</v>
      </c>
      <c r="E8548" s="1" t="str">
        <f>INDEX(Protocol[Mark],MATCH(C8548,Protocol[Step],0))</f>
        <v>1D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483010003</v>
      </c>
      <c r="H8548" s="134">
        <f>Systematic[[#This Row],[SampleVariableLabel]]+100*Systematic[[#This Row],[State]]</f>
        <v>483010203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483</v>
      </c>
      <c r="B8549" s="1">
        <f>IF(C8549=0,IF(B8548=Protocol!$V$20,1,B8548+1),B8548)</f>
        <v>1</v>
      </c>
      <c r="C8549" s="1">
        <f>IF(C8548+1=Protocol!$V$21,0,C8548+1)</f>
        <v>3</v>
      </c>
      <c r="D8549" s="1">
        <f t="shared" si="283"/>
        <v>4</v>
      </c>
      <c r="E8549" s="1" t="str">
        <f>INDEX(Protocol[Mark],MATCH(C8549,Protocol[Step],0))</f>
        <v>1M.1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483010004</v>
      </c>
      <c r="H8549" s="134">
        <f>Systematic[[#This Row],[SampleVariableLabel]]+100*Systematic[[#This Row],[State]]</f>
        <v>483010304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483</v>
      </c>
      <c r="B8550" s="1">
        <f>IF(C8550=0,IF(B8549=Protocol!$V$20,1,B8549+1),B8549)</f>
        <v>1</v>
      </c>
      <c r="C8550" s="1">
        <f>IF(C8549+1=Protocol!$V$21,0,C8549+1)</f>
        <v>4</v>
      </c>
      <c r="D8550" s="1">
        <f t="shared" si="283"/>
        <v>5</v>
      </c>
      <c r="E8550" s="1" t="str">
        <f>INDEX(Protocol[Mark],MATCH(C8550,Protocol[Step],0))</f>
        <v>2Oct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483010005</v>
      </c>
      <c r="H8550" s="134">
        <f>Systematic[[#This Row],[SampleVariableLabel]]+100*Systematic[[#This Row],[State]]</f>
        <v>483010405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483</v>
      </c>
      <c r="B8551" s="1">
        <f>IF(C8551=0,IF(B8550=Protocol!$V$20,1,B8550+1),B8550)</f>
        <v>1</v>
      </c>
      <c r="C8551" s="1">
        <f>IF(C8550+1=Protocol!$V$21,0,C8550+1)</f>
        <v>5</v>
      </c>
      <c r="D8551" s="1">
        <f t="shared" si="283"/>
        <v>6</v>
      </c>
      <c r="E8551" s="1" t="str">
        <f>INDEX(Protocol[Mark],MATCH(C8551,Protocol[Step],0))</f>
        <v>2c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483010006</v>
      </c>
      <c r="H8551" s="134">
        <f>Systematic[[#This Row],[SampleVariableLabel]]+100*Systematic[[#This Row],[State]]</f>
        <v>483010506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483</v>
      </c>
      <c r="B8552" s="1">
        <f>IF(C8552=0,IF(B8551=Protocol!$V$20,1,B8551+1),B8551)</f>
        <v>1</v>
      </c>
      <c r="C8552" s="1">
        <f>IF(C8551+1=Protocol!$V$21,0,C8551+1)</f>
        <v>6</v>
      </c>
      <c r="D8552" s="1">
        <f t="shared" si="283"/>
        <v>1</v>
      </c>
      <c r="E8552" s="1" t="str">
        <f>INDEX(Protocol[Mark],MATCH(C8552,Protocol[Step],0))</f>
        <v>2M2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483010001</v>
      </c>
      <c r="H8552" s="134">
        <f>Systematic[[#This Row],[SampleVariableLabel]]+100*Systematic[[#This Row],[State]]</f>
        <v>483010601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483</v>
      </c>
      <c r="B8553" s="1">
        <f>IF(C8553=0,IF(B8552=Protocol!$V$20,1,B8552+1),B8552)</f>
        <v>1</v>
      </c>
      <c r="C8553" s="1">
        <f>IF(C8552+1=Protocol!$V$21,0,C8552+1)</f>
        <v>7</v>
      </c>
      <c r="D8553" s="1">
        <f t="shared" si="283"/>
        <v>2</v>
      </c>
      <c r="E8553" s="1" t="str">
        <f>INDEX(Protocol[Mark],MATCH(C8553,Protocol[Step],0))</f>
        <v>3P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483010002</v>
      </c>
      <c r="H8553" s="134">
        <f>Systematic[[#This Row],[SampleVariableLabel]]+100*Systematic[[#This Row],[State]]</f>
        <v>483010702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483</v>
      </c>
      <c r="B8554" s="1">
        <f>IF(C8554=0,IF(B8553=Protocol!$V$20,1,B8553+1),B8553)</f>
        <v>1</v>
      </c>
      <c r="C8554" s="1">
        <f>IF(C8553+1=Protocol!$V$21,0,C8553+1)</f>
        <v>8</v>
      </c>
      <c r="D8554" s="1">
        <f t="shared" si="283"/>
        <v>3</v>
      </c>
      <c r="E8554" s="1" t="str">
        <f>INDEX(Protocol[Mark],MATCH(C8554,Protocol[Step],0))</f>
        <v>4G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483010003</v>
      </c>
      <c r="H8554" s="134">
        <f>Systematic[[#This Row],[SampleVariableLabel]]+100*Systematic[[#This Row],[State]]</f>
        <v>483010803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483</v>
      </c>
      <c r="B8555" s="1">
        <f>IF(C8555=0,IF(B8554=Protocol!$V$20,1,B8554+1),B8554)</f>
        <v>1</v>
      </c>
      <c r="C8555" s="1">
        <f>IF(C8554+1=Protocol!$V$21,0,C8554+1)</f>
        <v>9</v>
      </c>
      <c r="D8555" s="1">
        <f t="shared" si="283"/>
        <v>4</v>
      </c>
      <c r="E8555" s="1" t="str">
        <f>INDEX(Protocol[Mark],MATCH(C8555,Protocol[Step],0))</f>
        <v>5S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483010004</v>
      </c>
      <c r="H8555" s="134">
        <f>Systematic[[#This Row],[SampleVariableLabel]]+100*Systematic[[#This Row],[State]]</f>
        <v>483010904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483</v>
      </c>
      <c r="B8556" s="1">
        <f>IF(C8556=0,IF(B8555=Protocol!$V$20,1,B8555+1),B8555)</f>
        <v>1</v>
      </c>
      <c r="C8556" s="1">
        <f>IF(C8555+1=Protocol!$V$21,0,C8555+1)</f>
        <v>10</v>
      </c>
      <c r="D8556" s="1">
        <f t="shared" si="283"/>
        <v>5</v>
      </c>
      <c r="E8556" s="1" t="str">
        <f>INDEX(Protocol[Mark],MATCH(C8556,Protocol[Step],0))</f>
        <v>6Gp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483010005</v>
      </c>
      <c r="H8556" s="134">
        <f>Systematic[[#This Row],[SampleVariableLabel]]+100*Systematic[[#This Row],[State]]</f>
        <v>483011005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483</v>
      </c>
      <c r="B8557" s="1">
        <f>IF(C8557=0,IF(B8556=Protocol!$V$20,1,B8556+1),B8556)</f>
        <v>1</v>
      </c>
      <c r="C8557" s="1">
        <f>IF(C8556+1=Protocol!$V$21,0,C8556+1)</f>
        <v>11</v>
      </c>
      <c r="D8557" s="1">
        <f t="shared" si="283"/>
        <v>6</v>
      </c>
      <c r="E8557" s="1" t="str">
        <f>INDEX(Protocol[Mark],MATCH(C8557,Protocol[Step],0))</f>
        <v>7U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483010006</v>
      </c>
      <c r="H8557" s="134">
        <f>Systematic[[#This Row],[SampleVariableLabel]]+100*Systematic[[#This Row],[State]]</f>
        <v>483011106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483</v>
      </c>
      <c r="B8558" s="1">
        <f>IF(C8558=0,IF(B8557=Protocol!$V$20,1,B8557+1),B8557)</f>
        <v>1</v>
      </c>
      <c r="C8558" s="1">
        <f>IF(C8557+1=Protocol!$V$21,0,C8557+1)</f>
        <v>12</v>
      </c>
      <c r="D8558" s="1">
        <f t="shared" si="283"/>
        <v>1</v>
      </c>
      <c r="E8558" s="1" t="str">
        <f>INDEX(Protocol[Mark],MATCH(C8558,Protocol[Step],0))</f>
        <v>8Rot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483010001</v>
      </c>
      <c r="H8558" s="134">
        <f>Systematic[[#This Row],[SampleVariableLabel]]+100*Systematic[[#This Row],[State]]</f>
        <v>483011201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483</v>
      </c>
      <c r="B8559" s="1">
        <f>IF(C8559=0,IF(B8558=Protocol!$V$20,1,B8558+1),B8558)</f>
        <v>1</v>
      </c>
      <c r="C8559" s="1">
        <f>IF(C8558+1=Protocol!$V$21,0,C8558+1)</f>
        <v>13</v>
      </c>
      <c r="D8559" s="1">
        <f t="shared" si="283"/>
        <v>2</v>
      </c>
      <c r="E8559" s="1" t="str">
        <f>INDEX(Protocol[Mark],MATCH(C8559,Protocol[Step],0))</f>
        <v>9Ama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483010002</v>
      </c>
      <c r="H8559" s="134">
        <f>Systematic[[#This Row],[SampleVariableLabel]]+100*Systematic[[#This Row],[State]]</f>
        <v>483011302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483</v>
      </c>
      <c r="B8560" s="1">
        <f>IF(C8560=0,IF(B8559=Protocol!$V$20,1,B8559+1),B8559)</f>
        <v>1</v>
      </c>
      <c r="C8560" s="1">
        <f>IF(C8559+1=Protocol!$V$21,0,C8559+1)</f>
        <v>14</v>
      </c>
      <c r="D8560" s="1">
        <f t="shared" si="283"/>
        <v>3</v>
      </c>
      <c r="E8560" s="1" t="str">
        <f>INDEX(Protocol[Mark],MATCH(C8560,Protocol[Step],0))</f>
        <v>10AsTm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483010003</v>
      </c>
      <c r="H8560" s="134">
        <f>Systematic[[#This Row],[SampleVariableLabel]]+100*Systematic[[#This Row],[State]]</f>
        <v>483011403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483</v>
      </c>
      <c r="B8561" s="1">
        <f>IF(C8561=0,IF(B8560=Protocol!$V$20,1,B8560+1),B8560)</f>
        <v>1</v>
      </c>
      <c r="C8561" s="1">
        <f>IF(C8560+1=Protocol!$V$21,0,C8560+1)</f>
        <v>15</v>
      </c>
      <c r="D8561" s="1">
        <f t="shared" si="283"/>
        <v>4</v>
      </c>
      <c r="E8561" s="1" t="str">
        <f>INDEX(Protocol[Mark],MATCH(C8561,Protocol[Step],0))</f>
        <v>11Azd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483010004</v>
      </c>
      <c r="H8561" s="134">
        <f>Systematic[[#This Row],[SampleVariableLabel]]+100*Systematic[[#This Row],[State]]</f>
        <v>483011504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484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ce1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484010005</v>
      </c>
      <c r="H8562" s="134">
        <f>Systematic[[#This Row],[SampleVariableLabel]]+100*Systematic[[#This Row],[State]]</f>
        <v>484010005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484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484010006</v>
      </c>
      <c r="H8563" s="134">
        <f>Systematic[[#This Row],[SampleVariableLabel]]+100*Systematic[[#This Row],[State]]</f>
        <v>484010106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484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484010001</v>
      </c>
      <c r="H8564" s="134">
        <f>Systematic[[#This Row],[SampleVariableLabel]]+100*Systematic[[#This Row],[State]]</f>
        <v>484010201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484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1M.1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484010002</v>
      </c>
      <c r="H8565" s="134">
        <f>Systematic[[#This Row],[SampleVariableLabel]]+100*Systematic[[#This Row],[State]]</f>
        <v>484010302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484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2Oct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484010003</v>
      </c>
      <c r="H8566" s="134">
        <f>Systematic[[#This Row],[SampleVariableLabel]]+100*Systematic[[#This Row],[State]]</f>
        <v>484010403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484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2c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484010004</v>
      </c>
      <c r="H8567" s="134">
        <f>Systematic[[#This Row],[SampleVariableLabel]]+100*Systematic[[#This Row],[State]]</f>
        <v>484010504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484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2M2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484010005</v>
      </c>
      <c r="H8568" s="134">
        <f>Systematic[[#This Row],[SampleVariableLabel]]+100*Systematic[[#This Row],[State]]</f>
        <v>484010605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484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3P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484010006</v>
      </c>
      <c r="H8569" s="134">
        <f>Systematic[[#This Row],[SampleVariableLabel]]+100*Systematic[[#This Row],[State]]</f>
        <v>484010706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484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4G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484010001</v>
      </c>
      <c r="H8570" s="134">
        <f>Systematic[[#This Row],[SampleVariableLabel]]+100*Systematic[[#This Row],[State]]</f>
        <v>484010801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484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5S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484010002</v>
      </c>
      <c r="H8571" s="134">
        <f>Systematic[[#This Row],[SampleVariableLabel]]+100*Systematic[[#This Row],[State]]</f>
        <v>484010902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484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6Gp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484010003</v>
      </c>
      <c r="H8572" s="134">
        <f>Systematic[[#This Row],[SampleVariableLabel]]+100*Systematic[[#This Row],[State]]</f>
        <v>484011003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484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7U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484010004</v>
      </c>
      <c r="H8573" s="134">
        <f>Systematic[[#This Row],[SampleVariableLabel]]+100*Systematic[[#This Row],[State]]</f>
        <v>484011104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484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8Rot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484010005</v>
      </c>
      <c r="H8574" s="134">
        <f>Systematic[[#This Row],[SampleVariableLabel]]+100*Systematic[[#This Row],[State]]</f>
        <v>484011205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484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9Ama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484010006</v>
      </c>
      <c r="H8575" s="134">
        <f>Systematic[[#This Row],[SampleVariableLabel]]+100*Systematic[[#This Row],[State]]</f>
        <v>484011306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484</v>
      </c>
      <c r="B8576" s="1">
        <f>IF(C8576=0,IF(B8575=Protocol!$V$20,1,B8575+1),B8575)</f>
        <v>1</v>
      </c>
      <c r="C8576" s="1">
        <f>IF(C8575+1=Protocol!$V$21,0,C8575+1)</f>
        <v>14</v>
      </c>
      <c r="D8576" s="1">
        <f t="shared" si="283"/>
        <v>1</v>
      </c>
      <c r="E8576" s="1" t="str">
        <f>INDEX(Protocol[Mark],MATCH(C8576,Protocol[Step],0))</f>
        <v>10AsTm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484010001</v>
      </c>
      <c r="H8576" s="134">
        <f>Systematic[[#This Row],[SampleVariableLabel]]+100*Systematic[[#This Row],[State]]</f>
        <v>484011401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484</v>
      </c>
      <c r="B8577" s="1">
        <f>IF(C8577=0,IF(B8576=Protocol!$V$20,1,B8576+1),B8576)</f>
        <v>1</v>
      </c>
      <c r="C8577" s="1">
        <f>IF(C8576+1=Protocol!$V$21,0,C8576+1)</f>
        <v>15</v>
      </c>
      <c r="D8577" s="1">
        <f t="shared" si="283"/>
        <v>2</v>
      </c>
      <c r="E8577" s="1" t="str">
        <f>INDEX(Protocol[Mark],MATCH(C8577,Protocol[Step],0))</f>
        <v>11Azd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484010002</v>
      </c>
      <c r="H8577" s="134">
        <f>Systematic[[#This Row],[SampleVariableLabel]]+100*Systematic[[#This Row],[State]]</f>
        <v>484011502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485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ce1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485010003</v>
      </c>
      <c r="H8578" s="134">
        <f>Systematic[[#This Row],[SampleVariableLabel]]+100*Systematic[[#This Row],[State]]</f>
        <v>485010003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485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1Dig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485010004</v>
      </c>
      <c r="H8579" s="134">
        <f>Systematic[[#This Row],[SampleVariableLabel]]+100*Systematic[[#This Row],[State]]</f>
        <v>485010104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485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1D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485010005</v>
      </c>
      <c r="H8580" s="134">
        <f>Systematic[[#This Row],[SampleVariableLabel]]+100*Systematic[[#This Row],[State]]</f>
        <v>485010205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485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1M.1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485010006</v>
      </c>
      <c r="H8581" s="134">
        <f>Systematic[[#This Row],[SampleVariableLabel]]+100*Systematic[[#This Row],[State]]</f>
        <v>485010306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485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2Oct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485010001</v>
      </c>
      <c r="H8582" s="134">
        <f>Systematic[[#This Row],[SampleVariableLabel]]+100*Systematic[[#This Row],[State]]</f>
        <v>485010401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485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2c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485010002</v>
      </c>
      <c r="H8583" s="134">
        <f>Systematic[[#This Row],[SampleVariableLabel]]+100*Systematic[[#This Row],[State]]</f>
        <v>485010502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485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2M2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485010003</v>
      </c>
      <c r="H8584" s="134">
        <f>Systematic[[#This Row],[SampleVariableLabel]]+100*Systematic[[#This Row],[State]]</f>
        <v>485010603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485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3P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485010004</v>
      </c>
      <c r="H8585" s="134">
        <f>Systematic[[#This Row],[SampleVariableLabel]]+100*Systematic[[#This Row],[State]]</f>
        <v>485010704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485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4G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485010005</v>
      </c>
      <c r="H8586" s="134">
        <f>Systematic[[#This Row],[SampleVariableLabel]]+100*Systematic[[#This Row],[State]]</f>
        <v>485010805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485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5S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485010006</v>
      </c>
      <c r="H8587" s="134">
        <f>Systematic[[#This Row],[SampleVariableLabel]]+100*Systematic[[#This Row],[State]]</f>
        <v>485010906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485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6Gp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485010001</v>
      </c>
      <c r="H8588" s="134">
        <f>Systematic[[#This Row],[SampleVariableLabel]]+100*Systematic[[#This Row],[State]]</f>
        <v>485011001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485</v>
      </c>
      <c r="B8589" s="1">
        <f>IF(C8589=0,IF(B8588=Protocol!$V$20,1,B8588+1),B8588)</f>
        <v>1</v>
      </c>
      <c r="C8589" s="1">
        <f>IF(C8588+1=Protocol!$V$21,0,C8588+1)</f>
        <v>11</v>
      </c>
      <c r="D8589" s="1">
        <f t="shared" si="285"/>
        <v>2</v>
      </c>
      <c r="E8589" s="1" t="str">
        <f>INDEX(Protocol[Mark],MATCH(C8589,Protocol[Step],0))</f>
        <v>7U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485010002</v>
      </c>
      <c r="H8589" s="134">
        <f>Systematic[[#This Row],[SampleVariableLabel]]+100*Systematic[[#This Row],[State]]</f>
        <v>485011102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485</v>
      </c>
      <c r="B8590" s="1">
        <f>IF(C8590=0,IF(B8589=Protocol!$V$20,1,B8589+1),B8589)</f>
        <v>1</v>
      </c>
      <c r="C8590" s="1">
        <f>IF(C8589+1=Protocol!$V$21,0,C8589+1)</f>
        <v>12</v>
      </c>
      <c r="D8590" s="1">
        <f t="shared" si="285"/>
        <v>3</v>
      </c>
      <c r="E8590" s="1" t="str">
        <f>INDEX(Protocol[Mark],MATCH(C8590,Protocol[Step],0))</f>
        <v>8Rot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485010003</v>
      </c>
      <c r="H8590" s="134">
        <f>Systematic[[#This Row],[SampleVariableLabel]]+100*Systematic[[#This Row],[State]]</f>
        <v>485011203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485</v>
      </c>
      <c r="B8591" s="1">
        <f>IF(C8591=0,IF(B8590=Protocol!$V$20,1,B8590+1),B8590)</f>
        <v>1</v>
      </c>
      <c r="C8591" s="1">
        <f>IF(C8590+1=Protocol!$V$21,0,C8590+1)</f>
        <v>13</v>
      </c>
      <c r="D8591" s="1">
        <f t="shared" si="285"/>
        <v>4</v>
      </c>
      <c r="E8591" s="1" t="str">
        <f>INDEX(Protocol[Mark],MATCH(C8591,Protocol[Step],0))</f>
        <v>9Ama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485010004</v>
      </c>
      <c r="H8591" s="134">
        <f>Systematic[[#This Row],[SampleVariableLabel]]+100*Systematic[[#This Row],[State]]</f>
        <v>485011304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485</v>
      </c>
      <c r="B8592" s="1">
        <f>IF(C8592=0,IF(B8591=Protocol!$V$20,1,B8591+1),B8591)</f>
        <v>1</v>
      </c>
      <c r="C8592" s="1">
        <f>IF(C8591+1=Protocol!$V$21,0,C8591+1)</f>
        <v>14</v>
      </c>
      <c r="D8592" s="1">
        <f t="shared" si="285"/>
        <v>5</v>
      </c>
      <c r="E8592" s="1" t="str">
        <f>INDEX(Protocol[Mark],MATCH(C8592,Protocol[Step],0))</f>
        <v>10AsTm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485010005</v>
      </c>
      <c r="H8592" s="134">
        <f>Systematic[[#This Row],[SampleVariableLabel]]+100*Systematic[[#This Row],[State]]</f>
        <v>485011405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485</v>
      </c>
      <c r="B8593" s="1">
        <f>IF(C8593=0,IF(B8592=Protocol!$V$20,1,B8592+1),B8592)</f>
        <v>1</v>
      </c>
      <c r="C8593" s="1">
        <f>IF(C8592+1=Protocol!$V$21,0,C8592+1)</f>
        <v>15</v>
      </c>
      <c r="D8593" s="1">
        <f t="shared" si="285"/>
        <v>6</v>
      </c>
      <c r="E8593" s="1" t="str">
        <f>INDEX(Protocol[Mark],MATCH(C8593,Protocol[Step],0))</f>
        <v>11Azd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485010006</v>
      </c>
      <c r="H8593" s="134">
        <f>Systematic[[#This Row],[SampleVariableLabel]]+100*Systematic[[#This Row],[State]]</f>
        <v>485011506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486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ce1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486010001</v>
      </c>
      <c r="H8594" s="134">
        <f>Systematic[[#This Row],[SampleVariableLabel]]+100*Systematic[[#This Row],[State]]</f>
        <v>486010001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486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1Dig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486010002</v>
      </c>
      <c r="H8595" s="134">
        <f>Systematic[[#This Row],[SampleVariableLabel]]+100*Systematic[[#This Row],[State]]</f>
        <v>486010102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486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1D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486010003</v>
      </c>
      <c r="H8596" s="134">
        <f>Systematic[[#This Row],[SampleVariableLabel]]+100*Systematic[[#This Row],[State]]</f>
        <v>486010203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486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1M.1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486010004</v>
      </c>
      <c r="H8597" s="134">
        <f>Systematic[[#This Row],[SampleVariableLabel]]+100*Systematic[[#This Row],[State]]</f>
        <v>486010304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486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2Oct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486010005</v>
      </c>
      <c r="H8598" s="134">
        <f>Systematic[[#This Row],[SampleVariableLabel]]+100*Systematic[[#This Row],[State]]</f>
        <v>486010405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486</v>
      </c>
      <c r="B8599" s="1">
        <f>IF(C8599=0,IF(B8598=Protocol!$V$20,1,B8598+1),B8598)</f>
        <v>1</v>
      </c>
      <c r="C8599" s="1">
        <f>IF(C8598+1=Protocol!$V$21,0,C8598+1)</f>
        <v>5</v>
      </c>
      <c r="D8599" s="1">
        <f t="shared" si="285"/>
        <v>6</v>
      </c>
      <c r="E8599" s="1" t="str">
        <f>INDEX(Protocol[Mark],MATCH(C8599,Protocol[Step],0))</f>
        <v>2c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486010006</v>
      </c>
      <c r="H8599" s="134">
        <f>Systematic[[#This Row],[SampleVariableLabel]]+100*Systematic[[#This Row],[State]]</f>
        <v>486010506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486</v>
      </c>
      <c r="B8600" s="1">
        <f>IF(C8600=0,IF(B8599=Protocol!$V$20,1,B8599+1),B8599)</f>
        <v>1</v>
      </c>
      <c r="C8600" s="1">
        <f>IF(C8599+1=Protocol!$V$21,0,C8599+1)</f>
        <v>6</v>
      </c>
      <c r="D8600" s="1">
        <f t="shared" si="285"/>
        <v>1</v>
      </c>
      <c r="E8600" s="1" t="str">
        <f>INDEX(Protocol[Mark],MATCH(C8600,Protocol[Step],0))</f>
        <v>2M2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486010001</v>
      </c>
      <c r="H8600" s="134">
        <f>Systematic[[#This Row],[SampleVariableLabel]]+100*Systematic[[#This Row],[State]]</f>
        <v>486010601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486</v>
      </c>
      <c r="B8601" s="1">
        <f>IF(C8601=0,IF(B8600=Protocol!$V$20,1,B8600+1),B8600)</f>
        <v>1</v>
      </c>
      <c r="C8601" s="1">
        <f>IF(C8600+1=Protocol!$V$21,0,C8600+1)</f>
        <v>7</v>
      </c>
      <c r="D8601" s="1">
        <f t="shared" si="285"/>
        <v>2</v>
      </c>
      <c r="E8601" s="1" t="str">
        <f>INDEX(Protocol[Mark],MATCH(C8601,Protocol[Step],0))</f>
        <v>3P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486010002</v>
      </c>
      <c r="H8601" s="134">
        <f>Systematic[[#This Row],[SampleVariableLabel]]+100*Systematic[[#This Row],[State]]</f>
        <v>486010702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486</v>
      </c>
      <c r="B8602" s="1">
        <f>IF(C8602=0,IF(B8601=Protocol!$V$20,1,B8601+1),B8601)</f>
        <v>1</v>
      </c>
      <c r="C8602" s="1">
        <f>IF(C8601+1=Protocol!$V$21,0,C8601+1)</f>
        <v>8</v>
      </c>
      <c r="D8602" s="1">
        <f t="shared" si="285"/>
        <v>3</v>
      </c>
      <c r="E8602" s="1" t="str">
        <f>INDEX(Protocol[Mark],MATCH(C8602,Protocol[Step],0))</f>
        <v>4G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486010003</v>
      </c>
      <c r="H8602" s="134">
        <f>Systematic[[#This Row],[SampleVariableLabel]]+100*Systematic[[#This Row],[State]]</f>
        <v>486010803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486</v>
      </c>
      <c r="B8603" s="1">
        <f>IF(C8603=0,IF(B8602=Protocol!$V$20,1,B8602+1),B8602)</f>
        <v>1</v>
      </c>
      <c r="C8603" s="1">
        <f>IF(C8602+1=Protocol!$V$21,0,C8602+1)</f>
        <v>9</v>
      </c>
      <c r="D8603" s="1">
        <f t="shared" si="285"/>
        <v>4</v>
      </c>
      <c r="E8603" s="1" t="str">
        <f>INDEX(Protocol[Mark],MATCH(C8603,Protocol[Step],0))</f>
        <v>5S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486010004</v>
      </c>
      <c r="H8603" s="134">
        <f>Systematic[[#This Row],[SampleVariableLabel]]+100*Systematic[[#This Row],[State]]</f>
        <v>486010904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486</v>
      </c>
      <c r="B8604" s="1">
        <f>IF(C8604=0,IF(B8603=Protocol!$V$20,1,B8603+1),B8603)</f>
        <v>1</v>
      </c>
      <c r="C8604" s="1">
        <f>IF(C8603+1=Protocol!$V$21,0,C8603+1)</f>
        <v>10</v>
      </c>
      <c r="D8604" s="1">
        <f t="shared" si="285"/>
        <v>5</v>
      </c>
      <c r="E8604" s="1" t="str">
        <f>INDEX(Protocol[Mark],MATCH(C8604,Protocol[Step],0))</f>
        <v>6Gp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486010005</v>
      </c>
      <c r="H8604" s="134">
        <f>Systematic[[#This Row],[SampleVariableLabel]]+100*Systematic[[#This Row],[State]]</f>
        <v>486011005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486</v>
      </c>
      <c r="B8605" s="1">
        <f>IF(C8605=0,IF(B8604=Protocol!$V$20,1,B8604+1),B8604)</f>
        <v>1</v>
      </c>
      <c r="C8605" s="1">
        <f>IF(C8604+1=Protocol!$V$21,0,C8604+1)</f>
        <v>11</v>
      </c>
      <c r="D8605" s="1">
        <f t="shared" si="285"/>
        <v>6</v>
      </c>
      <c r="E8605" s="1" t="str">
        <f>INDEX(Protocol[Mark],MATCH(C8605,Protocol[Step],0))</f>
        <v>7U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486010006</v>
      </c>
      <c r="H8605" s="134">
        <f>Systematic[[#This Row],[SampleVariableLabel]]+100*Systematic[[#This Row],[State]]</f>
        <v>486011106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486</v>
      </c>
      <c r="B8606" s="1">
        <f>IF(C8606=0,IF(B8605=Protocol!$V$20,1,B8605+1),B8605)</f>
        <v>1</v>
      </c>
      <c r="C8606" s="1">
        <f>IF(C8605+1=Protocol!$V$21,0,C8605+1)</f>
        <v>12</v>
      </c>
      <c r="D8606" s="1">
        <f t="shared" si="285"/>
        <v>1</v>
      </c>
      <c r="E8606" s="1" t="str">
        <f>INDEX(Protocol[Mark],MATCH(C8606,Protocol[Step],0))</f>
        <v>8Rot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486010001</v>
      </c>
      <c r="H8606" s="134">
        <f>Systematic[[#This Row],[SampleVariableLabel]]+100*Systematic[[#This Row],[State]]</f>
        <v>486011201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486</v>
      </c>
      <c r="B8607" s="1">
        <f>IF(C8607=0,IF(B8606=Protocol!$V$20,1,B8606+1),B8606)</f>
        <v>1</v>
      </c>
      <c r="C8607" s="1">
        <f>IF(C8606+1=Protocol!$V$21,0,C8606+1)</f>
        <v>13</v>
      </c>
      <c r="D8607" s="1">
        <f t="shared" si="285"/>
        <v>2</v>
      </c>
      <c r="E8607" s="1" t="str">
        <f>INDEX(Protocol[Mark],MATCH(C8607,Protocol[Step],0))</f>
        <v>9Ama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486010002</v>
      </c>
      <c r="H8607" s="134">
        <f>Systematic[[#This Row],[SampleVariableLabel]]+100*Systematic[[#This Row],[State]]</f>
        <v>486011302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486</v>
      </c>
      <c r="B8608" s="1">
        <f>IF(C8608=0,IF(B8607=Protocol!$V$20,1,B8607+1),B8607)</f>
        <v>1</v>
      </c>
      <c r="C8608" s="1">
        <f>IF(C8607+1=Protocol!$V$21,0,C8607+1)</f>
        <v>14</v>
      </c>
      <c r="D8608" s="1">
        <f t="shared" si="285"/>
        <v>3</v>
      </c>
      <c r="E8608" s="1" t="str">
        <f>INDEX(Protocol[Mark],MATCH(C8608,Protocol[Step],0))</f>
        <v>10AsTm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486010003</v>
      </c>
      <c r="H8608" s="134">
        <f>Systematic[[#This Row],[SampleVariableLabel]]+100*Systematic[[#This Row],[State]]</f>
        <v>486011403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486</v>
      </c>
      <c r="B8609" s="1">
        <f>IF(C8609=0,IF(B8608=Protocol!$V$20,1,B8608+1),B8608)</f>
        <v>1</v>
      </c>
      <c r="C8609" s="1">
        <f>IF(C8608+1=Protocol!$V$21,0,C8608+1)</f>
        <v>15</v>
      </c>
      <c r="D8609" s="1">
        <f t="shared" si="285"/>
        <v>4</v>
      </c>
      <c r="E8609" s="1" t="str">
        <f>INDEX(Protocol[Mark],MATCH(C8609,Protocol[Step],0))</f>
        <v>11Azd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486010004</v>
      </c>
      <c r="H8609" s="134">
        <f>Systematic[[#This Row],[SampleVariableLabel]]+100*Systematic[[#This Row],[State]]</f>
        <v>486011504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487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ce1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487010005</v>
      </c>
      <c r="H8610" s="134">
        <f>Systematic[[#This Row],[SampleVariableLabel]]+100*Systematic[[#This Row],[State]]</f>
        <v>487010005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487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1Dig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487010006</v>
      </c>
      <c r="H8611" s="134">
        <f>Systematic[[#This Row],[SampleVariableLabel]]+100*Systematic[[#This Row],[State]]</f>
        <v>487010106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487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1D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487010001</v>
      </c>
      <c r="H8612" s="134">
        <f>Systematic[[#This Row],[SampleVariableLabel]]+100*Systematic[[#This Row],[State]]</f>
        <v>487010201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487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1M.1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487010002</v>
      </c>
      <c r="H8613" s="134">
        <f>Systematic[[#This Row],[SampleVariableLabel]]+100*Systematic[[#This Row],[State]]</f>
        <v>487010302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487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2Oct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487010003</v>
      </c>
      <c r="H8614" s="134">
        <f>Systematic[[#This Row],[SampleVariableLabel]]+100*Systematic[[#This Row],[State]]</f>
        <v>487010403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487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2c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487010004</v>
      </c>
      <c r="H8615" s="134">
        <f>Systematic[[#This Row],[SampleVariableLabel]]+100*Systematic[[#This Row],[State]]</f>
        <v>487010504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487</v>
      </c>
      <c r="B8616" s="1">
        <f>IF(C8616=0,IF(B8615=Protocol!$V$20,1,B8615+1),B8615)</f>
        <v>1</v>
      </c>
      <c r="C8616" s="1">
        <f>IF(C8615+1=Protocol!$V$21,0,C8615+1)</f>
        <v>6</v>
      </c>
      <c r="D8616" s="1">
        <f t="shared" si="285"/>
        <v>5</v>
      </c>
      <c r="E8616" s="1" t="str">
        <f>INDEX(Protocol[Mark],MATCH(C8616,Protocol[Step],0))</f>
        <v>2M2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487010005</v>
      </c>
      <c r="H8616" s="134">
        <f>Systematic[[#This Row],[SampleVariableLabel]]+100*Systematic[[#This Row],[State]]</f>
        <v>487010605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487</v>
      </c>
      <c r="B8617" s="1">
        <f>IF(C8617=0,IF(B8616=Protocol!$V$20,1,B8616+1),B8616)</f>
        <v>1</v>
      </c>
      <c r="C8617" s="1">
        <f>IF(C8616+1=Protocol!$V$21,0,C8616+1)</f>
        <v>7</v>
      </c>
      <c r="D8617" s="1">
        <f t="shared" si="285"/>
        <v>6</v>
      </c>
      <c r="E8617" s="1" t="str">
        <f>INDEX(Protocol[Mark],MATCH(C8617,Protocol[Step],0))</f>
        <v>3P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487010006</v>
      </c>
      <c r="H8617" s="134">
        <f>Systematic[[#This Row],[SampleVariableLabel]]+100*Systematic[[#This Row],[State]]</f>
        <v>487010706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487</v>
      </c>
      <c r="B8618" s="1">
        <f>IF(C8618=0,IF(B8617=Protocol!$V$20,1,B8617+1),B8617)</f>
        <v>1</v>
      </c>
      <c r="C8618" s="1">
        <f>IF(C8617+1=Protocol!$V$21,0,C8617+1)</f>
        <v>8</v>
      </c>
      <c r="D8618" s="1">
        <f t="shared" si="285"/>
        <v>1</v>
      </c>
      <c r="E8618" s="1" t="str">
        <f>INDEX(Protocol[Mark],MATCH(C8618,Protocol[Step],0))</f>
        <v>4G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487010001</v>
      </c>
      <c r="H8618" s="134">
        <f>Systematic[[#This Row],[SampleVariableLabel]]+100*Systematic[[#This Row],[State]]</f>
        <v>487010801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487</v>
      </c>
      <c r="B8619" s="1">
        <f>IF(C8619=0,IF(B8618=Protocol!$V$20,1,B8618+1),B8618)</f>
        <v>1</v>
      </c>
      <c r="C8619" s="1">
        <f>IF(C8618+1=Protocol!$V$21,0,C8618+1)</f>
        <v>9</v>
      </c>
      <c r="D8619" s="1">
        <f t="shared" si="285"/>
        <v>2</v>
      </c>
      <c r="E8619" s="1" t="str">
        <f>INDEX(Protocol[Mark],MATCH(C8619,Protocol[Step],0))</f>
        <v>5S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487010002</v>
      </c>
      <c r="H8619" s="134">
        <f>Systematic[[#This Row],[SampleVariableLabel]]+100*Systematic[[#This Row],[State]]</f>
        <v>487010902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487</v>
      </c>
      <c r="B8620" s="1">
        <f>IF(C8620=0,IF(B8619=Protocol!$V$20,1,B8619+1),B8619)</f>
        <v>1</v>
      </c>
      <c r="C8620" s="1">
        <f>IF(C8619+1=Protocol!$V$21,0,C8619+1)</f>
        <v>10</v>
      </c>
      <c r="D8620" s="1">
        <f t="shared" si="285"/>
        <v>3</v>
      </c>
      <c r="E8620" s="1" t="str">
        <f>INDEX(Protocol[Mark],MATCH(C8620,Protocol[Step],0))</f>
        <v>6Gp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487010003</v>
      </c>
      <c r="H8620" s="134">
        <f>Systematic[[#This Row],[SampleVariableLabel]]+100*Systematic[[#This Row],[State]]</f>
        <v>487011003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487</v>
      </c>
      <c r="B8621" s="1">
        <f>IF(C8621=0,IF(B8620=Protocol!$V$20,1,B8620+1),B8620)</f>
        <v>1</v>
      </c>
      <c r="C8621" s="1">
        <f>IF(C8620+1=Protocol!$V$21,0,C8620+1)</f>
        <v>11</v>
      </c>
      <c r="D8621" s="1">
        <f t="shared" si="285"/>
        <v>4</v>
      </c>
      <c r="E8621" s="1" t="str">
        <f>INDEX(Protocol[Mark],MATCH(C8621,Protocol[Step],0))</f>
        <v>7U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487010004</v>
      </c>
      <c r="H8621" s="134">
        <f>Systematic[[#This Row],[SampleVariableLabel]]+100*Systematic[[#This Row],[State]]</f>
        <v>487011104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487</v>
      </c>
      <c r="B8622" s="1">
        <f>IF(C8622=0,IF(B8621=Protocol!$V$20,1,B8621+1),B8621)</f>
        <v>1</v>
      </c>
      <c r="C8622" s="1">
        <f>IF(C8621+1=Protocol!$V$21,0,C8621+1)</f>
        <v>12</v>
      </c>
      <c r="D8622" s="1">
        <f t="shared" si="285"/>
        <v>5</v>
      </c>
      <c r="E8622" s="1" t="str">
        <f>INDEX(Protocol[Mark],MATCH(C8622,Protocol[Step],0))</f>
        <v>8Rot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487010005</v>
      </c>
      <c r="H8622" s="134">
        <f>Systematic[[#This Row],[SampleVariableLabel]]+100*Systematic[[#This Row],[State]]</f>
        <v>487011205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487</v>
      </c>
      <c r="B8623" s="1">
        <f>IF(C8623=0,IF(B8622=Protocol!$V$20,1,B8622+1),B8622)</f>
        <v>1</v>
      </c>
      <c r="C8623" s="1">
        <f>IF(C8622+1=Protocol!$V$21,0,C8622+1)</f>
        <v>13</v>
      </c>
      <c r="D8623" s="1">
        <f t="shared" si="285"/>
        <v>6</v>
      </c>
      <c r="E8623" s="1" t="str">
        <f>INDEX(Protocol[Mark],MATCH(C8623,Protocol[Step],0))</f>
        <v>9Ama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487010006</v>
      </c>
      <c r="H8623" s="134">
        <f>Systematic[[#This Row],[SampleVariableLabel]]+100*Systematic[[#This Row],[State]]</f>
        <v>487011306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487</v>
      </c>
      <c r="B8624" s="1">
        <f>IF(C8624=0,IF(B8623=Protocol!$V$20,1,B8623+1),B8623)</f>
        <v>1</v>
      </c>
      <c r="C8624" s="1">
        <f>IF(C8623+1=Protocol!$V$21,0,C8623+1)</f>
        <v>14</v>
      </c>
      <c r="D8624" s="1">
        <f t="shared" si="285"/>
        <v>1</v>
      </c>
      <c r="E8624" s="1" t="str">
        <f>INDEX(Protocol[Mark],MATCH(C8624,Protocol[Step],0))</f>
        <v>10AsTm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487010001</v>
      </c>
      <c r="H8624" s="134">
        <f>Systematic[[#This Row],[SampleVariableLabel]]+100*Systematic[[#This Row],[State]]</f>
        <v>487011401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487</v>
      </c>
      <c r="B8625" s="1">
        <f>IF(C8625=0,IF(B8624=Protocol!$V$20,1,B8624+1),B8624)</f>
        <v>1</v>
      </c>
      <c r="C8625" s="1">
        <f>IF(C8624+1=Protocol!$V$21,0,C8624+1)</f>
        <v>15</v>
      </c>
      <c r="D8625" s="1">
        <f t="shared" si="285"/>
        <v>2</v>
      </c>
      <c r="E8625" s="1" t="str">
        <f>INDEX(Protocol[Mark],MATCH(C8625,Protocol[Step],0))</f>
        <v>11Azd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487010002</v>
      </c>
      <c r="H8625" s="134">
        <f>Systematic[[#This Row],[SampleVariableLabel]]+100*Systematic[[#This Row],[State]]</f>
        <v>487011502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488</v>
      </c>
      <c r="B8626" s="1">
        <f>IF(C8626=0,IF(B8625=Protocol!$V$20,1,B8625+1),B8625)</f>
        <v>1</v>
      </c>
      <c r="C8626" s="1">
        <f>IF(C8625+1=Protocol!$V$21,0,C8625+1)</f>
        <v>0</v>
      </c>
      <c r="D8626" s="1">
        <f t="shared" si="285"/>
        <v>3</v>
      </c>
      <c r="E8626" s="1" t="str">
        <f>INDEX(Protocol[Mark],MATCH(C8626,Protocol[Step],0))</f>
        <v>ce1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488010003</v>
      </c>
      <c r="H8626" s="134">
        <f>Systematic[[#This Row],[SampleVariableLabel]]+100*Systematic[[#This Row],[State]]</f>
        <v>488010003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488</v>
      </c>
      <c r="B8627" s="1">
        <f>IF(C8627=0,IF(B8626=Protocol!$V$20,1,B8626+1),B8626)</f>
        <v>1</v>
      </c>
      <c r="C8627" s="1">
        <f>IF(C8626+1=Protocol!$V$21,0,C8626+1)</f>
        <v>1</v>
      </c>
      <c r="D8627" s="1">
        <f t="shared" si="285"/>
        <v>4</v>
      </c>
      <c r="E8627" s="1" t="str">
        <f>INDEX(Protocol[Mark],MATCH(C8627,Protocol[Step],0))</f>
        <v>1Dig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488010004</v>
      </c>
      <c r="H8627" s="134">
        <f>Systematic[[#This Row],[SampleVariableLabel]]+100*Systematic[[#This Row],[State]]</f>
        <v>488010104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488</v>
      </c>
      <c r="B8628" s="1">
        <f>IF(C8628=0,IF(B8627=Protocol!$V$20,1,B8627+1),B8627)</f>
        <v>1</v>
      </c>
      <c r="C8628" s="1">
        <f>IF(C8627+1=Protocol!$V$21,0,C8627+1)</f>
        <v>2</v>
      </c>
      <c r="D8628" s="1">
        <f t="shared" si="285"/>
        <v>5</v>
      </c>
      <c r="E8628" s="1" t="str">
        <f>INDEX(Protocol[Mark],MATCH(C8628,Protocol[Step],0))</f>
        <v>1D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488010005</v>
      </c>
      <c r="H8628" s="134">
        <f>Systematic[[#This Row],[SampleVariableLabel]]+100*Systematic[[#This Row],[State]]</f>
        <v>488010205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488</v>
      </c>
      <c r="B8629" s="1">
        <f>IF(C8629=0,IF(B8628=Protocol!$V$20,1,B8628+1),B8628)</f>
        <v>1</v>
      </c>
      <c r="C8629" s="1">
        <f>IF(C8628+1=Protocol!$V$21,0,C8628+1)</f>
        <v>3</v>
      </c>
      <c r="D8629" s="1">
        <f t="shared" si="285"/>
        <v>6</v>
      </c>
      <c r="E8629" s="1" t="str">
        <f>INDEX(Protocol[Mark],MATCH(C8629,Protocol[Step],0))</f>
        <v>1M.1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488010006</v>
      </c>
      <c r="H8629" s="134">
        <f>Systematic[[#This Row],[SampleVariableLabel]]+100*Systematic[[#This Row],[State]]</f>
        <v>488010306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488</v>
      </c>
      <c r="B8630" s="1">
        <f>IF(C8630=0,IF(B8629=Protocol!$V$20,1,B8629+1),B8629)</f>
        <v>1</v>
      </c>
      <c r="C8630" s="1">
        <f>IF(C8629+1=Protocol!$V$21,0,C8629+1)</f>
        <v>4</v>
      </c>
      <c r="D8630" s="1">
        <f t="shared" si="285"/>
        <v>1</v>
      </c>
      <c r="E8630" s="1" t="str">
        <f>INDEX(Protocol[Mark],MATCH(C8630,Protocol[Step],0))</f>
        <v>2Oct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488010001</v>
      </c>
      <c r="H8630" s="134">
        <f>Systematic[[#This Row],[SampleVariableLabel]]+100*Systematic[[#This Row],[State]]</f>
        <v>488010401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488</v>
      </c>
      <c r="B8631" s="1">
        <f>IF(C8631=0,IF(B8630=Protocol!$V$20,1,B8630+1),B8630)</f>
        <v>1</v>
      </c>
      <c r="C8631" s="1">
        <f>IF(C8630+1=Protocol!$V$21,0,C8630+1)</f>
        <v>5</v>
      </c>
      <c r="D8631" s="1">
        <f t="shared" si="285"/>
        <v>2</v>
      </c>
      <c r="E8631" s="1" t="str">
        <f>INDEX(Protocol[Mark],MATCH(C8631,Protocol[Step],0))</f>
        <v>2c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488010002</v>
      </c>
      <c r="H8631" s="134">
        <f>Systematic[[#This Row],[SampleVariableLabel]]+100*Systematic[[#This Row],[State]]</f>
        <v>488010502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488</v>
      </c>
      <c r="B8632" s="1">
        <f>IF(C8632=0,IF(B8631=Protocol!$V$20,1,B8631+1),B8631)</f>
        <v>1</v>
      </c>
      <c r="C8632" s="1">
        <f>IF(C8631+1=Protocol!$V$21,0,C8631+1)</f>
        <v>6</v>
      </c>
      <c r="D8632" s="1">
        <f t="shared" si="285"/>
        <v>3</v>
      </c>
      <c r="E8632" s="1" t="str">
        <f>INDEX(Protocol[Mark],MATCH(C8632,Protocol[Step],0))</f>
        <v>2M2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488010003</v>
      </c>
      <c r="H8632" s="134">
        <f>Systematic[[#This Row],[SampleVariableLabel]]+100*Systematic[[#This Row],[State]]</f>
        <v>488010603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488</v>
      </c>
      <c r="B8633" s="1">
        <f>IF(C8633=0,IF(B8632=Protocol!$V$20,1,B8632+1),B8632)</f>
        <v>1</v>
      </c>
      <c r="C8633" s="1">
        <f>IF(C8632+1=Protocol!$V$21,0,C8632+1)</f>
        <v>7</v>
      </c>
      <c r="D8633" s="1">
        <f t="shared" si="285"/>
        <v>4</v>
      </c>
      <c r="E8633" s="1" t="str">
        <f>INDEX(Protocol[Mark],MATCH(C8633,Protocol[Step],0))</f>
        <v>3P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488010004</v>
      </c>
      <c r="H8633" s="134">
        <f>Systematic[[#This Row],[SampleVariableLabel]]+100*Systematic[[#This Row],[State]]</f>
        <v>488010704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488</v>
      </c>
      <c r="B8634" s="1">
        <f>IF(C8634=0,IF(B8633=Protocol!$V$20,1,B8633+1),B8633)</f>
        <v>1</v>
      </c>
      <c r="C8634" s="1">
        <f>IF(C8633+1=Protocol!$V$21,0,C8633+1)</f>
        <v>8</v>
      </c>
      <c r="D8634" s="1">
        <f t="shared" si="285"/>
        <v>5</v>
      </c>
      <c r="E8634" s="1" t="str">
        <f>INDEX(Protocol[Mark],MATCH(C8634,Protocol[Step],0))</f>
        <v>4G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488010005</v>
      </c>
      <c r="H8634" s="134">
        <f>Systematic[[#This Row],[SampleVariableLabel]]+100*Systematic[[#This Row],[State]]</f>
        <v>488010805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488</v>
      </c>
      <c r="B8635" s="1">
        <f>IF(C8635=0,IF(B8634=Protocol!$V$20,1,B8634+1),B8634)</f>
        <v>1</v>
      </c>
      <c r="C8635" s="1">
        <f>IF(C8634+1=Protocol!$V$21,0,C8634+1)</f>
        <v>9</v>
      </c>
      <c r="D8635" s="1">
        <f t="shared" si="285"/>
        <v>6</v>
      </c>
      <c r="E8635" s="1" t="str">
        <f>INDEX(Protocol[Mark],MATCH(C8635,Protocol[Step],0))</f>
        <v>5S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488010006</v>
      </c>
      <c r="H8635" s="134">
        <f>Systematic[[#This Row],[SampleVariableLabel]]+100*Systematic[[#This Row],[State]]</f>
        <v>488010906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488</v>
      </c>
      <c r="B8636" s="1">
        <f>IF(C8636=0,IF(B8635=Protocol!$V$20,1,B8635+1),B8635)</f>
        <v>1</v>
      </c>
      <c r="C8636" s="1">
        <f>IF(C8635+1=Protocol!$V$21,0,C8635+1)</f>
        <v>10</v>
      </c>
      <c r="D8636" s="1">
        <f t="shared" si="285"/>
        <v>1</v>
      </c>
      <c r="E8636" s="1" t="str">
        <f>INDEX(Protocol[Mark],MATCH(C8636,Protocol[Step],0))</f>
        <v>6Gp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488010001</v>
      </c>
      <c r="H8636" s="134">
        <f>Systematic[[#This Row],[SampleVariableLabel]]+100*Systematic[[#This Row],[State]]</f>
        <v>488011001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488</v>
      </c>
      <c r="B8637" s="1">
        <f>IF(C8637=0,IF(B8636=Protocol!$V$20,1,B8636+1),B8636)</f>
        <v>1</v>
      </c>
      <c r="C8637" s="1">
        <f>IF(C8636+1=Protocol!$V$21,0,C8636+1)</f>
        <v>11</v>
      </c>
      <c r="D8637" s="1">
        <f t="shared" si="285"/>
        <v>2</v>
      </c>
      <c r="E8637" s="1" t="str">
        <f>INDEX(Protocol[Mark],MATCH(C8637,Protocol[Step],0))</f>
        <v>7U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488010002</v>
      </c>
      <c r="H8637" s="134">
        <f>Systematic[[#This Row],[SampleVariableLabel]]+100*Systematic[[#This Row],[State]]</f>
        <v>488011102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488</v>
      </c>
      <c r="B8638" s="1">
        <f>IF(C8638=0,IF(B8637=Protocol!$V$20,1,B8637+1),B8637)</f>
        <v>1</v>
      </c>
      <c r="C8638" s="1">
        <f>IF(C8637+1=Protocol!$V$21,0,C8637+1)</f>
        <v>12</v>
      </c>
      <c r="D8638" s="1">
        <f t="shared" si="285"/>
        <v>3</v>
      </c>
      <c r="E8638" s="1" t="str">
        <f>INDEX(Protocol[Mark],MATCH(C8638,Protocol[Step],0))</f>
        <v>8Rot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488010003</v>
      </c>
      <c r="H8638" s="134">
        <f>Systematic[[#This Row],[SampleVariableLabel]]+100*Systematic[[#This Row],[State]]</f>
        <v>488011203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488</v>
      </c>
      <c r="B8639" s="1">
        <f>IF(C8639=0,IF(B8638=Protocol!$V$20,1,B8638+1),B8638)</f>
        <v>1</v>
      </c>
      <c r="C8639" s="1">
        <f>IF(C8638+1=Protocol!$V$21,0,C8638+1)</f>
        <v>13</v>
      </c>
      <c r="D8639" s="1">
        <f t="shared" si="285"/>
        <v>4</v>
      </c>
      <c r="E8639" s="1" t="str">
        <f>INDEX(Protocol[Mark],MATCH(C8639,Protocol[Step],0))</f>
        <v>9Ama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488010004</v>
      </c>
      <c r="H8639" s="134">
        <f>Systematic[[#This Row],[SampleVariableLabel]]+100*Systematic[[#This Row],[State]]</f>
        <v>488011304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488</v>
      </c>
      <c r="B8640" s="1">
        <f>IF(C8640=0,IF(B8639=Protocol!$V$20,1,B8639+1),B8639)</f>
        <v>1</v>
      </c>
      <c r="C8640" s="1">
        <f>IF(C8639+1=Protocol!$V$21,0,C8639+1)</f>
        <v>14</v>
      </c>
      <c r="D8640" s="1">
        <f t="shared" si="285"/>
        <v>5</v>
      </c>
      <c r="E8640" s="1" t="str">
        <f>INDEX(Protocol[Mark],MATCH(C8640,Protocol[Step],0))</f>
        <v>10AsTm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488010005</v>
      </c>
      <c r="H8640" s="134">
        <f>Systematic[[#This Row],[SampleVariableLabel]]+100*Systematic[[#This Row],[State]]</f>
        <v>488011405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488</v>
      </c>
      <c r="B8641" s="1">
        <f>IF(C8641=0,IF(B8640=Protocol!$V$20,1,B8640+1),B8640)</f>
        <v>1</v>
      </c>
      <c r="C8641" s="1">
        <f>IF(C8640+1=Protocol!$V$21,0,C8640+1)</f>
        <v>15</v>
      </c>
      <c r="D8641" s="1">
        <f t="shared" si="285"/>
        <v>6</v>
      </c>
      <c r="E8641" s="1" t="str">
        <f>INDEX(Protocol[Mark],MATCH(C8641,Protocol[Step],0))</f>
        <v>11Azd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488010006</v>
      </c>
      <c r="H8641" s="134">
        <f>Systematic[[#This Row],[SampleVariableLabel]]+100*Systematic[[#This Row],[State]]</f>
        <v>488011506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489</v>
      </c>
      <c r="B8642" s="1">
        <f>IF(C8642=0,IF(B8641=Protocol!$V$20,1,B8641+1),B8641)</f>
        <v>1</v>
      </c>
      <c r="C8642" s="1">
        <f>IF(C8641+1=Protocol!$V$21,0,C8641+1)</f>
        <v>0</v>
      </c>
      <c r="D8642" s="1">
        <f t="shared" si="285"/>
        <v>1</v>
      </c>
      <c r="E8642" s="1" t="str">
        <f>INDEX(Protocol[Mark],MATCH(C8642,Protocol[Step],0))</f>
        <v>ce1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489010001</v>
      </c>
      <c r="H8642" s="134">
        <f>Systematic[[#This Row],[SampleVariableLabel]]+100*Systematic[[#This Row],[State]]</f>
        <v>489010001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489</v>
      </c>
      <c r="B8643" s="1">
        <f>IF(C8643=0,IF(B8642=Protocol!$V$20,1,B8642+1),B8642)</f>
        <v>1</v>
      </c>
      <c r="C8643" s="1">
        <f>IF(C8642+1=Protocol!$V$21,0,C8642+1)</f>
        <v>1</v>
      </c>
      <c r="D8643" s="1">
        <f t="shared" ref="D8643:D8706" si="287">IF(D8642=nVariables,1,D8642+1)</f>
        <v>2</v>
      </c>
      <c r="E8643" s="1" t="str">
        <f>INDEX(Protocol[Mark],MATCH(C8643,Protocol[Step],0))</f>
        <v>1Dig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489010002</v>
      </c>
      <c r="H8643" s="134">
        <f>Systematic[[#This Row],[SampleVariableLabel]]+100*Systematic[[#This Row],[State]]</f>
        <v>489010102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489</v>
      </c>
      <c r="B8644" s="1">
        <f>IF(C8644=0,IF(B8643=Protocol!$V$20,1,B8643+1),B8643)</f>
        <v>1</v>
      </c>
      <c r="C8644" s="1">
        <f>IF(C8643+1=Protocol!$V$21,0,C8643+1)</f>
        <v>2</v>
      </c>
      <c r="D8644" s="1">
        <f t="shared" si="287"/>
        <v>3</v>
      </c>
      <c r="E8644" s="1" t="str">
        <f>INDEX(Protocol[Mark],MATCH(C8644,Protocol[Step],0))</f>
        <v>1D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489010003</v>
      </c>
      <c r="H8644" s="134">
        <f>Systematic[[#This Row],[SampleVariableLabel]]+100*Systematic[[#This Row],[State]]</f>
        <v>489010203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489</v>
      </c>
      <c r="B8645" s="1">
        <f>IF(C8645=0,IF(B8644=Protocol!$V$20,1,B8644+1),B8644)</f>
        <v>1</v>
      </c>
      <c r="C8645" s="1">
        <f>IF(C8644+1=Protocol!$V$21,0,C8644+1)</f>
        <v>3</v>
      </c>
      <c r="D8645" s="1">
        <f t="shared" si="287"/>
        <v>4</v>
      </c>
      <c r="E8645" s="1" t="str">
        <f>INDEX(Protocol[Mark],MATCH(C8645,Protocol[Step],0))</f>
        <v>1M.1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489010004</v>
      </c>
      <c r="H8645" s="134">
        <f>Systematic[[#This Row],[SampleVariableLabel]]+100*Systematic[[#This Row],[State]]</f>
        <v>489010304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489</v>
      </c>
      <c r="B8646" s="1">
        <f>IF(C8646=0,IF(B8645=Protocol!$V$20,1,B8645+1),B8645)</f>
        <v>1</v>
      </c>
      <c r="C8646" s="1">
        <f>IF(C8645+1=Protocol!$V$21,0,C8645+1)</f>
        <v>4</v>
      </c>
      <c r="D8646" s="1">
        <f t="shared" si="287"/>
        <v>5</v>
      </c>
      <c r="E8646" s="1" t="str">
        <f>INDEX(Protocol[Mark],MATCH(C8646,Protocol[Step],0))</f>
        <v>2Oct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489010005</v>
      </c>
      <c r="H8646" s="134">
        <f>Systematic[[#This Row],[SampleVariableLabel]]+100*Systematic[[#This Row],[State]]</f>
        <v>489010405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489</v>
      </c>
      <c r="B8647" s="1">
        <f>IF(C8647=0,IF(B8646=Protocol!$V$20,1,B8646+1),B8646)</f>
        <v>1</v>
      </c>
      <c r="C8647" s="1">
        <f>IF(C8646+1=Protocol!$V$21,0,C8646+1)</f>
        <v>5</v>
      </c>
      <c r="D8647" s="1">
        <f t="shared" si="287"/>
        <v>6</v>
      </c>
      <c r="E8647" s="1" t="str">
        <f>INDEX(Protocol[Mark],MATCH(C8647,Protocol[Step],0))</f>
        <v>2c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489010006</v>
      </c>
      <c r="H8647" s="134">
        <f>Systematic[[#This Row],[SampleVariableLabel]]+100*Systematic[[#This Row],[State]]</f>
        <v>489010506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489</v>
      </c>
      <c r="B8648" s="1">
        <f>IF(C8648=0,IF(B8647=Protocol!$V$20,1,B8647+1),B8647)</f>
        <v>1</v>
      </c>
      <c r="C8648" s="1">
        <f>IF(C8647+1=Protocol!$V$21,0,C8647+1)</f>
        <v>6</v>
      </c>
      <c r="D8648" s="1">
        <f t="shared" si="287"/>
        <v>1</v>
      </c>
      <c r="E8648" s="1" t="str">
        <f>INDEX(Protocol[Mark],MATCH(C8648,Protocol[Step],0))</f>
        <v>2M2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489010001</v>
      </c>
      <c r="H8648" s="134">
        <f>Systematic[[#This Row],[SampleVariableLabel]]+100*Systematic[[#This Row],[State]]</f>
        <v>489010601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489</v>
      </c>
      <c r="B8649" s="1">
        <f>IF(C8649=0,IF(B8648=Protocol!$V$20,1,B8648+1),B8648)</f>
        <v>1</v>
      </c>
      <c r="C8649" s="1">
        <f>IF(C8648+1=Protocol!$V$21,0,C8648+1)</f>
        <v>7</v>
      </c>
      <c r="D8649" s="1">
        <f t="shared" si="287"/>
        <v>2</v>
      </c>
      <c r="E8649" s="1" t="str">
        <f>INDEX(Protocol[Mark],MATCH(C8649,Protocol[Step],0))</f>
        <v>3P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489010002</v>
      </c>
      <c r="H8649" s="134">
        <f>Systematic[[#This Row],[SampleVariableLabel]]+100*Systematic[[#This Row],[State]]</f>
        <v>489010702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489</v>
      </c>
      <c r="B8650" s="1">
        <f>IF(C8650=0,IF(B8649=Protocol!$V$20,1,B8649+1),B8649)</f>
        <v>1</v>
      </c>
      <c r="C8650" s="1">
        <f>IF(C8649+1=Protocol!$V$21,0,C8649+1)</f>
        <v>8</v>
      </c>
      <c r="D8650" s="1">
        <f t="shared" si="287"/>
        <v>3</v>
      </c>
      <c r="E8650" s="1" t="str">
        <f>INDEX(Protocol[Mark],MATCH(C8650,Protocol[Step],0))</f>
        <v>4G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489010003</v>
      </c>
      <c r="H8650" s="134">
        <f>Systematic[[#This Row],[SampleVariableLabel]]+100*Systematic[[#This Row],[State]]</f>
        <v>489010803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489</v>
      </c>
      <c r="B8651" s="1">
        <f>IF(C8651=0,IF(B8650=Protocol!$V$20,1,B8650+1),B8650)</f>
        <v>1</v>
      </c>
      <c r="C8651" s="1">
        <f>IF(C8650+1=Protocol!$V$21,0,C8650+1)</f>
        <v>9</v>
      </c>
      <c r="D8651" s="1">
        <f t="shared" si="287"/>
        <v>4</v>
      </c>
      <c r="E8651" s="1" t="str">
        <f>INDEX(Protocol[Mark],MATCH(C8651,Protocol[Step],0))</f>
        <v>5S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489010004</v>
      </c>
      <c r="H8651" s="134">
        <f>Systematic[[#This Row],[SampleVariableLabel]]+100*Systematic[[#This Row],[State]]</f>
        <v>489010904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489</v>
      </c>
      <c r="B8652" s="1">
        <f>IF(C8652=0,IF(B8651=Protocol!$V$20,1,B8651+1),B8651)</f>
        <v>1</v>
      </c>
      <c r="C8652" s="1">
        <f>IF(C8651+1=Protocol!$V$21,0,C8651+1)</f>
        <v>10</v>
      </c>
      <c r="D8652" s="1">
        <f t="shared" si="287"/>
        <v>5</v>
      </c>
      <c r="E8652" s="1" t="str">
        <f>INDEX(Protocol[Mark],MATCH(C8652,Protocol[Step],0))</f>
        <v>6Gp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489010005</v>
      </c>
      <c r="H8652" s="134">
        <f>Systematic[[#This Row],[SampleVariableLabel]]+100*Systematic[[#This Row],[State]]</f>
        <v>489011005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489</v>
      </c>
      <c r="B8653" s="1">
        <f>IF(C8653=0,IF(B8652=Protocol!$V$20,1,B8652+1),B8652)</f>
        <v>1</v>
      </c>
      <c r="C8653" s="1">
        <f>IF(C8652+1=Protocol!$V$21,0,C8652+1)</f>
        <v>11</v>
      </c>
      <c r="D8653" s="1">
        <f t="shared" si="287"/>
        <v>6</v>
      </c>
      <c r="E8653" s="1" t="str">
        <f>INDEX(Protocol[Mark],MATCH(C8653,Protocol[Step],0))</f>
        <v>7U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489010006</v>
      </c>
      <c r="H8653" s="134">
        <f>Systematic[[#This Row],[SampleVariableLabel]]+100*Systematic[[#This Row],[State]]</f>
        <v>489011106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489</v>
      </c>
      <c r="B8654" s="1">
        <f>IF(C8654=0,IF(B8653=Protocol!$V$20,1,B8653+1),B8653)</f>
        <v>1</v>
      </c>
      <c r="C8654" s="1">
        <f>IF(C8653+1=Protocol!$V$21,0,C8653+1)</f>
        <v>12</v>
      </c>
      <c r="D8654" s="1">
        <f t="shared" si="287"/>
        <v>1</v>
      </c>
      <c r="E8654" s="1" t="str">
        <f>INDEX(Protocol[Mark],MATCH(C8654,Protocol[Step],0))</f>
        <v>8Rot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489010001</v>
      </c>
      <c r="H8654" s="134">
        <f>Systematic[[#This Row],[SampleVariableLabel]]+100*Systematic[[#This Row],[State]]</f>
        <v>489011201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489</v>
      </c>
      <c r="B8655" s="1">
        <f>IF(C8655=0,IF(B8654=Protocol!$V$20,1,B8654+1),B8654)</f>
        <v>1</v>
      </c>
      <c r="C8655" s="1">
        <f>IF(C8654+1=Protocol!$V$21,0,C8654+1)</f>
        <v>13</v>
      </c>
      <c r="D8655" s="1">
        <f t="shared" si="287"/>
        <v>2</v>
      </c>
      <c r="E8655" s="1" t="str">
        <f>INDEX(Protocol[Mark],MATCH(C8655,Protocol[Step],0))</f>
        <v>9Ama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489010002</v>
      </c>
      <c r="H8655" s="134">
        <f>Systematic[[#This Row],[SampleVariableLabel]]+100*Systematic[[#This Row],[State]]</f>
        <v>489011302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489</v>
      </c>
      <c r="B8656" s="1">
        <f>IF(C8656=0,IF(B8655=Protocol!$V$20,1,B8655+1),B8655)</f>
        <v>1</v>
      </c>
      <c r="C8656" s="1">
        <f>IF(C8655+1=Protocol!$V$21,0,C8655+1)</f>
        <v>14</v>
      </c>
      <c r="D8656" s="1">
        <f t="shared" si="287"/>
        <v>3</v>
      </c>
      <c r="E8656" s="1" t="str">
        <f>INDEX(Protocol[Mark],MATCH(C8656,Protocol[Step],0))</f>
        <v>10AsTm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489010003</v>
      </c>
      <c r="H8656" s="134">
        <f>Systematic[[#This Row],[SampleVariableLabel]]+100*Systematic[[#This Row],[State]]</f>
        <v>489011403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489</v>
      </c>
      <c r="B8657" s="1">
        <f>IF(C8657=0,IF(B8656=Protocol!$V$20,1,B8656+1),B8656)</f>
        <v>1</v>
      </c>
      <c r="C8657" s="1">
        <f>IF(C8656+1=Protocol!$V$21,0,C8656+1)</f>
        <v>15</v>
      </c>
      <c r="D8657" s="1">
        <f t="shared" si="287"/>
        <v>4</v>
      </c>
      <c r="E8657" s="1" t="str">
        <f>INDEX(Protocol[Mark],MATCH(C8657,Protocol[Step],0))</f>
        <v>11Azd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489010004</v>
      </c>
      <c r="H8657" s="134">
        <f>Systematic[[#This Row],[SampleVariableLabel]]+100*Systematic[[#This Row],[State]]</f>
        <v>489011504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490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ce1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490010005</v>
      </c>
      <c r="H8658" s="134">
        <f>Systematic[[#This Row],[SampleVariableLabel]]+100*Systematic[[#This Row],[State]]</f>
        <v>490010005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490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1Dig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490010006</v>
      </c>
      <c r="H8659" s="134">
        <f>Systematic[[#This Row],[SampleVariableLabel]]+100*Systematic[[#This Row],[State]]</f>
        <v>490010106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490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1D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490010001</v>
      </c>
      <c r="H8660" s="134">
        <f>Systematic[[#This Row],[SampleVariableLabel]]+100*Systematic[[#This Row],[State]]</f>
        <v>490010201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490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1M.1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490010002</v>
      </c>
      <c r="H8661" s="134">
        <f>Systematic[[#This Row],[SampleVariableLabel]]+100*Systematic[[#This Row],[State]]</f>
        <v>490010302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490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2Oct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490010003</v>
      </c>
      <c r="H8662" s="134">
        <f>Systematic[[#This Row],[SampleVariableLabel]]+100*Systematic[[#This Row],[State]]</f>
        <v>490010403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490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490010004</v>
      </c>
      <c r="H8663" s="134">
        <f>Systematic[[#This Row],[SampleVariableLabel]]+100*Systematic[[#This Row],[State]]</f>
        <v>490010504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490</v>
      </c>
      <c r="B8664" s="1">
        <f>IF(C8664=0,IF(B8663=Protocol!$V$20,1,B8663+1),B8663)</f>
        <v>1</v>
      </c>
      <c r="C8664" s="1">
        <f>IF(C8663+1=Protocol!$V$21,0,C8663+1)</f>
        <v>6</v>
      </c>
      <c r="D8664" s="1">
        <f t="shared" si="287"/>
        <v>5</v>
      </c>
      <c r="E8664" s="1" t="str">
        <f>INDEX(Protocol[Mark],MATCH(C8664,Protocol[Step],0))</f>
        <v>2M2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490010005</v>
      </c>
      <c r="H8664" s="134">
        <f>Systematic[[#This Row],[SampleVariableLabel]]+100*Systematic[[#This Row],[State]]</f>
        <v>490010605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490</v>
      </c>
      <c r="B8665" s="1">
        <f>IF(C8665=0,IF(B8664=Protocol!$V$20,1,B8664+1),B8664)</f>
        <v>1</v>
      </c>
      <c r="C8665" s="1">
        <f>IF(C8664+1=Protocol!$V$21,0,C8664+1)</f>
        <v>7</v>
      </c>
      <c r="D8665" s="1">
        <f t="shared" si="287"/>
        <v>6</v>
      </c>
      <c r="E8665" s="1" t="str">
        <f>INDEX(Protocol[Mark],MATCH(C8665,Protocol[Step],0))</f>
        <v>3P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490010006</v>
      </c>
      <c r="H8665" s="134">
        <f>Systematic[[#This Row],[SampleVariableLabel]]+100*Systematic[[#This Row],[State]]</f>
        <v>490010706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490</v>
      </c>
      <c r="B8666" s="1">
        <f>IF(C8666=0,IF(B8665=Protocol!$V$20,1,B8665+1),B8665)</f>
        <v>1</v>
      </c>
      <c r="C8666" s="1">
        <f>IF(C8665+1=Protocol!$V$21,0,C8665+1)</f>
        <v>8</v>
      </c>
      <c r="D8666" s="1">
        <f t="shared" si="287"/>
        <v>1</v>
      </c>
      <c r="E8666" s="1" t="str">
        <f>INDEX(Protocol[Mark],MATCH(C8666,Protocol[Step],0))</f>
        <v>4G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490010001</v>
      </c>
      <c r="H8666" s="134">
        <f>Systematic[[#This Row],[SampleVariableLabel]]+100*Systematic[[#This Row],[State]]</f>
        <v>490010801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490</v>
      </c>
      <c r="B8667" s="1">
        <f>IF(C8667=0,IF(B8666=Protocol!$V$20,1,B8666+1),B8666)</f>
        <v>1</v>
      </c>
      <c r="C8667" s="1">
        <f>IF(C8666+1=Protocol!$V$21,0,C8666+1)</f>
        <v>9</v>
      </c>
      <c r="D8667" s="1">
        <f t="shared" si="287"/>
        <v>2</v>
      </c>
      <c r="E8667" s="1" t="str">
        <f>INDEX(Protocol[Mark],MATCH(C8667,Protocol[Step],0))</f>
        <v>5S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490010002</v>
      </c>
      <c r="H8667" s="134">
        <f>Systematic[[#This Row],[SampleVariableLabel]]+100*Systematic[[#This Row],[State]]</f>
        <v>490010902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490</v>
      </c>
      <c r="B8668" s="1">
        <f>IF(C8668=0,IF(B8667=Protocol!$V$20,1,B8667+1),B8667)</f>
        <v>1</v>
      </c>
      <c r="C8668" s="1">
        <f>IF(C8667+1=Protocol!$V$21,0,C8667+1)</f>
        <v>10</v>
      </c>
      <c r="D8668" s="1">
        <f t="shared" si="287"/>
        <v>3</v>
      </c>
      <c r="E8668" s="1" t="str">
        <f>INDEX(Protocol[Mark],MATCH(C8668,Protocol[Step],0))</f>
        <v>6Gp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490010003</v>
      </c>
      <c r="H8668" s="134">
        <f>Systematic[[#This Row],[SampleVariableLabel]]+100*Systematic[[#This Row],[State]]</f>
        <v>490011003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490</v>
      </c>
      <c r="B8669" s="1">
        <f>IF(C8669=0,IF(B8668=Protocol!$V$20,1,B8668+1),B8668)</f>
        <v>1</v>
      </c>
      <c r="C8669" s="1">
        <f>IF(C8668+1=Protocol!$V$21,0,C8668+1)</f>
        <v>11</v>
      </c>
      <c r="D8669" s="1">
        <f t="shared" si="287"/>
        <v>4</v>
      </c>
      <c r="E8669" s="1" t="str">
        <f>INDEX(Protocol[Mark],MATCH(C8669,Protocol[Step],0))</f>
        <v>7U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490010004</v>
      </c>
      <c r="H8669" s="134">
        <f>Systematic[[#This Row],[SampleVariableLabel]]+100*Systematic[[#This Row],[State]]</f>
        <v>490011104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490</v>
      </c>
      <c r="B8670" s="1">
        <f>IF(C8670=0,IF(B8669=Protocol!$V$20,1,B8669+1),B8669)</f>
        <v>1</v>
      </c>
      <c r="C8670" s="1">
        <f>IF(C8669+1=Protocol!$V$21,0,C8669+1)</f>
        <v>12</v>
      </c>
      <c r="D8670" s="1">
        <f t="shared" si="287"/>
        <v>5</v>
      </c>
      <c r="E8670" s="1" t="str">
        <f>INDEX(Protocol[Mark],MATCH(C8670,Protocol[Step],0))</f>
        <v>8Rot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490010005</v>
      </c>
      <c r="H8670" s="134">
        <f>Systematic[[#This Row],[SampleVariableLabel]]+100*Systematic[[#This Row],[State]]</f>
        <v>490011205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490</v>
      </c>
      <c r="B8671" s="1">
        <f>IF(C8671=0,IF(B8670=Protocol!$V$20,1,B8670+1),B8670)</f>
        <v>1</v>
      </c>
      <c r="C8671" s="1">
        <f>IF(C8670+1=Protocol!$V$21,0,C8670+1)</f>
        <v>13</v>
      </c>
      <c r="D8671" s="1">
        <f t="shared" si="287"/>
        <v>6</v>
      </c>
      <c r="E8671" s="1" t="str">
        <f>INDEX(Protocol[Mark],MATCH(C8671,Protocol[Step],0))</f>
        <v>9Ama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490010006</v>
      </c>
      <c r="H8671" s="134">
        <f>Systematic[[#This Row],[SampleVariableLabel]]+100*Systematic[[#This Row],[State]]</f>
        <v>490011306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490</v>
      </c>
      <c r="B8672" s="1">
        <f>IF(C8672=0,IF(B8671=Protocol!$V$20,1,B8671+1),B8671)</f>
        <v>1</v>
      </c>
      <c r="C8672" s="1">
        <f>IF(C8671+1=Protocol!$V$21,0,C8671+1)</f>
        <v>14</v>
      </c>
      <c r="D8672" s="1">
        <f t="shared" si="287"/>
        <v>1</v>
      </c>
      <c r="E8672" s="1" t="str">
        <f>INDEX(Protocol[Mark],MATCH(C8672,Protocol[Step],0))</f>
        <v>10AsTm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490010001</v>
      </c>
      <c r="H8672" s="134">
        <f>Systematic[[#This Row],[SampleVariableLabel]]+100*Systematic[[#This Row],[State]]</f>
        <v>490011401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490</v>
      </c>
      <c r="B8673" s="1">
        <f>IF(C8673=0,IF(B8672=Protocol!$V$20,1,B8672+1),B8672)</f>
        <v>1</v>
      </c>
      <c r="C8673" s="1">
        <f>IF(C8672+1=Protocol!$V$21,0,C8672+1)</f>
        <v>15</v>
      </c>
      <c r="D8673" s="1">
        <f t="shared" si="287"/>
        <v>2</v>
      </c>
      <c r="E8673" s="1" t="str">
        <f>INDEX(Protocol[Mark],MATCH(C8673,Protocol[Step],0))</f>
        <v>11Azd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490010002</v>
      </c>
      <c r="H8673" s="134">
        <f>Systematic[[#This Row],[SampleVariableLabel]]+100*Systematic[[#This Row],[State]]</f>
        <v>490011502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491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ce1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491010003</v>
      </c>
      <c r="H8674" s="134">
        <f>Systematic[[#This Row],[SampleVariableLabel]]+100*Systematic[[#This Row],[State]]</f>
        <v>491010003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491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491010004</v>
      </c>
      <c r="H8675" s="134">
        <f>Systematic[[#This Row],[SampleVariableLabel]]+100*Systematic[[#This Row],[State]]</f>
        <v>491010104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491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1D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491010005</v>
      </c>
      <c r="H8676" s="134">
        <f>Systematic[[#This Row],[SampleVariableLabel]]+100*Systematic[[#This Row],[State]]</f>
        <v>491010205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491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1M.1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491010006</v>
      </c>
      <c r="H8677" s="134">
        <f>Systematic[[#This Row],[SampleVariableLabel]]+100*Systematic[[#This Row],[State]]</f>
        <v>491010306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491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2Oct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491010001</v>
      </c>
      <c r="H8678" s="134">
        <f>Systematic[[#This Row],[SampleVariableLabel]]+100*Systematic[[#This Row],[State]]</f>
        <v>491010401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491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2c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491010002</v>
      </c>
      <c r="H8679" s="134">
        <f>Systematic[[#This Row],[SampleVariableLabel]]+100*Systematic[[#This Row],[State]]</f>
        <v>491010502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491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2M2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491010003</v>
      </c>
      <c r="H8680" s="134">
        <f>Systematic[[#This Row],[SampleVariableLabel]]+100*Systematic[[#This Row],[State]]</f>
        <v>491010603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491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3P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491010004</v>
      </c>
      <c r="H8681" s="134">
        <f>Systematic[[#This Row],[SampleVariableLabel]]+100*Systematic[[#This Row],[State]]</f>
        <v>491010704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491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4G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491010005</v>
      </c>
      <c r="H8682" s="134">
        <f>Systematic[[#This Row],[SampleVariableLabel]]+100*Systematic[[#This Row],[State]]</f>
        <v>491010805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491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5S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491010006</v>
      </c>
      <c r="H8683" s="134">
        <f>Systematic[[#This Row],[SampleVariableLabel]]+100*Systematic[[#This Row],[State]]</f>
        <v>491010906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491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6Gp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491010001</v>
      </c>
      <c r="H8684" s="134">
        <f>Systematic[[#This Row],[SampleVariableLabel]]+100*Systematic[[#This Row],[State]]</f>
        <v>491011001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491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7U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491010002</v>
      </c>
      <c r="H8685" s="134">
        <f>Systematic[[#This Row],[SampleVariableLabel]]+100*Systematic[[#This Row],[State]]</f>
        <v>491011102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491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8Rot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491010003</v>
      </c>
      <c r="H8686" s="134">
        <f>Systematic[[#This Row],[SampleVariableLabel]]+100*Systematic[[#This Row],[State]]</f>
        <v>491011203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491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9Ama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491010004</v>
      </c>
      <c r="H8687" s="134">
        <f>Systematic[[#This Row],[SampleVariableLabel]]+100*Systematic[[#This Row],[State]]</f>
        <v>491011304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491</v>
      </c>
      <c r="B8688" s="1">
        <f>IF(C8688=0,IF(B8687=Protocol!$V$20,1,B8687+1),B8687)</f>
        <v>1</v>
      </c>
      <c r="C8688" s="1">
        <f>IF(C8687+1=Protocol!$V$21,0,C8687+1)</f>
        <v>14</v>
      </c>
      <c r="D8688" s="1">
        <f t="shared" si="287"/>
        <v>5</v>
      </c>
      <c r="E8688" s="1" t="str">
        <f>INDEX(Protocol[Mark],MATCH(C8688,Protocol[Step],0))</f>
        <v>10AsTm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491010005</v>
      </c>
      <c r="H8688" s="134">
        <f>Systematic[[#This Row],[SampleVariableLabel]]+100*Systematic[[#This Row],[State]]</f>
        <v>491011405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491</v>
      </c>
      <c r="B8689" s="1">
        <f>IF(C8689=0,IF(B8688=Protocol!$V$20,1,B8688+1),B8688)</f>
        <v>1</v>
      </c>
      <c r="C8689" s="1">
        <f>IF(C8688+1=Protocol!$V$21,0,C8688+1)</f>
        <v>15</v>
      </c>
      <c r="D8689" s="1">
        <f t="shared" si="287"/>
        <v>6</v>
      </c>
      <c r="E8689" s="1" t="str">
        <f>INDEX(Protocol[Mark],MATCH(C8689,Protocol[Step],0))</f>
        <v>11Azd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491010006</v>
      </c>
      <c r="H8689" s="134">
        <f>Systematic[[#This Row],[SampleVariableLabel]]+100*Systematic[[#This Row],[State]]</f>
        <v>491011506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492</v>
      </c>
      <c r="B8690" s="1">
        <f>IF(C8690=0,IF(B8689=Protocol!$V$20,1,B8689+1),B8689)</f>
        <v>1</v>
      </c>
      <c r="C8690" s="1">
        <f>IF(C8689+1=Protocol!$V$21,0,C8689+1)</f>
        <v>0</v>
      </c>
      <c r="D8690" s="1">
        <f t="shared" si="287"/>
        <v>1</v>
      </c>
      <c r="E8690" s="1" t="str">
        <f>INDEX(Protocol[Mark],MATCH(C8690,Protocol[Step],0))</f>
        <v>ce1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492010001</v>
      </c>
      <c r="H8690" s="134">
        <f>Systematic[[#This Row],[SampleVariableLabel]]+100*Systematic[[#This Row],[State]]</f>
        <v>492010001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492</v>
      </c>
      <c r="B8691" s="1">
        <f>IF(C8691=0,IF(B8690=Protocol!$V$20,1,B8690+1),B8690)</f>
        <v>1</v>
      </c>
      <c r="C8691" s="1">
        <f>IF(C8690+1=Protocol!$V$21,0,C8690+1)</f>
        <v>1</v>
      </c>
      <c r="D8691" s="1">
        <f t="shared" si="287"/>
        <v>2</v>
      </c>
      <c r="E8691" s="1" t="str">
        <f>INDEX(Protocol[Mark],MATCH(C8691,Protocol[Step],0))</f>
        <v>1Dig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492010002</v>
      </c>
      <c r="H8691" s="134">
        <f>Systematic[[#This Row],[SampleVariableLabel]]+100*Systematic[[#This Row],[State]]</f>
        <v>492010102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492</v>
      </c>
      <c r="B8692" s="1">
        <f>IF(C8692=0,IF(B8691=Protocol!$V$20,1,B8691+1),B8691)</f>
        <v>1</v>
      </c>
      <c r="C8692" s="1">
        <f>IF(C8691+1=Protocol!$V$21,0,C8691+1)</f>
        <v>2</v>
      </c>
      <c r="D8692" s="1">
        <f t="shared" si="287"/>
        <v>3</v>
      </c>
      <c r="E8692" s="1" t="str">
        <f>INDEX(Protocol[Mark],MATCH(C8692,Protocol[Step],0))</f>
        <v>1D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492010003</v>
      </c>
      <c r="H8692" s="134">
        <f>Systematic[[#This Row],[SampleVariableLabel]]+100*Systematic[[#This Row],[State]]</f>
        <v>492010203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492</v>
      </c>
      <c r="B8693" s="1">
        <f>IF(C8693=0,IF(B8692=Protocol!$V$20,1,B8692+1),B8692)</f>
        <v>1</v>
      </c>
      <c r="C8693" s="1">
        <f>IF(C8692+1=Protocol!$V$21,0,C8692+1)</f>
        <v>3</v>
      </c>
      <c r="D8693" s="1">
        <f t="shared" si="287"/>
        <v>4</v>
      </c>
      <c r="E8693" s="1" t="str">
        <f>INDEX(Protocol[Mark],MATCH(C8693,Protocol[Step],0))</f>
        <v>1M.1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492010004</v>
      </c>
      <c r="H8693" s="134">
        <f>Systematic[[#This Row],[SampleVariableLabel]]+100*Systematic[[#This Row],[State]]</f>
        <v>492010304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492</v>
      </c>
      <c r="B8694" s="1">
        <f>IF(C8694=0,IF(B8693=Protocol!$V$20,1,B8693+1),B8693)</f>
        <v>1</v>
      </c>
      <c r="C8694" s="1">
        <f>IF(C8693+1=Protocol!$V$21,0,C8693+1)</f>
        <v>4</v>
      </c>
      <c r="D8694" s="1">
        <f t="shared" si="287"/>
        <v>5</v>
      </c>
      <c r="E8694" s="1" t="str">
        <f>INDEX(Protocol[Mark],MATCH(C8694,Protocol[Step],0))</f>
        <v>2Oct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492010005</v>
      </c>
      <c r="H8694" s="134">
        <f>Systematic[[#This Row],[SampleVariableLabel]]+100*Systematic[[#This Row],[State]]</f>
        <v>492010405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492</v>
      </c>
      <c r="B8695" s="1">
        <f>IF(C8695=0,IF(B8694=Protocol!$V$20,1,B8694+1),B8694)</f>
        <v>1</v>
      </c>
      <c r="C8695" s="1">
        <f>IF(C8694+1=Protocol!$V$21,0,C8694+1)</f>
        <v>5</v>
      </c>
      <c r="D8695" s="1">
        <f t="shared" si="287"/>
        <v>6</v>
      </c>
      <c r="E8695" s="1" t="str">
        <f>INDEX(Protocol[Mark],MATCH(C8695,Protocol[Step],0))</f>
        <v>2c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492010006</v>
      </c>
      <c r="H8695" s="134">
        <f>Systematic[[#This Row],[SampleVariableLabel]]+100*Systematic[[#This Row],[State]]</f>
        <v>492010506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492</v>
      </c>
      <c r="B8696" s="1">
        <f>IF(C8696=0,IF(B8695=Protocol!$V$20,1,B8695+1),B8695)</f>
        <v>1</v>
      </c>
      <c r="C8696" s="1">
        <f>IF(C8695+1=Protocol!$V$21,0,C8695+1)</f>
        <v>6</v>
      </c>
      <c r="D8696" s="1">
        <f t="shared" si="287"/>
        <v>1</v>
      </c>
      <c r="E8696" s="1" t="str">
        <f>INDEX(Protocol[Mark],MATCH(C8696,Protocol[Step],0))</f>
        <v>2M2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492010001</v>
      </c>
      <c r="H8696" s="134">
        <f>Systematic[[#This Row],[SampleVariableLabel]]+100*Systematic[[#This Row],[State]]</f>
        <v>492010601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492</v>
      </c>
      <c r="B8697" s="1">
        <f>IF(C8697=0,IF(B8696=Protocol!$V$20,1,B8696+1),B8696)</f>
        <v>1</v>
      </c>
      <c r="C8697" s="1">
        <f>IF(C8696+1=Protocol!$V$21,0,C8696+1)</f>
        <v>7</v>
      </c>
      <c r="D8697" s="1">
        <f t="shared" si="287"/>
        <v>2</v>
      </c>
      <c r="E8697" s="1" t="str">
        <f>INDEX(Protocol[Mark],MATCH(C8697,Protocol[Step],0))</f>
        <v>3P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492010002</v>
      </c>
      <c r="H8697" s="134">
        <f>Systematic[[#This Row],[SampleVariableLabel]]+100*Systematic[[#This Row],[State]]</f>
        <v>492010702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492</v>
      </c>
      <c r="B8698" s="1">
        <f>IF(C8698=0,IF(B8697=Protocol!$V$20,1,B8697+1),B8697)</f>
        <v>1</v>
      </c>
      <c r="C8698" s="1">
        <f>IF(C8697+1=Protocol!$V$21,0,C8697+1)</f>
        <v>8</v>
      </c>
      <c r="D8698" s="1">
        <f t="shared" si="287"/>
        <v>3</v>
      </c>
      <c r="E8698" s="1" t="str">
        <f>INDEX(Protocol[Mark],MATCH(C8698,Protocol[Step],0))</f>
        <v>4G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492010003</v>
      </c>
      <c r="H8698" s="134">
        <f>Systematic[[#This Row],[SampleVariableLabel]]+100*Systematic[[#This Row],[State]]</f>
        <v>492010803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492</v>
      </c>
      <c r="B8699" s="1">
        <f>IF(C8699=0,IF(B8698=Protocol!$V$20,1,B8698+1),B8698)</f>
        <v>1</v>
      </c>
      <c r="C8699" s="1">
        <f>IF(C8698+1=Protocol!$V$21,0,C8698+1)</f>
        <v>9</v>
      </c>
      <c r="D8699" s="1">
        <f t="shared" si="287"/>
        <v>4</v>
      </c>
      <c r="E8699" s="1" t="str">
        <f>INDEX(Protocol[Mark],MATCH(C8699,Protocol[Step],0))</f>
        <v>5S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492010004</v>
      </c>
      <c r="H8699" s="134">
        <f>Systematic[[#This Row],[SampleVariableLabel]]+100*Systematic[[#This Row],[State]]</f>
        <v>492010904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492</v>
      </c>
      <c r="B8700" s="1">
        <f>IF(C8700=0,IF(B8699=Protocol!$V$20,1,B8699+1),B8699)</f>
        <v>1</v>
      </c>
      <c r="C8700" s="1">
        <f>IF(C8699+1=Protocol!$V$21,0,C8699+1)</f>
        <v>10</v>
      </c>
      <c r="D8700" s="1">
        <f t="shared" si="287"/>
        <v>5</v>
      </c>
      <c r="E8700" s="1" t="str">
        <f>INDEX(Protocol[Mark],MATCH(C8700,Protocol[Step],0))</f>
        <v>6Gp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492010005</v>
      </c>
      <c r="H8700" s="134">
        <f>Systematic[[#This Row],[SampleVariableLabel]]+100*Systematic[[#This Row],[State]]</f>
        <v>492011005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492</v>
      </c>
      <c r="B8701" s="1">
        <f>IF(C8701=0,IF(B8700=Protocol!$V$20,1,B8700+1),B8700)</f>
        <v>1</v>
      </c>
      <c r="C8701" s="1">
        <f>IF(C8700+1=Protocol!$V$21,0,C8700+1)</f>
        <v>11</v>
      </c>
      <c r="D8701" s="1">
        <f t="shared" si="287"/>
        <v>6</v>
      </c>
      <c r="E8701" s="1" t="str">
        <f>INDEX(Protocol[Mark],MATCH(C8701,Protocol[Step],0))</f>
        <v>7U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492010006</v>
      </c>
      <c r="H8701" s="134">
        <f>Systematic[[#This Row],[SampleVariableLabel]]+100*Systematic[[#This Row],[State]]</f>
        <v>492011106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492</v>
      </c>
      <c r="B8702" s="1">
        <f>IF(C8702=0,IF(B8701=Protocol!$V$20,1,B8701+1),B8701)</f>
        <v>1</v>
      </c>
      <c r="C8702" s="1">
        <f>IF(C8701+1=Protocol!$V$21,0,C8701+1)</f>
        <v>12</v>
      </c>
      <c r="D8702" s="1">
        <f t="shared" si="287"/>
        <v>1</v>
      </c>
      <c r="E8702" s="1" t="str">
        <f>INDEX(Protocol[Mark],MATCH(C8702,Protocol[Step],0))</f>
        <v>8Rot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492010001</v>
      </c>
      <c r="H8702" s="134">
        <f>Systematic[[#This Row],[SampleVariableLabel]]+100*Systematic[[#This Row],[State]]</f>
        <v>492011201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492</v>
      </c>
      <c r="B8703" s="1">
        <f>IF(C8703=0,IF(B8702=Protocol!$V$20,1,B8702+1),B8702)</f>
        <v>1</v>
      </c>
      <c r="C8703" s="1">
        <f>IF(C8702+1=Protocol!$V$21,0,C8702+1)</f>
        <v>13</v>
      </c>
      <c r="D8703" s="1">
        <f t="shared" si="287"/>
        <v>2</v>
      </c>
      <c r="E8703" s="1" t="str">
        <f>INDEX(Protocol[Mark],MATCH(C8703,Protocol[Step],0))</f>
        <v>9Ama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492010002</v>
      </c>
      <c r="H8703" s="134">
        <f>Systematic[[#This Row],[SampleVariableLabel]]+100*Systematic[[#This Row],[State]]</f>
        <v>492011302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492</v>
      </c>
      <c r="B8704" s="1">
        <f>IF(C8704=0,IF(B8703=Protocol!$V$20,1,B8703+1),B8703)</f>
        <v>1</v>
      </c>
      <c r="C8704" s="1">
        <f>IF(C8703+1=Protocol!$V$21,0,C8703+1)</f>
        <v>14</v>
      </c>
      <c r="D8704" s="1">
        <f t="shared" si="287"/>
        <v>3</v>
      </c>
      <c r="E8704" s="1" t="str">
        <f>INDEX(Protocol[Mark],MATCH(C8704,Protocol[Step],0))</f>
        <v>10AsTm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492010003</v>
      </c>
      <c r="H8704" s="134">
        <f>Systematic[[#This Row],[SampleVariableLabel]]+100*Systematic[[#This Row],[State]]</f>
        <v>492011403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492</v>
      </c>
      <c r="B8705" s="1">
        <f>IF(C8705=0,IF(B8704=Protocol!$V$20,1,B8704+1),B8704)</f>
        <v>1</v>
      </c>
      <c r="C8705" s="1">
        <f>IF(C8704+1=Protocol!$V$21,0,C8704+1)</f>
        <v>15</v>
      </c>
      <c r="D8705" s="1">
        <f t="shared" si="287"/>
        <v>4</v>
      </c>
      <c r="E8705" s="1" t="str">
        <f>INDEX(Protocol[Mark],MATCH(C8705,Protocol[Step],0))</f>
        <v>11Azd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492010004</v>
      </c>
      <c r="H8705" s="134">
        <f>Systematic[[#This Row],[SampleVariableLabel]]+100*Systematic[[#This Row],[State]]</f>
        <v>492011504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493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ce1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493010005</v>
      </c>
      <c r="H8706" s="134">
        <f>Systematic[[#This Row],[SampleVariableLabel]]+100*Systematic[[#This Row],[State]]</f>
        <v>493010005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493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1Dig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493010006</v>
      </c>
      <c r="H8707" s="134">
        <f>Systematic[[#This Row],[SampleVariableLabel]]+100*Systematic[[#This Row],[State]]</f>
        <v>493010106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493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1D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493010001</v>
      </c>
      <c r="H8708" s="134">
        <f>Systematic[[#This Row],[SampleVariableLabel]]+100*Systematic[[#This Row],[State]]</f>
        <v>493010201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493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1M.1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493010002</v>
      </c>
      <c r="H8709" s="134">
        <f>Systematic[[#This Row],[SampleVariableLabel]]+100*Systematic[[#This Row],[State]]</f>
        <v>493010302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493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2Oct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493010003</v>
      </c>
      <c r="H8710" s="134">
        <f>Systematic[[#This Row],[SampleVariableLabel]]+100*Systematic[[#This Row],[State]]</f>
        <v>493010403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493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2c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493010004</v>
      </c>
      <c r="H8711" s="134">
        <f>Systematic[[#This Row],[SampleVariableLabel]]+100*Systematic[[#This Row],[State]]</f>
        <v>493010504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493</v>
      </c>
      <c r="B8712" s="1">
        <f>IF(C8712=0,IF(B8711=Protocol!$V$20,1,B8711+1),B8711)</f>
        <v>1</v>
      </c>
      <c r="C8712" s="1">
        <f>IF(C8711+1=Protocol!$V$21,0,C8711+1)</f>
        <v>6</v>
      </c>
      <c r="D8712" s="1">
        <f t="shared" si="289"/>
        <v>5</v>
      </c>
      <c r="E8712" s="1" t="str">
        <f>INDEX(Protocol[Mark],MATCH(C8712,Protocol[Step],0))</f>
        <v>2M2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493010005</v>
      </c>
      <c r="H8712" s="134">
        <f>Systematic[[#This Row],[SampleVariableLabel]]+100*Systematic[[#This Row],[State]]</f>
        <v>493010605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493</v>
      </c>
      <c r="B8713" s="1">
        <f>IF(C8713=0,IF(B8712=Protocol!$V$20,1,B8712+1),B8712)</f>
        <v>1</v>
      </c>
      <c r="C8713" s="1">
        <f>IF(C8712+1=Protocol!$V$21,0,C8712+1)</f>
        <v>7</v>
      </c>
      <c r="D8713" s="1">
        <f t="shared" si="289"/>
        <v>6</v>
      </c>
      <c r="E8713" s="1" t="str">
        <f>INDEX(Protocol[Mark],MATCH(C8713,Protocol[Step],0))</f>
        <v>3P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493010006</v>
      </c>
      <c r="H8713" s="134">
        <f>Systematic[[#This Row],[SampleVariableLabel]]+100*Systematic[[#This Row],[State]]</f>
        <v>493010706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493</v>
      </c>
      <c r="B8714" s="1">
        <f>IF(C8714=0,IF(B8713=Protocol!$V$20,1,B8713+1),B8713)</f>
        <v>1</v>
      </c>
      <c r="C8714" s="1">
        <f>IF(C8713+1=Protocol!$V$21,0,C8713+1)</f>
        <v>8</v>
      </c>
      <c r="D8714" s="1">
        <f t="shared" si="289"/>
        <v>1</v>
      </c>
      <c r="E8714" s="1" t="str">
        <f>INDEX(Protocol[Mark],MATCH(C8714,Protocol[Step],0))</f>
        <v>4G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493010001</v>
      </c>
      <c r="H8714" s="134">
        <f>Systematic[[#This Row],[SampleVariableLabel]]+100*Systematic[[#This Row],[State]]</f>
        <v>493010801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493</v>
      </c>
      <c r="B8715" s="1">
        <f>IF(C8715=0,IF(B8714=Protocol!$V$20,1,B8714+1),B8714)</f>
        <v>1</v>
      </c>
      <c r="C8715" s="1">
        <f>IF(C8714+1=Protocol!$V$21,0,C8714+1)</f>
        <v>9</v>
      </c>
      <c r="D8715" s="1">
        <f t="shared" si="289"/>
        <v>2</v>
      </c>
      <c r="E8715" s="1" t="str">
        <f>INDEX(Protocol[Mark],MATCH(C8715,Protocol[Step],0))</f>
        <v>5S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493010002</v>
      </c>
      <c r="H8715" s="134">
        <f>Systematic[[#This Row],[SampleVariableLabel]]+100*Systematic[[#This Row],[State]]</f>
        <v>493010902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493</v>
      </c>
      <c r="B8716" s="1">
        <f>IF(C8716=0,IF(B8715=Protocol!$V$20,1,B8715+1),B8715)</f>
        <v>1</v>
      </c>
      <c r="C8716" s="1">
        <f>IF(C8715+1=Protocol!$V$21,0,C8715+1)</f>
        <v>10</v>
      </c>
      <c r="D8716" s="1">
        <f t="shared" si="289"/>
        <v>3</v>
      </c>
      <c r="E8716" s="1" t="str">
        <f>INDEX(Protocol[Mark],MATCH(C8716,Protocol[Step],0))</f>
        <v>6Gp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493010003</v>
      </c>
      <c r="H8716" s="134">
        <f>Systematic[[#This Row],[SampleVariableLabel]]+100*Systematic[[#This Row],[State]]</f>
        <v>493011003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493</v>
      </c>
      <c r="B8717" s="1">
        <f>IF(C8717=0,IF(B8716=Protocol!$V$20,1,B8716+1),B8716)</f>
        <v>1</v>
      </c>
      <c r="C8717" s="1">
        <f>IF(C8716+1=Protocol!$V$21,0,C8716+1)</f>
        <v>11</v>
      </c>
      <c r="D8717" s="1">
        <f t="shared" si="289"/>
        <v>4</v>
      </c>
      <c r="E8717" s="1" t="str">
        <f>INDEX(Protocol[Mark],MATCH(C8717,Protocol[Step],0))</f>
        <v>7U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493010004</v>
      </c>
      <c r="H8717" s="134">
        <f>Systematic[[#This Row],[SampleVariableLabel]]+100*Systematic[[#This Row],[State]]</f>
        <v>493011104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493</v>
      </c>
      <c r="B8718" s="1">
        <f>IF(C8718=0,IF(B8717=Protocol!$V$20,1,B8717+1),B8717)</f>
        <v>1</v>
      </c>
      <c r="C8718" s="1">
        <f>IF(C8717+1=Protocol!$V$21,0,C8717+1)</f>
        <v>12</v>
      </c>
      <c r="D8718" s="1">
        <f t="shared" si="289"/>
        <v>5</v>
      </c>
      <c r="E8718" s="1" t="str">
        <f>INDEX(Protocol[Mark],MATCH(C8718,Protocol[Step],0))</f>
        <v>8Rot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493010005</v>
      </c>
      <c r="H8718" s="134">
        <f>Systematic[[#This Row],[SampleVariableLabel]]+100*Systematic[[#This Row],[State]]</f>
        <v>493011205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493</v>
      </c>
      <c r="B8719" s="1">
        <f>IF(C8719=0,IF(B8718=Protocol!$V$20,1,B8718+1),B8718)</f>
        <v>1</v>
      </c>
      <c r="C8719" s="1">
        <f>IF(C8718+1=Protocol!$V$21,0,C8718+1)</f>
        <v>13</v>
      </c>
      <c r="D8719" s="1">
        <f t="shared" si="289"/>
        <v>6</v>
      </c>
      <c r="E8719" s="1" t="str">
        <f>INDEX(Protocol[Mark],MATCH(C8719,Protocol[Step],0))</f>
        <v>9Ama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493010006</v>
      </c>
      <c r="H8719" s="134">
        <f>Systematic[[#This Row],[SampleVariableLabel]]+100*Systematic[[#This Row],[State]]</f>
        <v>493011306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493</v>
      </c>
      <c r="B8720" s="1">
        <f>IF(C8720=0,IF(B8719=Protocol!$V$20,1,B8719+1),B8719)</f>
        <v>1</v>
      </c>
      <c r="C8720" s="1">
        <f>IF(C8719+1=Protocol!$V$21,0,C8719+1)</f>
        <v>14</v>
      </c>
      <c r="D8720" s="1">
        <f t="shared" si="289"/>
        <v>1</v>
      </c>
      <c r="E8720" s="1" t="str">
        <f>INDEX(Protocol[Mark],MATCH(C8720,Protocol[Step],0))</f>
        <v>10AsTm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493010001</v>
      </c>
      <c r="H8720" s="134">
        <f>Systematic[[#This Row],[SampleVariableLabel]]+100*Systematic[[#This Row],[State]]</f>
        <v>493011401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493</v>
      </c>
      <c r="B8721" s="1">
        <f>IF(C8721=0,IF(B8720=Protocol!$V$20,1,B8720+1),B8720)</f>
        <v>1</v>
      </c>
      <c r="C8721" s="1">
        <f>IF(C8720+1=Protocol!$V$21,0,C8720+1)</f>
        <v>15</v>
      </c>
      <c r="D8721" s="1">
        <f t="shared" si="289"/>
        <v>2</v>
      </c>
      <c r="E8721" s="1" t="str">
        <f>INDEX(Protocol[Mark],MATCH(C8721,Protocol[Step],0))</f>
        <v>11Azd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493010002</v>
      </c>
      <c r="H8721" s="134">
        <f>Systematic[[#This Row],[SampleVariableLabel]]+100*Systematic[[#This Row],[State]]</f>
        <v>493011502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494</v>
      </c>
      <c r="B8722" s="1">
        <f>IF(C8722=0,IF(B8721=Protocol!$V$20,1,B8721+1),B8721)</f>
        <v>1</v>
      </c>
      <c r="C8722" s="1">
        <f>IF(C8721+1=Protocol!$V$21,0,C8721+1)</f>
        <v>0</v>
      </c>
      <c r="D8722" s="1">
        <f t="shared" si="289"/>
        <v>3</v>
      </c>
      <c r="E8722" s="1" t="str">
        <f>INDEX(Protocol[Mark],MATCH(C8722,Protocol[Step],0))</f>
        <v>ce1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494010003</v>
      </c>
      <c r="H8722" s="134">
        <f>Systematic[[#This Row],[SampleVariableLabel]]+100*Systematic[[#This Row],[State]]</f>
        <v>494010003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494</v>
      </c>
      <c r="B8723" s="1">
        <f>IF(C8723=0,IF(B8722=Protocol!$V$20,1,B8722+1),B8722)</f>
        <v>1</v>
      </c>
      <c r="C8723" s="1">
        <f>IF(C8722+1=Protocol!$V$21,0,C8722+1)</f>
        <v>1</v>
      </c>
      <c r="D8723" s="1">
        <f t="shared" si="289"/>
        <v>4</v>
      </c>
      <c r="E8723" s="1" t="str">
        <f>INDEX(Protocol[Mark],MATCH(C8723,Protocol[Step],0))</f>
        <v>1Dig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494010004</v>
      </c>
      <c r="H8723" s="134">
        <f>Systematic[[#This Row],[SampleVariableLabel]]+100*Systematic[[#This Row],[State]]</f>
        <v>494010104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494</v>
      </c>
      <c r="B8724" s="1">
        <f>IF(C8724=0,IF(B8723=Protocol!$V$20,1,B8723+1),B8723)</f>
        <v>1</v>
      </c>
      <c r="C8724" s="1">
        <f>IF(C8723+1=Protocol!$V$21,0,C8723+1)</f>
        <v>2</v>
      </c>
      <c r="D8724" s="1">
        <f t="shared" si="289"/>
        <v>5</v>
      </c>
      <c r="E8724" s="1" t="str">
        <f>INDEX(Protocol[Mark],MATCH(C8724,Protocol[Step],0))</f>
        <v>1D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494010005</v>
      </c>
      <c r="H8724" s="134">
        <f>Systematic[[#This Row],[SampleVariableLabel]]+100*Systematic[[#This Row],[State]]</f>
        <v>494010205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494</v>
      </c>
      <c r="B8725" s="1">
        <f>IF(C8725=0,IF(B8724=Protocol!$V$20,1,B8724+1),B8724)</f>
        <v>1</v>
      </c>
      <c r="C8725" s="1">
        <f>IF(C8724+1=Protocol!$V$21,0,C8724+1)</f>
        <v>3</v>
      </c>
      <c r="D8725" s="1">
        <f t="shared" si="289"/>
        <v>6</v>
      </c>
      <c r="E8725" s="1" t="str">
        <f>INDEX(Protocol[Mark],MATCH(C8725,Protocol[Step],0))</f>
        <v>1M.1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494010006</v>
      </c>
      <c r="H8725" s="134">
        <f>Systematic[[#This Row],[SampleVariableLabel]]+100*Systematic[[#This Row],[State]]</f>
        <v>494010306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494</v>
      </c>
      <c r="B8726" s="1">
        <f>IF(C8726=0,IF(B8725=Protocol!$V$20,1,B8725+1),B8725)</f>
        <v>1</v>
      </c>
      <c r="C8726" s="1">
        <f>IF(C8725+1=Protocol!$V$21,0,C8725+1)</f>
        <v>4</v>
      </c>
      <c r="D8726" s="1">
        <f t="shared" si="289"/>
        <v>1</v>
      </c>
      <c r="E8726" s="1" t="str">
        <f>INDEX(Protocol[Mark],MATCH(C8726,Protocol[Step],0))</f>
        <v>2Oct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494010001</v>
      </c>
      <c r="H8726" s="134">
        <f>Systematic[[#This Row],[SampleVariableLabel]]+100*Systematic[[#This Row],[State]]</f>
        <v>494010401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494</v>
      </c>
      <c r="B8727" s="1">
        <f>IF(C8727=0,IF(B8726=Protocol!$V$20,1,B8726+1),B8726)</f>
        <v>1</v>
      </c>
      <c r="C8727" s="1">
        <f>IF(C8726+1=Protocol!$V$21,0,C8726+1)</f>
        <v>5</v>
      </c>
      <c r="D8727" s="1">
        <f t="shared" si="289"/>
        <v>2</v>
      </c>
      <c r="E8727" s="1" t="str">
        <f>INDEX(Protocol[Mark],MATCH(C8727,Protocol[Step],0))</f>
        <v>2c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494010002</v>
      </c>
      <c r="H8727" s="134">
        <f>Systematic[[#This Row],[SampleVariableLabel]]+100*Systematic[[#This Row],[State]]</f>
        <v>494010502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494</v>
      </c>
      <c r="B8728" s="1">
        <f>IF(C8728=0,IF(B8727=Protocol!$V$20,1,B8727+1),B8727)</f>
        <v>1</v>
      </c>
      <c r="C8728" s="1">
        <f>IF(C8727+1=Protocol!$V$21,0,C8727+1)</f>
        <v>6</v>
      </c>
      <c r="D8728" s="1">
        <f t="shared" si="289"/>
        <v>3</v>
      </c>
      <c r="E8728" s="1" t="str">
        <f>INDEX(Protocol[Mark],MATCH(C8728,Protocol[Step],0))</f>
        <v>2M2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494010003</v>
      </c>
      <c r="H8728" s="134">
        <f>Systematic[[#This Row],[SampleVariableLabel]]+100*Systematic[[#This Row],[State]]</f>
        <v>494010603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494</v>
      </c>
      <c r="B8729" s="1">
        <f>IF(C8729=0,IF(B8728=Protocol!$V$20,1,B8728+1),B8728)</f>
        <v>1</v>
      </c>
      <c r="C8729" s="1">
        <f>IF(C8728+1=Protocol!$V$21,0,C8728+1)</f>
        <v>7</v>
      </c>
      <c r="D8729" s="1">
        <f t="shared" si="289"/>
        <v>4</v>
      </c>
      <c r="E8729" s="1" t="str">
        <f>INDEX(Protocol[Mark],MATCH(C8729,Protocol[Step],0))</f>
        <v>3P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494010004</v>
      </c>
      <c r="H8729" s="134">
        <f>Systematic[[#This Row],[SampleVariableLabel]]+100*Systematic[[#This Row],[State]]</f>
        <v>494010704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494</v>
      </c>
      <c r="B8730" s="1">
        <f>IF(C8730=0,IF(B8729=Protocol!$V$20,1,B8729+1),B8729)</f>
        <v>1</v>
      </c>
      <c r="C8730" s="1">
        <f>IF(C8729+1=Protocol!$V$21,0,C8729+1)</f>
        <v>8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494010005</v>
      </c>
      <c r="H8730" s="134">
        <f>Systematic[[#This Row],[SampleVariableLabel]]+100*Systematic[[#This Row],[State]]</f>
        <v>494010805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494</v>
      </c>
      <c r="B8731" s="1">
        <f>IF(C8731=0,IF(B8730=Protocol!$V$20,1,B8730+1),B8730)</f>
        <v>1</v>
      </c>
      <c r="C8731" s="1">
        <f>IF(C8730+1=Protocol!$V$21,0,C8730+1)</f>
        <v>9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494010006</v>
      </c>
      <c r="H8731" s="134">
        <f>Systematic[[#This Row],[SampleVariableLabel]]+100*Systematic[[#This Row],[State]]</f>
        <v>494010906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494</v>
      </c>
      <c r="B8732" s="1">
        <f>IF(C8732=0,IF(B8731=Protocol!$V$20,1,B8731+1),B8731)</f>
        <v>1</v>
      </c>
      <c r="C8732" s="1">
        <f>IF(C8731+1=Protocol!$V$21,0,C8731+1)</f>
        <v>10</v>
      </c>
      <c r="D8732" s="1">
        <f t="shared" si="289"/>
        <v>1</v>
      </c>
      <c r="E8732" s="1" t="str">
        <f>INDEX(Protocol[Mark],MATCH(C8732,Protocol[Step],0))</f>
        <v>6Gp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494010001</v>
      </c>
      <c r="H8732" s="134">
        <f>Systematic[[#This Row],[SampleVariableLabel]]+100*Systematic[[#This Row],[State]]</f>
        <v>494011001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494</v>
      </c>
      <c r="B8733" s="1">
        <f>IF(C8733=0,IF(B8732=Protocol!$V$20,1,B8732+1),B8732)</f>
        <v>1</v>
      </c>
      <c r="C8733" s="1">
        <f>IF(C8732+1=Protocol!$V$21,0,C8732+1)</f>
        <v>11</v>
      </c>
      <c r="D8733" s="1">
        <f t="shared" si="289"/>
        <v>2</v>
      </c>
      <c r="E8733" s="1" t="str">
        <f>INDEX(Protocol[Mark],MATCH(C8733,Protocol[Step],0))</f>
        <v>7U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494010002</v>
      </c>
      <c r="H8733" s="134">
        <f>Systematic[[#This Row],[SampleVariableLabel]]+100*Systematic[[#This Row],[State]]</f>
        <v>494011102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494</v>
      </c>
      <c r="B8734" s="1">
        <f>IF(C8734=0,IF(B8733=Protocol!$V$20,1,B8733+1),B8733)</f>
        <v>1</v>
      </c>
      <c r="C8734" s="1">
        <f>IF(C8733+1=Protocol!$V$21,0,C8733+1)</f>
        <v>12</v>
      </c>
      <c r="D8734" s="1">
        <f t="shared" si="289"/>
        <v>3</v>
      </c>
      <c r="E8734" s="1" t="str">
        <f>INDEX(Protocol[Mark],MATCH(C8734,Protocol[Step],0))</f>
        <v>8Rot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494010003</v>
      </c>
      <c r="H8734" s="134">
        <f>Systematic[[#This Row],[SampleVariableLabel]]+100*Systematic[[#This Row],[State]]</f>
        <v>494011203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494</v>
      </c>
      <c r="B8735" s="1">
        <f>IF(C8735=0,IF(B8734=Protocol!$V$20,1,B8734+1),B8734)</f>
        <v>1</v>
      </c>
      <c r="C8735" s="1">
        <f>IF(C8734+1=Protocol!$V$21,0,C8734+1)</f>
        <v>13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494010004</v>
      </c>
      <c r="H8735" s="134">
        <f>Systematic[[#This Row],[SampleVariableLabel]]+100*Systematic[[#This Row],[State]]</f>
        <v>494011304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494</v>
      </c>
      <c r="B8736" s="1">
        <f>IF(C8736=0,IF(B8735=Protocol!$V$20,1,B8735+1),B8735)</f>
        <v>1</v>
      </c>
      <c r="C8736" s="1">
        <f>IF(C8735+1=Protocol!$V$21,0,C8735+1)</f>
        <v>14</v>
      </c>
      <c r="D8736" s="1">
        <f t="shared" si="289"/>
        <v>5</v>
      </c>
      <c r="E8736" s="1" t="str">
        <f>INDEX(Protocol[Mark],MATCH(C8736,Protocol[Step],0))</f>
        <v>10AsTm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494010005</v>
      </c>
      <c r="H8736" s="134">
        <f>Systematic[[#This Row],[SampleVariableLabel]]+100*Systematic[[#This Row],[State]]</f>
        <v>494011405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494</v>
      </c>
      <c r="B8737" s="1">
        <f>IF(C8737=0,IF(B8736=Protocol!$V$20,1,B8736+1),B8736)</f>
        <v>1</v>
      </c>
      <c r="C8737" s="1">
        <f>IF(C8736+1=Protocol!$V$21,0,C8736+1)</f>
        <v>15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494010006</v>
      </c>
      <c r="H8737" s="134">
        <f>Systematic[[#This Row],[SampleVariableLabel]]+100*Systematic[[#This Row],[State]]</f>
        <v>494011506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495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ce1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495010001</v>
      </c>
      <c r="H8738" s="134">
        <f>Systematic[[#This Row],[SampleVariableLabel]]+100*Systematic[[#This Row],[State]]</f>
        <v>495010001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495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1Dig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495010002</v>
      </c>
      <c r="H8739" s="134">
        <f>Systematic[[#This Row],[SampleVariableLabel]]+100*Systematic[[#This Row],[State]]</f>
        <v>495010102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495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495010003</v>
      </c>
      <c r="H8740" s="134">
        <f>Systematic[[#This Row],[SampleVariableLabel]]+100*Systematic[[#This Row],[State]]</f>
        <v>495010203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495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1M.1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495010004</v>
      </c>
      <c r="H8741" s="134">
        <f>Systematic[[#This Row],[SampleVariableLabel]]+100*Systematic[[#This Row],[State]]</f>
        <v>495010304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495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2Oct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495010005</v>
      </c>
      <c r="H8742" s="134">
        <f>Systematic[[#This Row],[SampleVariableLabel]]+100*Systematic[[#This Row],[State]]</f>
        <v>495010405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495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2c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495010006</v>
      </c>
      <c r="H8743" s="134">
        <f>Systematic[[#This Row],[SampleVariableLabel]]+100*Systematic[[#This Row],[State]]</f>
        <v>495010506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495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2M2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495010001</v>
      </c>
      <c r="H8744" s="134">
        <f>Systematic[[#This Row],[SampleVariableLabel]]+100*Systematic[[#This Row],[State]]</f>
        <v>495010601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495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3P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495010002</v>
      </c>
      <c r="H8745" s="134">
        <f>Systematic[[#This Row],[SampleVariableLabel]]+100*Systematic[[#This Row],[State]]</f>
        <v>495010702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495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4G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495010003</v>
      </c>
      <c r="H8746" s="134">
        <f>Systematic[[#This Row],[SampleVariableLabel]]+100*Systematic[[#This Row],[State]]</f>
        <v>495010803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495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5S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495010004</v>
      </c>
      <c r="H8747" s="134">
        <f>Systematic[[#This Row],[SampleVariableLabel]]+100*Systematic[[#This Row],[State]]</f>
        <v>495010904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495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6Gp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495010005</v>
      </c>
      <c r="H8748" s="134">
        <f>Systematic[[#This Row],[SampleVariableLabel]]+100*Systematic[[#This Row],[State]]</f>
        <v>495011005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495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7U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495010006</v>
      </c>
      <c r="H8749" s="134">
        <f>Systematic[[#This Row],[SampleVariableLabel]]+100*Systematic[[#This Row],[State]]</f>
        <v>495011106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495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8Rot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495010001</v>
      </c>
      <c r="H8750" s="134">
        <f>Systematic[[#This Row],[SampleVariableLabel]]+100*Systematic[[#This Row],[State]]</f>
        <v>495011201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495</v>
      </c>
      <c r="B8751" s="1">
        <f>IF(C8751=0,IF(B8750=Protocol!$V$20,1,B8750+1),B8750)</f>
        <v>1</v>
      </c>
      <c r="C8751" s="1">
        <f>IF(C8750+1=Protocol!$V$21,0,C8750+1)</f>
        <v>13</v>
      </c>
      <c r="D8751" s="1">
        <f t="shared" si="289"/>
        <v>2</v>
      </c>
      <c r="E8751" s="1" t="str">
        <f>INDEX(Protocol[Mark],MATCH(C8751,Protocol[Step],0))</f>
        <v>9Ama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495010002</v>
      </c>
      <c r="H8751" s="134">
        <f>Systematic[[#This Row],[SampleVariableLabel]]+100*Systematic[[#This Row],[State]]</f>
        <v>495011302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495</v>
      </c>
      <c r="B8752" s="1">
        <f>IF(C8752=0,IF(B8751=Protocol!$V$20,1,B8751+1),B8751)</f>
        <v>1</v>
      </c>
      <c r="C8752" s="1">
        <f>IF(C8751+1=Protocol!$V$21,0,C8751+1)</f>
        <v>14</v>
      </c>
      <c r="D8752" s="1">
        <f t="shared" si="289"/>
        <v>3</v>
      </c>
      <c r="E8752" s="1" t="str">
        <f>INDEX(Protocol[Mark],MATCH(C8752,Protocol[Step],0))</f>
        <v>10AsTm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495010003</v>
      </c>
      <c r="H8752" s="134">
        <f>Systematic[[#This Row],[SampleVariableLabel]]+100*Systematic[[#This Row],[State]]</f>
        <v>495011403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495</v>
      </c>
      <c r="B8753" s="1">
        <f>IF(C8753=0,IF(B8752=Protocol!$V$20,1,B8752+1),B8752)</f>
        <v>1</v>
      </c>
      <c r="C8753" s="1">
        <f>IF(C8752+1=Protocol!$V$21,0,C8752+1)</f>
        <v>15</v>
      </c>
      <c r="D8753" s="1">
        <f t="shared" si="289"/>
        <v>4</v>
      </c>
      <c r="E8753" s="1" t="str">
        <f>INDEX(Protocol[Mark],MATCH(C8753,Protocol[Step],0))</f>
        <v>11Azd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495010004</v>
      </c>
      <c r="H8753" s="134">
        <f>Systematic[[#This Row],[SampleVariableLabel]]+100*Systematic[[#This Row],[State]]</f>
        <v>495011504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496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ce1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496010005</v>
      </c>
      <c r="H8754" s="134">
        <f>Systematic[[#This Row],[SampleVariableLabel]]+100*Systematic[[#This Row],[State]]</f>
        <v>496010005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496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1Dig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496010006</v>
      </c>
      <c r="H8755" s="134">
        <f>Systematic[[#This Row],[SampleVariableLabel]]+100*Systematic[[#This Row],[State]]</f>
        <v>496010106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496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496010001</v>
      </c>
      <c r="H8756" s="134">
        <f>Systematic[[#This Row],[SampleVariableLabel]]+100*Systematic[[#This Row],[State]]</f>
        <v>496010201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496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1M.1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496010002</v>
      </c>
      <c r="H8757" s="134">
        <f>Systematic[[#This Row],[SampleVariableLabel]]+100*Systematic[[#This Row],[State]]</f>
        <v>496010302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496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2Oct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496010003</v>
      </c>
      <c r="H8758" s="134">
        <f>Systematic[[#This Row],[SampleVariableLabel]]+100*Systematic[[#This Row],[State]]</f>
        <v>496010403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496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2c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496010004</v>
      </c>
      <c r="H8759" s="134">
        <f>Systematic[[#This Row],[SampleVariableLabel]]+100*Systematic[[#This Row],[State]]</f>
        <v>496010504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496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2M2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496010005</v>
      </c>
      <c r="H8760" s="134">
        <f>Systematic[[#This Row],[SampleVariableLabel]]+100*Systematic[[#This Row],[State]]</f>
        <v>496010605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496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3P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496010006</v>
      </c>
      <c r="H8761" s="134">
        <f>Systematic[[#This Row],[SampleVariableLabel]]+100*Systematic[[#This Row],[State]]</f>
        <v>496010706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496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4G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496010001</v>
      </c>
      <c r="H8762" s="134">
        <f>Systematic[[#This Row],[SampleVariableLabel]]+100*Systematic[[#This Row],[State]]</f>
        <v>496010801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496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5S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496010002</v>
      </c>
      <c r="H8763" s="134">
        <f>Systematic[[#This Row],[SampleVariableLabel]]+100*Systematic[[#This Row],[State]]</f>
        <v>496010902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496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6Gp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496010003</v>
      </c>
      <c r="H8764" s="134">
        <f>Systematic[[#This Row],[SampleVariableLabel]]+100*Systematic[[#This Row],[State]]</f>
        <v>496011003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496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7U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496010004</v>
      </c>
      <c r="H8765" s="134">
        <f>Systematic[[#This Row],[SampleVariableLabel]]+100*Systematic[[#This Row],[State]]</f>
        <v>496011104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496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8Rot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496010005</v>
      </c>
      <c r="H8766" s="134">
        <f>Systematic[[#This Row],[SampleVariableLabel]]+100*Systematic[[#This Row],[State]]</f>
        <v>496011205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496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9Ama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496010006</v>
      </c>
      <c r="H8767" s="134">
        <f>Systematic[[#This Row],[SampleVariableLabel]]+100*Systematic[[#This Row],[State]]</f>
        <v>496011306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496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10AsTm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496010001</v>
      </c>
      <c r="H8768" s="134">
        <f>Systematic[[#This Row],[SampleVariableLabel]]+100*Systematic[[#This Row],[State]]</f>
        <v>496011401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496</v>
      </c>
      <c r="B8769" s="1">
        <f>IF(C8769=0,IF(B8768=Protocol!$V$20,1,B8768+1),B8768)</f>
        <v>1</v>
      </c>
      <c r="C8769" s="1">
        <f>IF(C8768+1=Protocol!$V$21,0,C8768+1)</f>
        <v>15</v>
      </c>
      <c r="D8769" s="1">
        <f t="shared" si="289"/>
        <v>2</v>
      </c>
      <c r="E8769" s="1" t="str">
        <f>INDEX(Protocol[Mark],MATCH(C8769,Protocol[Step],0))</f>
        <v>11Azd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496010002</v>
      </c>
      <c r="H8769" s="134">
        <f>Systematic[[#This Row],[SampleVariableLabel]]+100*Systematic[[#This Row],[State]]</f>
        <v>496011502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497</v>
      </c>
      <c r="B8770" s="1">
        <f>IF(C8770=0,IF(B8769=Protocol!$V$20,1,B8769+1),B8769)</f>
        <v>1</v>
      </c>
      <c r="C8770" s="1">
        <f>IF(C8769+1=Protocol!$V$21,0,C8769+1)</f>
        <v>0</v>
      </c>
      <c r="D8770" s="1">
        <f t="shared" si="289"/>
        <v>3</v>
      </c>
      <c r="E8770" s="1" t="str">
        <f>INDEX(Protocol[Mark],MATCH(C8770,Protocol[Step],0))</f>
        <v>ce1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497010003</v>
      </c>
      <c r="H8770" s="134">
        <f>Systematic[[#This Row],[SampleVariableLabel]]+100*Systematic[[#This Row],[State]]</f>
        <v>497010003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497</v>
      </c>
      <c r="B8771" s="1">
        <f>IF(C8771=0,IF(B8770=Protocol!$V$20,1,B8770+1),B8770)</f>
        <v>1</v>
      </c>
      <c r="C8771" s="1">
        <f>IF(C8770+1=Protocol!$V$21,0,C8770+1)</f>
        <v>1</v>
      </c>
      <c r="D8771" s="1">
        <f t="shared" ref="D8771:D8834" si="291">IF(D8770=nVariables,1,D8770+1)</f>
        <v>4</v>
      </c>
      <c r="E8771" s="1" t="str">
        <f>INDEX(Protocol[Mark],MATCH(C8771,Protocol[Step],0))</f>
        <v>1Dig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497010004</v>
      </c>
      <c r="H8771" s="134">
        <f>Systematic[[#This Row],[SampleVariableLabel]]+100*Systematic[[#This Row],[State]]</f>
        <v>497010104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497</v>
      </c>
      <c r="B8772" s="1">
        <f>IF(C8772=0,IF(B8771=Protocol!$V$20,1,B8771+1),B8771)</f>
        <v>1</v>
      </c>
      <c r="C8772" s="1">
        <f>IF(C8771+1=Protocol!$V$21,0,C8771+1)</f>
        <v>2</v>
      </c>
      <c r="D8772" s="1">
        <f t="shared" si="291"/>
        <v>5</v>
      </c>
      <c r="E8772" s="1" t="str">
        <f>INDEX(Protocol[Mark],MATCH(C8772,Protocol[Step],0))</f>
        <v>1D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497010005</v>
      </c>
      <c r="H8772" s="134">
        <f>Systematic[[#This Row],[SampleVariableLabel]]+100*Systematic[[#This Row],[State]]</f>
        <v>497010205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497</v>
      </c>
      <c r="B8773" s="1">
        <f>IF(C8773=0,IF(B8772=Protocol!$V$20,1,B8772+1),B8772)</f>
        <v>1</v>
      </c>
      <c r="C8773" s="1">
        <f>IF(C8772+1=Protocol!$V$21,0,C8772+1)</f>
        <v>3</v>
      </c>
      <c r="D8773" s="1">
        <f t="shared" si="291"/>
        <v>6</v>
      </c>
      <c r="E8773" s="1" t="str">
        <f>INDEX(Protocol[Mark],MATCH(C8773,Protocol[Step],0))</f>
        <v>1M.1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497010006</v>
      </c>
      <c r="H8773" s="134">
        <f>Systematic[[#This Row],[SampleVariableLabel]]+100*Systematic[[#This Row],[State]]</f>
        <v>497010306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497</v>
      </c>
      <c r="B8774" s="1">
        <f>IF(C8774=0,IF(B8773=Protocol!$V$20,1,B8773+1),B8773)</f>
        <v>1</v>
      </c>
      <c r="C8774" s="1">
        <f>IF(C8773+1=Protocol!$V$21,0,C8773+1)</f>
        <v>4</v>
      </c>
      <c r="D8774" s="1">
        <f t="shared" si="291"/>
        <v>1</v>
      </c>
      <c r="E8774" s="1" t="str">
        <f>INDEX(Protocol[Mark],MATCH(C8774,Protocol[Step],0))</f>
        <v>2Oct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497010001</v>
      </c>
      <c r="H8774" s="134">
        <f>Systematic[[#This Row],[SampleVariableLabel]]+100*Systematic[[#This Row],[State]]</f>
        <v>497010401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497</v>
      </c>
      <c r="B8775" s="1">
        <f>IF(C8775=0,IF(B8774=Protocol!$V$20,1,B8774+1),B8774)</f>
        <v>1</v>
      </c>
      <c r="C8775" s="1">
        <f>IF(C8774+1=Protocol!$V$21,0,C8774+1)</f>
        <v>5</v>
      </c>
      <c r="D8775" s="1">
        <f t="shared" si="291"/>
        <v>2</v>
      </c>
      <c r="E8775" s="1" t="str">
        <f>INDEX(Protocol[Mark],MATCH(C8775,Protocol[Step],0))</f>
        <v>2c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497010002</v>
      </c>
      <c r="H8775" s="134">
        <f>Systematic[[#This Row],[SampleVariableLabel]]+100*Systematic[[#This Row],[State]]</f>
        <v>497010502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497</v>
      </c>
      <c r="B8776" s="1">
        <f>IF(C8776=0,IF(B8775=Protocol!$V$20,1,B8775+1),B8775)</f>
        <v>1</v>
      </c>
      <c r="C8776" s="1">
        <f>IF(C8775+1=Protocol!$V$21,0,C8775+1)</f>
        <v>6</v>
      </c>
      <c r="D8776" s="1">
        <f t="shared" si="291"/>
        <v>3</v>
      </c>
      <c r="E8776" s="1" t="str">
        <f>INDEX(Protocol[Mark],MATCH(C8776,Protocol[Step],0))</f>
        <v>2M2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497010003</v>
      </c>
      <c r="H8776" s="134">
        <f>Systematic[[#This Row],[SampleVariableLabel]]+100*Systematic[[#This Row],[State]]</f>
        <v>497010603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497</v>
      </c>
      <c r="B8777" s="1">
        <f>IF(C8777=0,IF(B8776=Protocol!$V$20,1,B8776+1),B8776)</f>
        <v>1</v>
      </c>
      <c r="C8777" s="1">
        <f>IF(C8776+1=Protocol!$V$21,0,C8776+1)</f>
        <v>7</v>
      </c>
      <c r="D8777" s="1">
        <f t="shared" si="291"/>
        <v>4</v>
      </c>
      <c r="E8777" s="1" t="str">
        <f>INDEX(Protocol[Mark],MATCH(C8777,Protocol[Step],0))</f>
        <v>3P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497010004</v>
      </c>
      <c r="H8777" s="134">
        <f>Systematic[[#This Row],[SampleVariableLabel]]+100*Systematic[[#This Row],[State]]</f>
        <v>497010704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497</v>
      </c>
      <c r="B8778" s="1">
        <f>IF(C8778=0,IF(B8777=Protocol!$V$20,1,B8777+1),B8777)</f>
        <v>1</v>
      </c>
      <c r="C8778" s="1">
        <f>IF(C8777+1=Protocol!$V$21,0,C8777+1)</f>
        <v>8</v>
      </c>
      <c r="D8778" s="1">
        <f t="shared" si="291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497010005</v>
      </c>
      <c r="H8778" s="134">
        <f>Systematic[[#This Row],[SampleVariableLabel]]+100*Systematic[[#This Row],[State]]</f>
        <v>497010805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497</v>
      </c>
      <c r="B8779" s="1">
        <f>IF(C8779=0,IF(B8778=Protocol!$V$20,1,B8778+1),B8778)</f>
        <v>1</v>
      </c>
      <c r="C8779" s="1">
        <f>IF(C8778+1=Protocol!$V$21,0,C8778+1)</f>
        <v>9</v>
      </c>
      <c r="D8779" s="1">
        <f t="shared" si="291"/>
        <v>6</v>
      </c>
      <c r="E8779" s="1" t="str">
        <f>INDEX(Protocol[Mark],MATCH(C8779,Protocol[Step],0))</f>
        <v>5S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497010006</v>
      </c>
      <c r="H8779" s="134">
        <f>Systematic[[#This Row],[SampleVariableLabel]]+100*Systematic[[#This Row],[State]]</f>
        <v>497010906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497</v>
      </c>
      <c r="B8780" s="1">
        <f>IF(C8780=0,IF(B8779=Protocol!$V$20,1,B8779+1),B8779)</f>
        <v>1</v>
      </c>
      <c r="C8780" s="1">
        <f>IF(C8779+1=Protocol!$V$21,0,C8779+1)</f>
        <v>10</v>
      </c>
      <c r="D8780" s="1">
        <f t="shared" si="291"/>
        <v>1</v>
      </c>
      <c r="E8780" s="1" t="str">
        <f>INDEX(Protocol[Mark],MATCH(C8780,Protocol[Step],0))</f>
        <v>6Gp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497010001</v>
      </c>
      <c r="H8780" s="134">
        <f>Systematic[[#This Row],[SampleVariableLabel]]+100*Systematic[[#This Row],[State]]</f>
        <v>497011001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497</v>
      </c>
      <c r="B8781" s="1">
        <f>IF(C8781=0,IF(B8780=Protocol!$V$20,1,B8780+1),B8780)</f>
        <v>1</v>
      </c>
      <c r="C8781" s="1">
        <f>IF(C8780+1=Protocol!$V$21,0,C8780+1)</f>
        <v>11</v>
      </c>
      <c r="D8781" s="1">
        <f t="shared" si="291"/>
        <v>2</v>
      </c>
      <c r="E8781" s="1" t="str">
        <f>INDEX(Protocol[Mark],MATCH(C8781,Protocol[Step],0))</f>
        <v>7U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497010002</v>
      </c>
      <c r="H8781" s="134">
        <f>Systematic[[#This Row],[SampleVariableLabel]]+100*Systematic[[#This Row],[State]]</f>
        <v>497011102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497</v>
      </c>
      <c r="B8782" s="1">
        <f>IF(C8782=0,IF(B8781=Protocol!$V$20,1,B8781+1),B8781)</f>
        <v>1</v>
      </c>
      <c r="C8782" s="1">
        <f>IF(C8781+1=Protocol!$V$21,0,C8781+1)</f>
        <v>12</v>
      </c>
      <c r="D8782" s="1">
        <f t="shared" si="291"/>
        <v>3</v>
      </c>
      <c r="E8782" s="1" t="str">
        <f>INDEX(Protocol[Mark],MATCH(C8782,Protocol[Step],0))</f>
        <v>8Rot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497010003</v>
      </c>
      <c r="H8782" s="134">
        <f>Systematic[[#This Row],[SampleVariableLabel]]+100*Systematic[[#This Row],[State]]</f>
        <v>497011203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497</v>
      </c>
      <c r="B8783" s="1">
        <f>IF(C8783=0,IF(B8782=Protocol!$V$20,1,B8782+1),B8782)</f>
        <v>1</v>
      </c>
      <c r="C8783" s="1">
        <f>IF(C8782+1=Protocol!$V$21,0,C8782+1)</f>
        <v>13</v>
      </c>
      <c r="D8783" s="1">
        <f t="shared" si="291"/>
        <v>4</v>
      </c>
      <c r="E8783" s="1" t="str">
        <f>INDEX(Protocol[Mark],MATCH(C8783,Protocol[Step],0))</f>
        <v>9Ama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497010004</v>
      </c>
      <c r="H8783" s="134">
        <f>Systematic[[#This Row],[SampleVariableLabel]]+100*Systematic[[#This Row],[State]]</f>
        <v>497011304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497</v>
      </c>
      <c r="B8784" s="1">
        <f>IF(C8784=0,IF(B8783=Protocol!$V$20,1,B8783+1),B8783)</f>
        <v>1</v>
      </c>
      <c r="C8784" s="1">
        <f>IF(C8783+1=Protocol!$V$21,0,C8783+1)</f>
        <v>14</v>
      </c>
      <c r="D8784" s="1">
        <f t="shared" si="291"/>
        <v>5</v>
      </c>
      <c r="E8784" s="1" t="str">
        <f>INDEX(Protocol[Mark],MATCH(C8784,Protocol[Step],0))</f>
        <v>10AsTm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497010005</v>
      </c>
      <c r="H8784" s="134">
        <f>Systematic[[#This Row],[SampleVariableLabel]]+100*Systematic[[#This Row],[State]]</f>
        <v>497011405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497</v>
      </c>
      <c r="B8785" s="1">
        <f>IF(C8785=0,IF(B8784=Protocol!$V$20,1,B8784+1),B8784)</f>
        <v>1</v>
      </c>
      <c r="C8785" s="1">
        <f>IF(C8784+1=Protocol!$V$21,0,C8784+1)</f>
        <v>15</v>
      </c>
      <c r="D8785" s="1">
        <f t="shared" si="291"/>
        <v>6</v>
      </c>
      <c r="E8785" s="1" t="str">
        <f>INDEX(Protocol[Mark],MATCH(C8785,Protocol[Step],0))</f>
        <v>11Azd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497010006</v>
      </c>
      <c r="H8785" s="134">
        <f>Systematic[[#This Row],[SampleVariableLabel]]+100*Systematic[[#This Row],[State]]</f>
        <v>497011506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498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ce1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498010001</v>
      </c>
      <c r="H8786" s="134">
        <f>Systematic[[#This Row],[SampleVariableLabel]]+100*Systematic[[#This Row],[State]]</f>
        <v>498010001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498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498010002</v>
      </c>
      <c r="H8787" s="134">
        <f>Systematic[[#This Row],[SampleVariableLabel]]+100*Systematic[[#This Row],[State]]</f>
        <v>498010102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498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498010003</v>
      </c>
      <c r="H8788" s="134">
        <f>Systematic[[#This Row],[SampleVariableLabel]]+100*Systematic[[#This Row],[State]]</f>
        <v>498010203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498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1M.1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498010004</v>
      </c>
      <c r="H8789" s="134">
        <f>Systematic[[#This Row],[SampleVariableLabel]]+100*Systematic[[#This Row],[State]]</f>
        <v>498010304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498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2Oct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498010005</v>
      </c>
      <c r="H8790" s="134">
        <f>Systematic[[#This Row],[SampleVariableLabel]]+100*Systematic[[#This Row],[State]]</f>
        <v>498010405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498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2c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498010006</v>
      </c>
      <c r="H8791" s="134">
        <f>Systematic[[#This Row],[SampleVariableLabel]]+100*Systematic[[#This Row],[State]]</f>
        <v>498010506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498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2M2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498010001</v>
      </c>
      <c r="H8792" s="134">
        <f>Systematic[[#This Row],[SampleVariableLabel]]+100*Systematic[[#This Row],[State]]</f>
        <v>498010601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498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3P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498010002</v>
      </c>
      <c r="H8793" s="134">
        <f>Systematic[[#This Row],[SampleVariableLabel]]+100*Systematic[[#This Row],[State]]</f>
        <v>498010702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498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4G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498010003</v>
      </c>
      <c r="H8794" s="134">
        <f>Systematic[[#This Row],[SampleVariableLabel]]+100*Systematic[[#This Row],[State]]</f>
        <v>498010803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498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5S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498010004</v>
      </c>
      <c r="H8795" s="134">
        <f>Systematic[[#This Row],[SampleVariableLabel]]+100*Systematic[[#This Row],[State]]</f>
        <v>498010904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498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6Gp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498010005</v>
      </c>
      <c r="H8796" s="134">
        <f>Systematic[[#This Row],[SampleVariableLabel]]+100*Systematic[[#This Row],[State]]</f>
        <v>498011005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498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7U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498010006</v>
      </c>
      <c r="H8797" s="134">
        <f>Systematic[[#This Row],[SampleVariableLabel]]+100*Systematic[[#This Row],[State]]</f>
        <v>498011106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498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8Rot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498010001</v>
      </c>
      <c r="H8798" s="134">
        <f>Systematic[[#This Row],[SampleVariableLabel]]+100*Systematic[[#This Row],[State]]</f>
        <v>498011201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498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9Ama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498010002</v>
      </c>
      <c r="H8799" s="134">
        <f>Systematic[[#This Row],[SampleVariableLabel]]+100*Systematic[[#This Row],[State]]</f>
        <v>498011302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498</v>
      </c>
      <c r="B8800" s="1">
        <f>IF(C8800=0,IF(B8799=Protocol!$V$20,1,B8799+1),B8799)</f>
        <v>1</v>
      </c>
      <c r="C8800" s="1">
        <f>IF(C8799+1=Protocol!$V$21,0,C8799+1)</f>
        <v>14</v>
      </c>
      <c r="D8800" s="1">
        <f t="shared" si="291"/>
        <v>3</v>
      </c>
      <c r="E8800" s="1" t="str">
        <f>INDEX(Protocol[Mark],MATCH(C8800,Protocol[Step],0))</f>
        <v>10AsTm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498010003</v>
      </c>
      <c r="H8800" s="134">
        <f>Systematic[[#This Row],[SampleVariableLabel]]+100*Systematic[[#This Row],[State]]</f>
        <v>498011403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498</v>
      </c>
      <c r="B8801" s="1">
        <f>IF(C8801=0,IF(B8800=Protocol!$V$20,1,B8800+1),B8800)</f>
        <v>1</v>
      </c>
      <c r="C8801" s="1">
        <f>IF(C8800+1=Protocol!$V$21,0,C8800+1)</f>
        <v>15</v>
      </c>
      <c r="D8801" s="1">
        <f t="shared" si="291"/>
        <v>4</v>
      </c>
      <c r="E8801" s="1" t="str">
        <f>INDEX(Protocol[Mark],MATCH(C8801,Protocol[Step],0))</f>
        <v>11Azd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498010004</v>
      </c>
      <c r="H8801" s="134">
        <f>Systematic[[#This Row],[SampleVariableLabel]]+100*Systematic[[#This Row],[State]]</f>
        <v>498011504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499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ce1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499010005</v>
      </c>
      <c r="H8802" s="134">
        <f>Systematic[[#This Row],[SampleVariableLabel]]+100*Systematic[[#This Row],[State]]</f>
        <v>499010005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499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1Dig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499010006</v>
      </c>
      <c r="H8803" s="134">
        <f>Systematic[[#This Row],[SampleVariableLabel]]+100*Systematic[[#This Row],[State]]</f>
        <v>499010106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499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1D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499010001</v>
      </c>
      <c r="H8804" s="134">
        <f>Systematic[[#This Row],[SampleVariableLabel]]+100*Systematic[[#This Row],[State]]</f>
        <v>499010201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499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1M.1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499010002</v>
      </c>
      <c r="H8805" s="134">
        <f>Systematic[[#This Row],[SampleVariableLabel]]+100*Systematic[[#This Row],[State]]</f>
        <v>499010302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499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2Oct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499010003</v>
      </c>
      <c r="H8806" s="134">
        <f>Systematic[[#This Row],[SampleVariableLabel]]+100*Systematic[[#This Row],[State]]</f>
        <v>499010403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499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2c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499010004</v>
      </c>
      <c r="H8807" s="134">
        <f>Systematic[[#This Row],[SampleVariableLabel]]+100*Systematic[[#This Row],[State]]</f>
        <v>499010504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499</v>
      </c>
      <c r="B8808" s="1">
        <f>IF(C8808=0,IF(B8807=Protocol!$V$20,1,B8807+1),B8807)</f>
        <v>1</v>
      </c>
      <c r="C8808" s="1">
        <f>IF(C8807+1=Protocol!$V$21,0,C8807+1)</f>
        <v>6</v>
      </c>
      <c r="D8808" s="1">
        <f t="shared" si="291"/>
        <v>5</v>
      </c>
      <c r="E8808" s="1" t="str">
        <f>INDEX(Protocol[Mark],MATCH(C8808,Protocol[Step],0))</f>
        <v>2M2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499010005</v>
      </c>
      <c r="H8808" s="134">
        <f>Systematic[[#This Row],[SampleVariableLabel]]+100*Systematic[[#This Row],[State]]</f>
        <v>499010605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499</v>
      </c>
      <c r="B8809" s="1">
        <f>IF(C8809=0,IF(B8808=Protocol!$V$20,1,B8808+1),B8808)</f>
        <v>1</v>
      </c>
      <c r="C8809" s="1">
        <f>IF(C8808+1=Protocol!$V$21,0,C8808+1)</f>
        <v>7</v>
      </c>
      <c r="D8809" s="1">
        <f t="shared" si="291"/>
        <v>6</v>
      </c>
      <c r="E8809" s="1" t="str">
        <f>INDEX(Protocol[Mark],MATCH(C8809,Protocol[Step],0))</f>
        <v>3P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499010006</v>
      </c>
      <c r="H8809" s="134">
        <f>Systematic[[#This Row],[SampleVariableLabel]]+100*Systematic[[#This Row],[State]]</f>
        <v>499010706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499</v>
      </c>
      <c r="B8810" s="1">
        <f>IF(C8810=0,IF(B8809=Protocol!$V$20,1,B8809+1),B8809)</f>
        <v>1</v>
      </c>
      <c r="C8810" s="1">
        <f>IF(C8809+1=Protocol!$V$21,0,C8809+1)</f>
        <v>8</v>
      </c>
      <c r="D8810" s="1">
        <f t="shared" si="291"/>
        <v>1</v>
      </c>
      <c r="E8810" s="1" t="str">
        <f>INDEX(Protocol[Mark],MATCH(C8810,Protocol[Step],0))</f>
        <v>4G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499010001</v>
      </c>
      <c r="H8810" s="134">
        <f>Systematic[[#This Row],[SampleVariableLabel]]+100*Systematic[[#This Row],[State]]</f>
        <v>499010801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499</v>
      </c>
      <c r="B8811" s="1">
        <f>IF(C8811=0,IF(B8810=Protocol!$V$20,1,B8810+1),B8810)</f>
        <v>1</v>
      </c>
      <c r="C8811" s="1">
        <f>IF(C8810+1=Protocol!$V$21,0,C8810+1)</f>
        <v>9</v>
      </c>
      <c r="D8811" s="1">
        <f t="shared" si="291"/>
        <v>2</v>
      </c>
      <c r="E8811" s="1" t="str">
        <f>INDEX(Protocol[Mark],MATCH(C8811,Protocol[Step],0))</f>
        <v>5S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499010002</v>
      </c>
      <c r="H8811" s="134">
        <f>Systematic[[#This Row],[SampleVariableLabel]]+100*Systematic[[#This Row],[State]]</f>
        <v>499010902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499</v>
      </c>
      <c r="B8812" s="1">
        <f>IF(C8812=0,IF(B8811=Protocol!$V$20,1,B8811+1),B8811)</f>
        <v>1</v>
      </c>
      <c r="C8812" s="1">
        <f>IF(C8811+1=Protocol!$V$21,0,C8811+1)</f>
        <v>10</v>
      </c>
      <c r="D8812" s="1">
        <f t="shared" si="291"/>
        <v>3</v>
      </c>
      <c r="E8812" s="1" t="str">
        <f>INDEX(Protocol[Mark],MATCH(C8812,Protocol[Step],0))</f>
        <v>6Gp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499010003</v>
      </c>
      <c r="H8812" s="134">
        <f>Systematic[[#This Row],[SampleVariableLabel]]+100*Systematic[[#This Row],[State]]</f>
        <v>499011003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499</v>
      </c>
      <c r="B8813" s="1">
        <f>IF(C8813=0,IF(B8812=Protocol!$V$20,1,B8812+1),B8812)</f>
        <v>1</v>
      </c>
      <c r="C8813" s="1">
        <f>IF(C8812+1=Protocol!$V$21,0,C8812+1)</f>
        <v>11</v>
      </c>
      <c r="D8813" s="1">
        <f t="shared" si="291"/>
        <v>4</v>
      </c>
      <c r="E8813" s="1" t="str">
        <f>INDEX(Protocol[Mark],MATCH(C8813,Protocol[Step],0))</f>
        <v>7U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499010004</v>
      </c>
      <c r="H8813" s="134">
        <f>Systematic[[#This Row],[SampleVariableLabel]]+100*Systematic[[#This Row],[State]]</f>
        <v>499011104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499</v>
      </c>
      <c r="B8814" s="1">
        <f>IF(C8814=0,IF(B8813=Protocol!$V$20,1,B8813+1),B8813)</f>
        <v>1</v>
      </c>
      <c r="C8814" s="1">
        <f>IF(C8813+1=Protocol!$V$21,0,C8813+1)</f>
        <v>12</v>
      </c>
      <c r="D8814" s="1">
        <f t="shared" si="291"/>
        <v>5</v>
      </c>
      <c r="E8814" s="1" t="str">
        <f>INDEX(Protocol[Mark],MATCH(C8814,Protocol[Step],0))</f>
        <v>8Rot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499010005</v>
      </c>
      <c r="H8814" s="134">
        <f>Systematic[[#This Row],[SampleVariableLabel]]+100*Systematic[[#This Row],[State]]</f>
        <v>499011205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499</v>
      </c>
      <c r="B8815" s="1">
        <f>IF(C8815=0,IF(B8814=Protocol!$V$20,1,B8814+1),B8814)</f>
        <v>1</v>
      </c>
      <c r="C8815" s="1">
        <f>IF(C8814+1=Protocol!$V$21,0,C8814+1)</f>
        <v>13</v>
      </c>
      <c r="D8815" s="1">
        <f t="shared" si="291"/>
        <v>6</v>
      </c>
      <c r="E8815" s="1" t="str">
        <f>INDEX(Protocol[Mark],MATCH(C8815,Protocol[Step],0))</f>
        <v>9Ama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499010006</v>
      </c>
      <c r="H8815" s="134">
        <f>Systematic[[#This Row],[SampleVariableLabel]]+100*Systematic[[#This Row],[State]]</f>
        <v>499011306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499</v>
      </c>
      <c r="B8816" s="1">
        <f>IF(C8816=0,IF(B8815=Protocol!$V$20,1,B8815+1),B8815)</f>
        <v>1</v>
      </c>
      <c r="C8816" s="1">
        <f>IF(C8815+1=Protocol!$V$21,0,C8815+1)</f>
        <v>14</v>
      </c>
      <c r="D8816" s="1">
        <f t="shared" si="291"/>
        <v>1</v>
      </c>
      <c r="E8816" s="1" t="str">
        <f>INDEX(Protocol[Mark],MATCH(C8816,Protocol[Step],0))</f>
        <v>10AsTm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499010001</v>
      </c>
      <c r="H8816" s="134">
        <f>Systematic[[#This Row],[SampleVariableLabel]]+100*Systematic[[#This Row],[State]]</f>
        <v>499011401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499</v>
      </c>
      <c r="B8817" s="1">
        <f>IF(C8817=0,IF(B8816=Protocol!$V$20,1,B8816+1),B8816)</f>
        <v>1</v>
      </c>
      <c r="C8817" s="1">
        <f>IF(C8816+1=Protocol!$V$21,0,C8816+1)</f>
        <v>15</v>
      </c>
      <c r="D8817" s="1">
        <f t="shared" si="291"/>
        <v>2</v>
      </c>
      <c r="E8817" s="1" t="str">
        <f>INDEX(Protocol[Mark],MATCH(C8817,Protocol[Step],0))</f>
        <v>11Azd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499010002</v>
      </c>
      <c r="H8817" s="134">
        <f>Systematic[[#This Row],[SampleVariableLabel]]+100*Systematic[[#This Row],[State]]</f>
        <v>499011502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500</v>
      </c>
      <c r="B8818" s="1">
        <f>IF(C8818=0,IF(B8817=Protocol!$V$20,1,B8817+1),B8817)</f>
        <v>1</v>
      </c>
      <c r="C8818" s="1">
        <f>IF(C8817+1=Protocol!$V$21,0,C8817+1)</f>
        <v>0</v>
      </c>
      <c r="D8818" s="1">
        <f t="shared" si="291"/>
        <v>3</v>
      </c>
      <c r="E8818" s="1" t="str">
        <f>INDEX(Protocol[Mark],MATCH(C8818,Protocol[Step],0))</f>
        <v>ce1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500010003</v>
      </c>
      <c r="H8818" s="134">
        <f>Systematic[[#This Row],[SampleVariableLabel]]+100*Systematic[[#This Row],[State]]</f>
        <v>500010003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500</v>
      </c>
      <c r="B8819" s="1">
        <f>IF(C8819=0,IF(B8818=Protocol!$V$20,1,B8818+1),B8818)</f>
        <v>1</v>
      </c>
      <c r="C8819" s="1">
        <f>IF(C8818+1=Protocol!$V$21,0,C8818+1)</f>
        <v>1</v>
      </c>
      <c r="D8819" s="1">
        <f t="shared" si="291"/>
        <v>4</v>
      </c>
      <c r="E8819" s="1" t="str">
        <f>INDEX(Protocol[Mark],MATCH(C8819,Protocol[Step],0))</f>
        <v>1Dig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500010004</v>
      </c>
      <c r="H8819" s="134">
        <f>Systematic[[#This Row],[SampleVariableLabel]]+100*Systematic[[#This Row],[State]]</f>
        <v>500010104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500</v>
      </c>
      <c r="B8820" s="1">
        <f>IF(C8820=0,IF(B8819=Protocol!$V$20,1,B8819+1),B8819)</f>
        <v>1</v>
      </c>
      <c r="C8820" s="1">
        <f>IF(C8819+1=Protocol!$V$21,0,C8819+1)</f>
        <v>2</v>
      </c>
      <c r="D8820" s="1">
        <f t="shared" si="291"/>
        <v>5</v>
      </c>
      <c r="E8820" s="1" t="str">
        <f>INDEX(Protocol[Mark],MATCH(C8820,Protocol[Step],0))</f>
        <v>1D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500010005</v>
      </c>
      <c r="H8820" s="134">
        <f>Systematic[[#This Row],[SampleVariableLabel]]+100*Systematic[[#This Row],[State]]</f>
        <v>500010205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500</v>
      </c>
      <c r="B8821" s="1">
        <f>IF(C8821=0,IF(B8820=Protocol!$V$20,1,B8820+1),B8820)</f>
        <v>1</v>
      </c>
      <c r="C8821" s="1">
        <f>IF(C8820+1=Protocol!$V$21,0,C8820+1)</f>
        <v>3</v>
      </c>
      <c r="D8821" s="1">
        <f t="shared" si="291"/>
        <v>6</v>
      </c>
      <c r="E8821" s="1" t="str">
        <f>INDEX(Protocol[Mark],MATCH(C8821,Protocol[Step],0))</f>
        <v>1M.1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500010006</v>
      </c>
      <c r="H8821" s="134">
        <f>Systematic[[#This Row],[SampleVariableLabel]]+100*Systematic[[#This Row],[State]]</f>
        <v>500010306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500</v>
      </c>
      <c r="B8822" s="1">
        <f>IF(C8822=0,IF(B8821=Protocol!$V$20,1,B8821+1),B8821)</f>
        <v>1</v>
      </c>
      <c r="C8822" s="1">
        <f>IF(C8821+1=Protocol!$V$21,0,C8821+1)</f>
        <v>4</v>
      </c>
      <c r="D8822" s="1">
        <f t="shared" si="291"/>
        <v>1</v>
      </c>
      <c r="E8822" s="1" t="str">
        <f>INDEX(Protocol[Mark],MATCH(C8822,Protocol[Step],0))</f>
        <v>2Oct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500010001</v>
      </c>
      <c r="H8822" s="134">
        <f>Systematic[[#This Row],[SampleVariableLabel]]+100*Systematic[[#This Row],[State]]</f>
        <v>500010401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500</v>
      </c>
      <c r="B8823" s="1">
        <f>IF(C8823=0,IF(B8822=Protocol!$V$20,1,B8822+1),B8822)</f>
        <v>1</v>
      </c>
      <c r="C8823" s="1">
        <f>IF(C8822+1=Protocol!$V$21,0,C8822+1)</f>
        <v>5</v>
      </c>
      <c r="D8823" s="1">
        <f t="shared" si="291"/>
        <v>2</v>
      </c>
      <c r="E8823" s="1" t="str">
        <f>INDEX(Protocol[Mark],MATCH(C8823,Protocol[Step],0))</f>
        <v>2c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500010002</v>
      </c>
      <c r="H8823" s="134">
        <f>Systematic[[#This Row],[SampleVariableLabel]]+100*Systematic[[#This Row],[State]]</f>
        <v>500010502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500</v>
      </c>
      <c r="B8824" s="1">
        <f>IF(C8824=0,IF(B8823=Protocol!$V$20,1,B8823+1),B8823)</f>
        <v>1</v>
      </c>
      <c r="C8824" s="1">
        <f>IF(C8823+1=Protocol!$V$21,0,C8823+1)</f>
        <v>6</v>
      </c>
      <c r="D8824" s="1">
        <f t="shared" si="291"/>
        <v>3</v>
      </c>
      <c r="E8824" s="1" t="str">
        <f>INDEX(Protocol[Mark],MATCH(C8824,Protocol[Step],0))</f>
        <v>2M2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500010003</v>
      </c>
      <c r="H8824" s="134">
        <f>Systematic[[#This Row],[SampleVariableLabel]]+100*Systematic[[#This Row],[State]]</f>
        <v>500010603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500</v>
      </c>
      <c r="B8825" s="1">
        <f>IF(C8825=0,IF(B8824=Protocol!$V$20,1,B8824+1),B8824)</f>
        <v>1</v>
      </c>
      <c r="C8825" s="1">
        <f>IF(C8824+1=Protocol!$V$21,0,C8824+1)</f>
        <v>7</v>
      </c>
      <c r="D8825" s="1">
        <f t="shared" si="291"/>
        <v>4</v>
      </c>
      <c r="E8825" s="1" t="str">
        <f>INDEX(Protocol[Mark],MATCH(C8825,Protocol[Step],0))</f>
        <v>3P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500010004</v>
      </c>
      <c r="H8825" s="134">
        <f>Systematic[[#This Row],[SampleVariableLabel]]+100*Systematic[[#This Row],[State]]</f>
        <v>500010704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500</v>
      </c>
      <c r="B8826" s="1">
        <f>IF(C8826=0,IF(B8825=Protocol!$V$20,1,B8825+1),B8825)</f>
        <v>1</v>
      </c>
      <c r="C8826" s="1">
        <f>IF(C8825+1=Protocol!$V$21,0,C8825+1)</f>
        <v>8</v>
      </c>
      <c r="D8826" s="1">
        <f t="shared" si="291"/>
        <v>5</v>
      </c>
      <c r="E8826" s="1" t="str">
        <f>INDEX(Protocol[Mark],MATCH(C8826,Protocol[Step],0))</f>
        <v>4G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500010005</v>
      </c>
      <c r="H8826" s="134">
        <f>Systematic[[#This Row],[SampleVariableLabel]]+100*Systematic[[#This Row],[State]]</f>
        <v>500010805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500</v>
      </c>
      <c r="B8827" s="1">
        <f>IF(C8827=0,IF(B8826=Protocol!$V$20,1,B8826+1),B8826)</f>
        <v>1</v>
      </c>
      <c r="C8827" s="1">
        <f>IF(C8826+1=Protocol!$V$21,0,C8826+1)</f>
        <v>9</v>
      </c>
      <c r="D8827" s="1">
        <f t="shared" si="291"/>
        <v>6</v>
      </c>
      <c r="E8827" s="1" t="str">
        <f>INDEX(Protocol[Mark],MATCH(C8827,Protocol[Step],0))</f>
        <v>5S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500010006</v>
      </c>
      <c r="H8827" s="134">
        <f>Systematic[[#This Row],[SampleVariableLabel]]+100*Systematic[[#This Row],[State]]</f>
        <v>500010906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500</v>
      </c>
      <c r="B8828" s="1">
        <f>IF(C8828=0,IF(B8827=Protocol!$V$20,1,B8827+1),B8827)</f>
        <v>1</v>
      </c>
      <c r="C8828" s="1">
        <f>IF(C8827+1=Protocol!$V$21,0,C8827+1)</f>
        <v>10</v>
      </c>
      <c r="D8828" s="1">
        <f t="shared" si="291"/>
        <v>1</v>
      </c>
      <c r="E8828" s="1" t="str">
        <f>INDEX(Protocol[Mark],MATCH(C8828,Protocol[Step],0))</f>
        <v>6Gp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500010001</v>
      </c>
      <c r="H8828" s="134">
        <f>Systematic[[#This Row],[SampleVariableLabel]]+100*Systematic[[#This Row],[State]]</f>
        <v>500011001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500</v>
      </c>
      <c r="B8829" s="1">
        <f>IF(C8829=0,IF(B8828=Protocol!$V$20,1,B8828+1),B8828)</f>
        <v>1</v>
      </c>
      <c r="C8829" s="1">
        <f>IF(C8828+1=Protocol!$V$21,0,C8828+1)</f>
        <v>11</v>
      </c>
      <c r="D8829" s="1">
        <f t="shared" si="291"/>
        <v>2</v>
      </c>
      <c r="E8829" s="1" t="str">
        <f>INDEX(Protocol[Mark],MATCH(C8829,Protocol[Step],0))</f>
        <v>7U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500010002</v>
      </c>
      <c r="H8829" s="134">
        <f>Systematic[[#This Row],[SampleVariableLabel]]+100*Systematic[[#This Row],[State]]</f>
        <v>500011102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500</v>
      </c>
      <c r="B8830" s="1">
        <f>IF(C8830=0,IF(B8829=Protocol!$V$20,1,B8829+1),B8829)</f>
        <v>1</v>
      </c>
      <c r="C8830" s="1">
        <f>IF(C8829+1=Protocol!$V$21,0,C8829+1)</f>
        <v>12</v>
      </c>
      <c r="D8830" s="1">
        <f t="shared" si="291"/>
        <v>3</v>
      </c>
      <c r="E8830" s="1" t="str">
        <f>INDEX(Protocol[Mark],MATCH(C8830,Protocol[Step],0))</f>
        <v>8Rot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500010003</v>
      </c>
      <c r="H8830" s="134">
        <f>Systematic[[#This Row],[SampleVariableLabel]]+100*Systematic[[#This Row],[State]]</f>
        <v>500011203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500</v>
      </c>
      <c r="B8831" s="1">
        <f>IF(C8831=0,IF(B8830=Protocol!$V$20,1,B8830+1),B8830)</f>
        <v>1</v>
      </c>
      <c r="C8831" s="1">
        <f>IF(C8830+1=Protocol!$V$21,0,C8830+1)</f>
        <v>13</v>
      </c>
      <c r="D8831" s="1">
        <f t="shared" si="291"/>
        <v>4</v>
      </c>
      <c r="E8831" s="1" t="str">
        <f>INDEX(Protocol[Mark],MATCH(C8831,Protocol[Step],0))</f>
        <v>9Ama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500010004</v>
      </c>
      <c r="H8831" s="134">
        <f>Systematic[[#This Row],[SampleVariableLabel]]+100*Systematic[[#This Row],[State]]</f>
        <v>500011304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500</v>
      </c>
      <c r="B8832" s="1">
        <f>IF(C8832=0,IF(B8831=Protocol!$V$20,1,B8831+1),B8831)</f>
        <v>1</v>
      </c>
      <c r="C8832" s="1">
        <f>IF(C8831+1=Protocol!$V$21,0,C8831+1)</f>
        <v>14</v>
      </c>
      <c r="D8832" s="1">
        <f t="shared" si="291"/>
        <v>5</v>
      </c>
      <c r="E8832" s="1" t="str">
        <f>INDEX(Protocol[Mark],MATCH(C8832,Protocol[Step],0))</f>
        <v>10AsTm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500010005</v>
      </c>
      <c r="H8832" s="134">
        <f>Systematic[[#This Row],[SampleVariableLabel]]+100*Systematic[[#This Row],[State]]</f>
        <v>500011405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500</v>
      </c>
      <c r="B8833" s="1">
        <f>IF(C8833=0,IF(B8832=Protocol!$V$20,1,B8832+1),B8832)</f>
        <v>1</v>
      </c>
      <c r="C8833" s="1">
        <f>IF(C8832+1=Protocol!$V$21,0,C8832+1)</f>
        <v>15</v>
      </c>
      <c r="D8833" s="1">
        <f t="shared" si="291"/>
        <v>6</v>
      </c>
      <c r="E8833" s="1" t="str">
        <f>INDEX(Protocol[Mark],MATCH(C8833,Protocol[Step],0))</f>
        <v>11Azd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500010006</v>
      </c>
      <c r="H8833" s="134">
        <f>Systematic[[#This Row],[SampleVariableLabel]]+100*Systematic[[#This Row],[State]]</f>
        <v>500011506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ce1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501010001</v>
      </c>
      <c r="H8834" s="134">
        <f>Systematic[[#This Row],[SampleVariableLabel]]+100*Systematic[[#This Row],[State]]</f>
        <v>501010001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1Dig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501010002</v>
      </c>
      <c r="H8835" s="134">
        <f>Systematic[[#This Row],[SampleVariableLabel]]+100*Systematic[[#This Row],[State]]</f>
        <v>501010102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1D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501010003</v>
      </c>
      <c r="H8836" s="134">
        <f>Systematic[[#This Row],[SampleVariableLabel]]+100*Systematic[[#This Row],[State]]</f>
        <v>501010203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1M.1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501010004</v>
      </c>
      <c r="H8837" s="134">
        <f>Systematic[[#This Row],[SampleVariableLabel]]+100*Systematic[[#This Row],[State]]</f>
        <v>501010304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2Oct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501010005</v>
      </c>
      <c r="H8838" s="134">
        <f>Systematic[[#This Row],[SampleVariableLabel]]+100*Systematic[[#This Row],[State]]</f>
        <v>501010405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501</v>
      </c>
      <c r="B8839" s="1">
        <f>IF(C8839=0,IF(B8838=Protocol!$V$20,1,B8838+1),B8838)</f>
        <v>1</v>
      </c>
      <c r="C8839" s="1">
        <f>IF(C8838+1=Protocol!$V$21,0,C8838+1)</f>
        <v>5</v>
      </c>
      <c r="D8839" s="1">
        <f t="shared" si="293"/>
        <v>6</v>
      </c>
      <c r="E8839" s="1" t="str">
        <f>INDEX(Protocol[Mark],MATCH(C8839,Protocol[Step],0))</f>
        <v>2c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501010006</v>
      </c>
      <c r="H8839" s="134">
        <f>Systematic[[#This Row],[SampleVariableLabel]]+100*Systematic[[#This Row],[State]]</f>
        <v>501010506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501</v>
      </c>
      <c r="B8840" s="1">
        <f>IF(C8840=0,IF(B8839=Protocol!$V$20,1,B8839+1),B8839)</f>
        <v>1</v>
      </c>
      <c r="C8840" s="1">
        <f>IF(C8839+1=Protocol!$V$21,0,C8839+1)</f>
        <v>6</v>
      </c>
      <c r="D8840" s="1">
        <f t="shared" si="293"/>
        <v>1</v>
      </c>
      <c r="E8840" s="1" t="str">
        <f>INDEX(Protocol[Mark],MATCH(C8840,Protocol[Step],0))</f>
        <v>2M2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501010001</v>
      </c>
      <c r="H8840" s="134">
        <f>Systematic[[#This Row],[SampleVariableLabel]]+100*Systematic[[#This Row],[State]]</f>
        <v>501010601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501</v>
      </c>
      <c r="B8841" s="1">
        <f>IF(C8841=0,IF(B8840=Protocol!$V$20,1,B8840+1),B8840)</f>
        <v>1</v>
      </c>
      <c r="C8841" s="1">
        <f>IF(C8840+1=Protocol!$V$21,0,C8840+1)</f>
        <v>7</v>
      </c>
      <c r="D8841" s="1">
        <f t="shared" si="293"/>
        <v>2</v>
      </c>
      <c r="E8841" s="1" t="str">
        <f>INDEX(Protocol[Mark],MATCH(C8841,Protocol[Step],0))</f>
        <v>3P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501010002</v>
      </c>
      <c r="H8841" s="134">
        <f>Systematic[[#This Row],[SampleVariableLabel]]+100*Systematic[[#This Row],[State]]</f>
        <v>501010702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501</v>
      </c>
      <c r="B8842" s="1">
        <f>IF(C8842=0,IF(B8841=Protocol!$V$20,1,B8841+1),B8841)</f>
        <v>1</v>
      </c>
      <c r="C8842" s="1">
        <f>IF(C8841+1=Protocol!$V$21,0,C8841+1)</f>
        <v>8</v>
      </c>
      <c r="D8842" s="1">
        <f t="shared" si="293"/>
        <v>3</v>
      </c>
      <c r="E8842" s="1" t="str">
        <f>INDEX(Protocol[Mark],MATCH(C8842,Protocol[Step],0))</f>
        <v>4G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501010003</v>
      </c>
      <c r="H8842" s="134">
        <f>Systematic[[#This Row],[SampleVariableLabel]]+100*Systematic[[#This Row],[State]]</f>
        <v>501010803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501</v>
      </c>
      <c r="B8843" s="1">
        <f>IF(C8843=0,IF(B8842=Protocol!$V$20,1,B8842+1),B8842)</f>
        <v>1</v>
      </c>
      <c r="C8843" s="1">
        <f>IF(C8842+1=Protocol!$V$21,0,C8842+1)</f>
        <v>9</v>
      </c>
      <c r="D8843" s="1">
        <f t="shared" si="293"/>
        <v>4</v>
      </c>
      <c r="E8843" s="1" t="str">
        <f>INDEX(Protocol[Mark],MATCH(C8843,Protocol[Step],0))</f>
        <v>5S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501010004</v>
      </c>
      <c r="H8843" s="134">
        <f>Systematic[[#This Row],[SampleVariableLabel]]+100*Systematic[[#This Row],[State]]</f>
        <v>501010904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501</v>
      </c>
      <c r="B8844" s="1">
        <f>IF(C8844=0,IF(B8843=Protocol!$V$20,1,B8843+1),B8843)</f>
        <v>1</v>
      </c>
      <c r="C8844" s="1">
        <f>IF(C8843+1=Protocol!$V$21,0,C8843+1)</f>
        <v>10</v>
      </c>
      <c r="D8844" s="1">
        <f t="shared" si="293"/>
        <v>5</v>
      </c>
      <c r="E8844" s="1" t="str">
        <f>INDEX(Protocol[Mark],MATCH(C8844,Protocol[Step],0))</f>
        <v>6Gp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501010005</v>
      </c>
      <c r="H8844" s="134">
        <f>Systematic[[#This Row],[SampleVariableLabel]]+100*Systematic[[#This Row],[State]]</f>
        <v>501011005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501</v>
      </c>
      <c r="B8845" s="1">
        <f>IF(C8845=0,IF(B8844=Protocol!$V$20,1,B8844+1),B8844)</f>
        <v>1</v>
      </c>
      <c r="C8845" s="1">
        <f>IF(C8844+1=Protocol!$V$21,0,C8844+1)</f>
        <v>11</v>
      </c>
      <c r="D8845" s="1">
        <f t="shared" si="293"/>
        <v>6</v>
      </c>
      <c r="E8845" s="1" t="str">
        <f>INDEX(Protocol[Mark],MATCH(C8845,Protocol[Step],0))</f>
        <v>7U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501010006</v>
      </c>
      <c r="H8845" s="134">
        <f>Systematic[[#This Row],[SampleVariableLabel]]+100*Systematic[[#This Row],[State]]</f>
        <v>501011106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501</v>
      </c>
      <c r="B8846" s="1">
        <f>IF(C8846=0,IF(B8845=Protocol!$V$20,1,B8845+1),B8845)</f>
        <v>1</v>
      </c>
      <c r="C8846" s="1">
        <f>IF(C8845+1=Protocol!$V$21,0,C8845+1)</f>
        <v>12</v>
      </c>
      <c r="D8846" s="1">
        <f t="shared" si="293"/>
        <v>1</v>
      </c>
      <c r="E8846" s="1" t="str">
        <f>INDEX(Protocol[Mark],MATCH(C8846,Protocol[Step],0))</f>
        <v>8Rot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501010001</v>
      </c>
      <c r="H8846" s="134">
        <f>Systematic[[#This Row],[SampleVariableLabel]]+100*Systematic[[#This Row],[State]]</f>
        <v>501011201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501</v>
      </c>
      <c r="B8847" s="1">
        <f>IF(C8847=0,IF(B8846=Protocol!$V$20,1,B8846+1),B8846)</f>
        <v>1</v>
      </c>
      <c r="C8847" s="1">
        <f>IF(C8846+1=Protocol!$V$21,0,C8846+1)</f>
        <v>13</v>
      </c>
      <c r="D8847" s="1">
        <f t="shared" si="293"/>
        <v>2</v>
      </c>
      <c r="E8847" s="1" t="str">
        <f>INDEX(Protocol[Mark],MATCH(C8847,Protocol[Step],0))</f>
        <v>9Ama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501010002</v>
      </c>
      <c r="H8847" s="134">
        <f>Systematic[[#This Row],[SampleVariableLabel]]+100*Systematic[[#This Row],[State]]</f>
        <v>501011302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501</v>
      </c>
      <c r="B8848" s="1">
        <f>IF(C8848=0,IF(B8847=Protocol!$V$20,1,B8847+1),B8847)</f>
        <v>1</v>
      </c>
      <c r="C8848" s="1">
        <f>IF(C8847+1=Protocol!$V$21,0,C8847+1)</f>
        <v>14</v>
      </c>
      <c r="D8848" s="1">
        <f t="shared" si="293"/>
        <v>3</v>
      </c>
      <c r="E8848" s="1" t="str">
        <f>INDEX(Protocol[Mark],MATCH(C8848,Protocol[Step],0))</f>
        <v>10AsTm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501010003</v>
      </c>
      <c r="H8848" s="134">
        <f>Systematic[[#This Row],[SampleVariableLabel]]+100*Systematic[[#This Row],[State]]</f>
        <v>501011403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501</v>
      </c>
      <c r="B8849" s="1">
        <f>IF(C8849=0,IF(B8848=Protocol!$V$20,1,B8848+1),B8848)</f>
        <v>1</v>
      </c>
      <c r="C8849" s="1">
        <f>IF(C8848+1=Protocol!$V$21,0,C8848+1)</f>
        <v>15</v>
      </c>
      <c r="D8849" s="1">
        <f t="shared" si="293"/>
        <v>4</v>
      </c>
      <c r="E8849" s="1" t="str">
        <f>INDEX(Protocol[Mark],MATCH(C8849,Protocol[Step],0))</f>
        <v>11Azd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501010004</v>
      </c>
      <c r="H8849" s="134">
        <f>Systematic[[#This Row],[SampleVariableLabel]]+100*Systematic[[#This Row],[State]]</f>
        <v>501011504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502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ce1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502010005</v>
      </c>
      <c r="H8850" s="134">
        <f>Systematic[[#This Row],[SampleVariableLabel]]+100*Systematic[[#This Row],[State]]</f>
        <v>502010005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502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1Dig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502010006</v>
      </c>
      <c r="H8851" s="134">
        <f>Systematic[[#This Row],[SampleVariableLabel]]+100*Systematic[[#This Row],[State]]</f>
        <v>502010106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502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1D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502010001</v>
      </c>
      <c r="H8852" s="134">
        <f>Systematic[[#This Row],[SampleVariableLabel]]+100*Systematic[[#This Row],[State]]</f>
        <v>502010201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502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1M.1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502010002</v>
      </c>
      <c r="H8853" s="134">
        <f>Systematic[[#This Row],[SampleVariableLabel]]+100*Systematic[[#This Row],[State]]</f>
        <v>502010302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502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2Oct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502010003</v>
      </c>
      <c r="H8854" s="134">
        <f>Systematic[[#This Row],[SampleVariableLabel]]+100*Systematic[[#This Row],[State]]</f>
        <v>502010403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502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2c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502010004</v>
      </c>
      <c r="H8855" s="134">
        <f>Systematic[[#This Row],[SampleVariableLabel]]+100*Systematic[[#This Row],[State]]</f>
        <v>502010504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502</v>
      </c>
      <c r="B8856" s="1">
        <f>IF(C8856=0,IF(B8855=Protocol!$V$20,1,B8855+1),B8855)</f>
        <v>1</v>
      </c>
      <c r="C8856" s="1">
        <f>IF(C8855+1=Protocol!$V$21,0,C8855+1)</f>
        <v>6</v>
      </c>
      <c r="D8856" s="1">
        <f t="shared" si="293"/>
        <v>5</v>
      </c>
      <c r="E8856" s="1" t="str">
        <f>INDEX(Protocol[Mark],MATCH(C8856,Protocol[Step],0))</f>
        <v>2M2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502010005</v>
      </c>
      <c r="H8856" s="134">
        <f>Systematic[[#This Row],[SampleVariableLabel]]+100*Systematic[[#This Row],[State]]</f>
        <v>502010605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502</v>
      </c>
      <c r="B8857" s="1">
        <f>IF(C8857=0,IF(B8856=Protocol!$V$20,1,B8856+1),B8856)</f>
        <v>1</v>
      </c>
      <c r="C8857" s="1">
        <f>IF(C8856+1=Protocol!$V$21,0,C8856+1)</f>
        <v>7</v>
      </c>
      <c r="D8857" s="1">
        <f t="shared" si="293"/>
        <v>6</v>
      </c>
      <c r="E8857" s="1" t="str">
        <f>INDEX(Protocol[Mark],MATCH(C8857,Protocol[Step],0))</f>
        <v>3P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502010006</v>
      </c>
      <c r="H8857" s="134">
        <f>Systematic[[#This Row],[SampleVariableLabel]]+100*Systematic[[#This Row],[State]]</f>
        <v>502010706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502</v>
      </c>
      <c r="B8858" s="1">
        <f>IF(C8858=0,IF(B8857=Protocol!$V$20,1,B8857+1),B8857)</f>
        <v>1</v>
      </c>
      <c r="C8858" s="1">
        <f>IF(C8857+1=Protocol!$V$21,0,C8857+1)</f>
        <v>8</v>
      </c>
      <c r="D8858" s="1">
        <f t="shared" si="293"/>
        <v>1</v>
      </c>
      <c r="E8858" s="1" t="str">
        <f>INDEX(Protocol[Mark],MATCH(C8858,Protocol[Step],0))</f>
        <v>4G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502010001</v>
      </c>
      <c r="H8858" s="134">
        <f>Systematic[[#This Row],[SampleVariableLabel]]+100*Systematic[[#This Row],[State]]</f>
        <v>502010801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502</v>
      </c>
      <c r="B8859" s="1">
        <f>IF(C8859=0,IF(B8858=Protocol!$V$20,1,B8858+1),B8858)</f>
        <v>1</v>
      </c>
      <c r="C8859" s="1">
        <f>IF(C8858+1=Protocol!$V$21,0,C8858+1)</f>
        <v>9</v>
      </c>
      <c r="D8859" s="1">
        <f t="shared" si="293"/>
        <v>2</v>
      </c>
      <c r="E8859" s="1" t="str">
        <f>INDEX(Protocol[Mark],MATCH(C8859,Protocol[Step],0))</f>
        <v>5S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502010002</v>
      </c>
      <c r="H8859" s="134">
        <f>Systematic[[#This Row],[SampleVariableLabel]]+100*Systematic[[#This Row],[State]]</f>
        <v>502010902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502</v>
      </c>
      <c r="B8860" s="1">
        <f>IF(C8860=0,IF(B8859=Protocol!$V$20,1,B8859+1),B8859)</f>
        <v>1</v>
      </c>
      <c r="C8860" s="1">
        <f>IF(C8859+1=Protocol!$V$21,0,C8859+1)</f>
        <v>10</v>
      </c>
      <c r="D8860" s="1">
        <f t="shared" si="293"/>
        <v>3</v>
      </c>
      <c r="E8860" s="1" t="str">
        <f>INDEX(Protocol[Mark],MATCH(C8860,Protocol[Step],0))</f>
        <v>6Gp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502010003</v>
      </c>
      <c r="H8860" s="134">
        <f>Systematic[[#This Row],[SampleVariableLabel]]+100*Systematic[[#This Row],[State]]</f>
        <v>502011003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502</v>
      </c>
      <c r="B8861" s="1">
        <f>IF(C8861=0,IF(B8860=Protocol!$V$20,1,B8860+1),B8860)</f>
        <v>1</v>
      </c>
      <c r="C8861" s="1">
        <f>IF(C8860+1=Protocol!$V$21,0,C8860+1)</f>
        <v>11</v>
      </c>
      <c r="D8861" s="1">
        <f t="shared" si="293"/>
        <v>4</v>
      </c>
      <c r="E8861" s="1" t="str">
        <f>INDEX(Protocol[Mark],MATCH(C8861,Protocol[Step],0))</f>
        <v>7U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502010004</v>
      </c>
      <c r="H8861" s="134">
        <f>Systematic[[#This Row],[SampleVariableLabel]]+100*Systematic[[#This Row],[State]]</f>
        <v>502011104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502</v>
      </c>
      <c r="B8862" s="1">
        <f>IF(C8862=0,IF(B8861=Protocol!$V$20,1,B8861+1),B8861)</f>
        <v>1</v>
      </c>
      <c r="C8862" s="1">
        <f>IF(C8861+1=Protocol!$V$21,0,C8861+1)</f>
        <v>12</v>
      </c>
      <c r="D8862" s="1">
        <f t="shared" si="293"/>
        <v>5</v>
      </c>
      <c r="E8862" s="1" t="str">
        <f>INDEX(Protocol[Mark],MATCH(C8862,Protocol[Step],0))</f>
        <v>8Rot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502010005</v>
      </c>
      <c r="H8862" s="134">
        <f>Systematic[[#This Row],[SampleVariableLabel]]+100*Systematic[[#This Row],[State]]</f>
        <v>502011205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502</v>
      </c>
      <c r="B8863" s="1">
        <f>IF(C8863=0,IF(B8862=Protocol!$V$20,1,B8862+1),B8862)</f>
        <v>1</v>
      </c>
      <c r="C8863" s="1">
        <f>IF(C8862+1=Protocol!$V$21,0,C8862+1)</f>
        <v>13</v>
      </c>
      <c r="D8863" s="1">
        <f t="shared" si="293"/>
        <v>6</v>
      </c>
      <c r="E8863" s="1" t="str">
        <f>INDEX(Protocol[Mark],MATCH(C8863,Protocol[Step],0))</f>
        <v>9Ama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502010006</v>
      </c>
      <c r="H8863" s="134">
        <f>Systematic[[#This Row],[SampleVariableLabel]]+100*Systematic[[#This Row],[State]]</f>
        <v>502011306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502</v>
      </c>
      <c r="B8864" s="1">
        <f>IF(C8864=0,IF(B8863=Protocol!$V$20,1,B8863+1),B8863)</f>
        <v>1</v>
      </c>
      <c r="C8864" s="1">
        <f>IF(C8863+1=Protocol!$V$21,0,C8863+1)</f>
        <v>14</v>
      </c>
      <c r="D8864" s="1">
        <f t="shared" si="293"/>
        <v>1</v>
      </c>
      <c r="E8864" s="1" t="str">
        <f>INDEX(Protocol[Mark],MATCH(C8864,Protocol[Step],0))</f>
        <v>10AsTm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502010001</v>
      </c>
      <c r="H8864" s="134">
        <f>Systematic[[#This Row],[SampleVariableLabel]]+100*Systematic[[#This Row],[State]]</f>
        <v>502011401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502</v>
      </c>
      <c r="B8865" s="1">
        <f>IF(C8865=0,IF(B8864=Protocol!$V$20,1,B8864+1),B8864)</f>
        <v>1</v>
      </c>
      <c r="C8865" s="1">
        <f>IF(C8864+1=Protocol!$V$21,0,C8864+1)</f>
        <v>15</v>
      </c>
      <c r="D8865" s="1">
        <f t="shared" si="293"/>
        <v>2</v>
      </c>
      <c r="E8865" s="1" t="str">
        <f>INDEX(Protocol[Mark],MATCH(C8865,Protocol[Step],0))</f>
        <v>11Azd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502010002</v>
      </c>
      <c r="H8865" s="134">
        <f>Systematic[[#This Row],[SampleVariableLabel]]+100*Systematic[[#This Row],[State]]</f>
        <v>502011502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503</v>
      </c>
      <c r="B8866" s="1">
        <f>IF(C8866=0,IF(B8865=Protocol!$V$20,1,B8865+1),B8865)</f>
        <v>1</v>
      </c>
      <c r="C8866" s="1">
        <f>IF(C8865+1=Protocol!$V$21,0,C8865+1)</f>
        <v>0</v>
      </c>
      <c r="D8866" s="1">
        <f t="shared" si="293"/>
        <v>3</v>
      </c>
      <c r="E8866" s="1" t="str">
        <f>INDEX(Protocol[Mark],MATCH(C8866,Protocol[Step],0))</f>
        <v>ce1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503010003</v>
      </c>
      <c r="H8866" s="134">
        <f>Systematic[[#This Row],[SampleVariableLabel]]+100*Systematic[[#This Row],[State]]</f>
        <v>503010003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503</v>
      </c>
      <c r="B8867" s="1">
        <f>IF(C8867=0,IF(B8866=Protocol!$V$20,1,B8866+1),B8866)</f>
        <v>1</v>
      </c>
      <c r="C8867" s="1">
        <f>IF(C8866+1=Protocol!$V$21,0,C8866+1)</f>
        <v>1</v>
      </c>
      <c r="D8867" s="1">
        <f t="shared" si="293"/>
        <v>4</v>
      </c>
      <c r="E8867" s="1" t="str">
        <f>INDEX(Protocol[Mark],MATCH(C8867,Protocol[Step],0))</f>
        <v>1Dig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503010004</v>
      </c>
      <c r="H8867" s="134">
        <f>Systematic[[#This Row],[SampleVariableLabel]]+100*Systematic[[#This Row],[State]]</f>
        <v>503010104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503</v>
      </c>
      <c r="B8868" s="1">
        <f>IF(C8868=0,IF(B8867=Protocol!$V$20,1,B8867+1),B8867)</f>
        <v>1</v>
      </c>
      <c r="C8868" s="1">
        <f>IF(C8867+1=Protocol!$V$21,0,C8867+1)</f>
        <v>2</v>
      </c>
      <c r="D8868" s="1">
        <f t="shared" si="293"/>
        <v>5</v>
      </c>
      <c r="E8868" s="1" t="str">
        <f>INDEX(Protocol[Mark],MATCH(C8868,Protocol[Step],0))</f>
        <v>1D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503010005</v>
      </c>
      <c r="H8868" s="134">
        <f>Systematic[[#This Row],[SampleVariableLabel]]+100*Systematic[[#This Row],[State]]</f>
        <v>503010205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503</v>
      </c>
      <c r="B8869" s="1">
        <f>IF(C8869=0,IF(B8868=Protocol!$V$20,1,B8868+1),B8868)</f>
        <v>1</v>
      </c>
      <c r="C8869" s="1">
        <f>IF(C8868+1=Protocol!$V$21,0,C8868+1)</f>
        <v>3</v>
      </c>
      <c r="D8869" s="1">
        <f t="shared" si="293"/>
        <v>6</v>
      </c>
      <c r="E8869" s="1" t="str">
        <f>INDEX(Protocol[Mark],MATCH(C8869,Protocol[Step],0))</f>
        <v>1M.1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503010006</v>
      </c>
      <c r="H8869" s="134">
        <f>Systematic[[#This Row],[SampleVariableLabel]]+100*Systematic[[#This Row],[State]]</f>
        <v>503010306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503</v>
      </c>
      <c r="B8870" s="1">
        <f>IF(C8870=0,IF(B8869=Protocol!$V$20,1,B8869+1),B8869)</f>
        <v>1</v>
      </c>
      <c r="C8870" s="1">
        <f>IF(C8869+1=Protocol!$V$21,0,C8869+1)</f>
        <v>4</v>
      </c>
      <c r="D8870" s="1">
        <f t="shared" si="293"/>
        <v>1</v>
      </c>
      <c r="E8870" s="1" t="str">
        <f>INDEX(Protocol[Mark],MATCH(C8870,Protocol[Step],0))</f>
        <v>2Oct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503010001</v>
      </c>
      <c r="H8870" s="134">
        <f>Systematic[[#This Row],[SampleVariableLabel]]+100*Systematic[[#This Row],[State]]</f>
        <v>503010401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503</v>
      </c>
      <c r="B8871" s="1">
        <f>IF(C8871=0,IF(B8870=Protocol!$V$20,1,B8870+1),B8870)</f>
        <v>1</v>
      </c>
      <c r="C8871" s="1">
        <f>IF(C8870+1=Protocol!$V$21,0,C8870+1)</f>
        <v>5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503010002</v>
      </c>
      <c r="H8871" s="134">
        <f>Systematic[[#This Row],[SampleVariableLabel]]+100*Systematic[[#This Row],[State]]</f>
        <v>503010502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503</v>
      </c>
      <c r="B8872" s="1">
        <f>IF(C8872=0,IF(B8871=Protocol!$V$20,1,B8871+1),B8871)</f>
        <v>1</v>
      </c>
      <c r="C8872" s="1">
        <f>IF(C8871+1=Protocol!$V$21,0,C8871+1)</f>
        <v>6</v>
      </c>
      <c r="D8872" s="1">
        <f t="shared" si="293"/>
        <v>3</v>
      </c>
      <c r="E8872" s="1" t="str">
        <f>INDEX(Protocol[Mark],MATCH(C8872,Protocol[Step],0))</f>
        <v>2M2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503010003</v>
      </c>
      <c r="H8872" s="134">
        <f>Systematic[[#This Row],[SampleVariableLabel]]+100*Systematic[[#This Row],[State]]</f>
        <v>503010603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503</v>
      </c>
      <c r="B8873" s="1">
        <f>IF(C8873=0,IF(B8872=Protocol!$V$20,1,B8872+1),B8872)</f>
        <v>1</v>
      </c>
      <c r="C8873" s="1">
        <f>IF(C8872+1=Protocol!$V$21,0,C8872+1)</f>
        <v>7</v>
      </c>
      <c r="D8873" s="1">
        <f t="shared" si="293"/>
        <v>4</v>
      </c>
      <c r="E8873" s="1" t="str">
        <f>INDEX(Protocol[Mark],MATCH(C8873,Protocol[Step],0))</f>
        <v>3P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503010004</v>
      </c>
      <c r="H8873" s="134">
        <f>Systematic[[#This Row],[SampleVariableLabel]]+100*Systematic[[#This Row],[State]]</f>
        <v>503010704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503</v>
      </c>
      <c r="B8874" s="1">
        <f>IF(C8874=0,IF(B8873=Protocol!$V$20,1,B8873+1),B8873)</f>
        <v>1</v>
      </c>
      <c r="C8874" s="1">
        <f>IF(C8873+1=Protocol!$V$21,0,C8873+1)</f>
        <v>8</v>
      </c>
      <c r="D8874" s="1">
        <f t="shared" si="293"/>
        <v>5</v>
      </c>
      <c r="E8874" s="1" t="str">
        <f>INDEX(Protocol[Mark],MATCH(C8874,Protocol[Step],0))</f>
        <v>4G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503010005</v>
      </c>
      <c r="H8874" s="134">
        <f>Systematic[[#This Row],[SampleVariableLabel]]+100*Systematic[[#This Row],[State]]</f>
        <v>503010805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503</v>
      </c>
      <c r="B8875" s="1">
        <f>IF(C8875=0,IF(B8874=Protocol!$V$20,1,B8874+1),B8874)</f>
        <v>1</v>
      </c>
      <c r="C8875" s="1">
        <f>IF(C8874+1=Protocol!$V$21,0,C8874+1)</f>
        <v>9</v>
      </c>
      <c r="D8875" s="1">
        <f t="shared" si="293"/>
        <v>6</v>
      </c>
      <c r="E8875" s="1" t="str">
        <f>INDEX(Protocol[Mark],MATCH(C8875,Protocol[Step],0))</f>
        <v>5S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503010006</v>
      </c>
      <c r="H8875" s="134">
        <f>Systematic[[#This Row],[SampleVariableLabel]]+100*Systematic[[#This Row],[State]]</f>
        <v>503010906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503</v>
      </c>
      <c r="B8876" s="1">
        <f>IF(C8876=0,IF(B8875=Protocol!$V$20,1,B8875+1),B8875)</f>
        <v>1</v>
      </c>
      <c r="C8876" s="1">
        <f>IF(C8875+1=Protocol!$V$21,0,C8875+1)</f>
        <v>10</v>
      </c>
      <c r="D8876" s="1">
        <f t="shared" si="293"/>
        <v>1</v>
      </c>
      <c r="E8876" s="1" t="str">
        <f>INDEX(Protocol[Mark],MATCH(C8876,Protocol[Step],0))</f>
        <v>6Gp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503010001</v>
      </c>
      <c r="H8876" s="134">
        <f>Systematic[[#This Row],[SampleVariableLabel]]+100*Systematic[[#This Row],[State]]</f>
        <v>503011001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503</v>
      </c>
      <c r="B8877" s="1">
        <f>IF(C8877=0,IF(B8876=Protocol!$V$20,1,B8876+1),B8876)</f>
        <v>1</v>
      </c>
      <c r="C8877" s="1">
        <f>IF(C8876+1=Protocol!$V$21,0,C8876+1)</f>
        <v>11</v>
      </c>
      <c r="D8877" s="1">
        <f t="shared" si="293"/>
        <v>2</v>
      </c>
      <c r="E8877" s="1" t="str">
        <f>INDEX(Protocol[Mark],MATCH(C8877,Protocol[Step],0))</f>
        <v>7U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503010002</v>
      </c>
      <c r="H8877" s="134">
        <f>Systematic[[#This Row],[SampleVariableLabel]]+100*Systematic[[#This Row],[State]]</f>
        <v>503011102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503</v>
      </c>
      <c r="B8878" s="1">
        <f>IF(C8878=0,IF(B8877=Protocol!$V$20,1,B8877+1),B8877)</f>
        <v>1</v>
      </c>
      <c r="C8878" s="1">
        <f>IF(C8877+1=Protocol!$V$21,0,C8877+1)</f>
        <v>12</v>
      </c>
      <c r="D8878" s="1">
        <f t="shared" si="293"/>
        <v>3</v>
      </c>
      <c r="E8878" s="1" t="str">
        <f>INDEX(Protocol[Mark],MATCH(C8878,Protocol[Step],0))</f>
        <v>8Rot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503010003</v>
      </c>
      <c r="H8878" s="134">
        <f>Systematic[[#This Row],[SampleVariableLabel]]+100*Systematic[[#This Row],[State]]</f>
        <v>503011203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503</v>
      </c>
      <c r="B8879" s="1">
        <f>IF(C8879=0,IF(B8878=Protocol!$V$20,1,B8878+1),B8878)</f>
        <v>1</v>
      </c>
      <c r="C8879" s="1">
        <f>IF(C8878+1=Protocol!$V$21,0,C8878+1)</f>
        <v>13</v>
      </c>
      <c r="D8879" s="1">
        <f t="shared" si="293"/>
        <v>4</v>
      </c>
      <c r="E8879" s="1" t="str">
        <f>INDEX(Protocol[Mark],MATCH(C8879,Protocol[Step],0))</f>
        <v>9Ama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503010004</v>
      </c>
      <c r="H8879" s="134">
        <f>Systematic[[#This Row],[SampleVariableLabel]]+100*Systematic[[#This Row],[State]]</f>
        <v>503011304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503</v>
      </c>
      <c r="B8880" s="1">
        <f>IF(C8880=0,IF(B8879=Protocol!$V$20,1,B8879+1),B8879)</f>
        <v>1</v>
      </c>
      <c r="C8880" s="1">
        <f>IF(C8879+1=Protocol!$V$21,0,C8879+1)</f>
        <v>14</v>
      </c>
      <c r="D8880" s="1">
        <f t="shared" si="293"/>
        <v>5</v>
      </c>
      <c r="E8880" s="1" t="str">
        <f>INDEX(Protocol[Mark],MATCH(C8880,Protocol[Step],0))</f>
        <v>10AsTm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503010005</v>
      </c>
      <c r="H8880" s="134">
        <f>Systematic[[#This Row],[SampleVariableLabel]]+100*Systematic[[#This Row],[State]]</f>
        <v>503011405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503</v>
      </c>
      <c r="B8881" s="1">
        <f>IF(C8881=0,IF(B8880=Protocol!$V$20,1,B8880+1),B8880)</f>
        <v>1</v>
      </c>
      <c r="C8881" s="1">
        <f>IF(C8880+1=Protocol!$V$21,0,C8880+1)</f>
        <v>15</v>
      </c>
      <c r="D8881" s="1">
        <f t="shared" si="293"/>
        <v>6</v>
      </c>
      <c r="E8881" s="1" t="str">
        <f>INDEX(Protocol[Mark],MATCH(C8881,Protocol[Step],0))</f>
        <v>11Azd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503010006</v>
      </c>
      <c r="H8881" s="134">
        <f>Systematic[[#This Row],[SampleVariableLabel]]+100*Systematic[[#This Row],[State]]</f>
        <v>503011506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504</v>
      </c>
      <c r="B8882" s="1">
        <f>IF(C8882=0,IF(B8881=Protocol!$V$20,1,B8881+1),B8881)</f>
        <v>1</v>
      </c>
      <c r="C8882" s="1">
        <f>IF(C8881+1=Protocol!$V$21,0,C8881+1)</f>
        <v>0</v>
      </c>
      <c r="D8882" s="1">
        <f t="shared" si="293"/>
        <v>1</v>
      </c>
      <c r="E8882" s="1" t="str">
        <f>INDEX(Protocol[Mark],MATCH(C8882,Protocol[Step],0))</f>
        <v>ce1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504010001</v>
      </c>
      <c r="H8882" s="134">
        <f>Systematic[[#This Row],[SampleVariableLabel]]+100*Systematic[[#This Row],[State]]</f>
        <v>504010001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504</v>
      </c>
      <c r="B8883" s="1">
        <f>IF(C8883=0,IF(B8882=Protocol!$V$20,1,B8882+1),B8882)</f>
        <v>1</v>
      </c>
      <c r="C8883" s="1">
        <f>IF(C8882+1=Protocol!$V$21,0,C8882+1)</f>
        <v>1</v>
      </c>
      <c r="D8883" s="1">
        <f t="shared" si="293"/>
        <v>2</v>
      </c>
      <c r="E8883" s="1" t="str">
        <f>INDEX(Protocol[Mark],MATCH(C8883,Protocol[Step],0))</f>
        <v>1Dig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504010002</v>
      </c>
      <c r="H8883" s="134">
        <f>Systematic[[#This Row],[SampleVariableLabel]]+100*Systematic[[#This Row],[State]]</f>
        <v>504010102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504</v>
      </c>
      <c r="B8884" s="1">
        <f>IF(C8884=0,IF(B8883=Protocol!$V$20,1,B8883+1),B8883)</f>
        <v>1</v>
      </c>
      <c r="C8884" s="1">
        <f>IF(C8883+1=Protocol!$V$21,0,C8883+1)</f>
        <v>2</v>
      </c>
      <c r="D8884" s="1">
        <f t="shared" si="293"/>
        <v>3</v>
      </c>
      <c r="E8884" s="1" t="str">
        <f>INDEX(Protocol[Mark],MATCH(C8884,Protocol[Step],0))</f>
        <v>1D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504010003</v>
      </c>
      <c r="H8884" s="134">
        <f>Systematic[[#This Row],[SampleVariableLabel]]+100*Systematic[[#This Row],[State]]</f>
        <v>504010203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504</v>
      </c>
      <c r="B8885" s="1">
        <f>IF(C8885=0,IF(B8884=Protocol!$V$20,1,B8884+1),B8884)</f>
        <v>1</v>
      </c>
      <c r="C8885" s="1">
        <f>IF(C8884+1=Protocol!$V$21,0,C8884+1)</f>
        <v>3</v>
      </c>
      <c r="D8885" s="1">
        <f t="shared" si="293"/>
        <v>4</v>
      </c>
      <c r="E8885" s="1" t="str">
        <f>INDEX(Protocol[Mark],MATCH(C8885,Protocol[Step],0))</f>
        <v>1M.1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504010004</v>
      </c>
      <c r="H8885" s="134">
        <f>Systematic[[#This Row],[SampleVariableLabel]]+100*Systematic[[#This Row],[State]]</f>
        <v>504010304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504</v>
      </c>
      <c r="B8886" s="1">
        <f>IF(C8886=0,IF(B8885=Protocol!$V$20,1,B8885+1),B8885)</f>
        <v>1</v>
      </c>
      <c r="C8886" s="1">
        <f>IF(C8885+1=Protocol!$V$21,0,C8885+1)</f>
        <v>4</v>
      </c>
      <c r="D8886" s="1">
        <f t="shared" si="293"/>
        <v>5</v>
      </c>
      <c r="E8886" s="1" t="str">
        <f>INDEX(Protocol[Mark],MATCH(C8886,Protocol[Step],0))</f>
        <v>2Oct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504010005</v>
      </c>
      <c r="H8886" s="134">
        <f>Systematic[[#This Row],[SampleVariableLabel]]+100*Systematic[[#This Row],[State]]</f>
        <v>504010405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504</v>
      </c>
      <c r="B8887" s="1">
        <f>IF(C8887=0,IF(B8886=Protocol!$V$20,1,B8886+1),B8886)</f>
        <v>1</v>
      </c>
      <c r="C8887" s="1">
        <f>IF(C8886+1=Protocol!$V$21,0,C8886+1)</f>
        <v>5</v>
      </c>
      <c r="D8887" s="1">
        <f t="shared" si="293"/>
        <v>6</v>
      </c>
      <c r="E8887" s="1" t="str">
        <f>INDEX(Protocol[Mark],MATCH(C8887,Protocol[Step],0))</f>
        <v>2c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504010006</v>
      </c>
      <c r="H8887" s="134">
        <f>Systematic[[#This Row],[SampleVariableLabel]]+100*Systematic[[#This Row],[State]]</f>
        <v>504010506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504</v>
      </c>
      <c r="B8888" s="1">
        <f>IF(C8888=0,IF(B8887=Protocol!$V$20,1,B8887+1),B8887)</f>
        <v>1</v>
      </c>
      <c r="C8888" s="1">
        <f>IF(C8887+1=Protocol!$V$21,0,C8887+1)</f>
        <v>6</v>
      </c>
      <c r="D8888" s="1">
        <f t="shared" si="293"/>
        <v>1</v>
      </c>
      <c r="E8888" s="1" t="str">
        <f>INDEX(Protocol[Mark],MATCH(C8888,Protocol[Step],0))</f>
        <v>2M2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504010001</v>
      </c>
      <c r="H8888" s="134">
        <f>Systematic[[#This Row],[SampleVariableLabel]]+100*Systematic[[#This Row],[State]]</f>
        <v>504010601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504</v>
      </c>
      <c r="B8889" s="1">
        <f>IF(C8889=0,IF(B8888=Protocol!$V$20,1,B8888+1),B8888)</f>
        <v>1</v>
      </c>
      <c r="C8889" s="1">
        <f>IF(C8888+1=Protocol!$V$21,0,C8888+1)</f>
        <v>7</v>
      </c>
      <c r="D8889" s="1">
        <f t="shared" si="293"/>
        <v>2</v>
      </c>
      <c r="E8889" s="1" t="str">
        <f>INDEX(Protocol[Mark],MATCH(C8889,Protocol[Step],0))</f>
        <v>3P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504010002</v>
      </c>
      <c r="H8889" s="134">
        <f>Systematic[[#This Row],[SampleVariableLabel]]+100*Systematic[[#This Row],[State]]</f>
        <v>504010702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504</v>
      </c>
      <c r="B8890" s="1">
        <f>IF(C8890=0,IF(B8889=Protocol!$V$20,1,B8889+1),B8889)</f>
        <v>1</v>
      </c>
      <c r="C8890" s="1">
        <f>IF(C8889+1=Protocol!$V$21,0,C8889+1)</f>
        <v>8</v>
      </c>
      <c r="D8890" s="1">
        <f t="shared" si="293"/>
        <v>3</v>
      </c>
      <c r="E8890" s="1" t="str">
        <f>INDEX(Protocol[Mark],MATCH(C8890,Protocol[Step],0))</f>
        <v>4G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504010003</v>
      </c>
      <c r="H8890" s="134">
        <f>Systematic[[#This Row],[SampleVariableLabel]]+100*Systematic[[#This Row],[State]]</f>
        <v>504010803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504</v>
      </c>
      <c r="B8891" s="1">
        <f>IF(C8891=0,IF(B8890=Protocol!$V$20,1,B8890+1),B8890)</f>
        <v>1</v>
      </c>
      <c r="C8891" s="1">
        <f>IF(C8890+1=Protocol!$V$21,0,C8890+1)</f>
        <v>9</v>
      </c>
      <c r="D8891" s="1">
        <f t="shared" si="293"/>
        <v>4</v>
      </c>
      <c r="E8891" s="1" t="str">
        <f>INDEX(Protocol[Mark],MATCH(C8891,Protocol[Step],0))</f>
        <v>5S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504010004</v>
      </c>
      <c r="H8891" s="134">
        <f>Systematic[[#This Row],[SampleVariableLabel]]+100*Systematic[[#This Row],[State]]</f>
        <v>504010904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504</v>
      </c>
      <c r="B8892" s="1">
        <f>IF(C8892=0,IF(B8891=Protocol!$V$20,1,B8891+1),B8891)</f>
        <v>1</v>
      </c>
      <c r="C8892" s="1">
        <f>IF(C8891+1=Protocol!$V$21,0,C8891+1)</f>
        <v>10</v>
      </c>
      <c r="D8892" s="1">
        <f t="shared" si="293"/>
        <v>5</v>
      </c>
      <c r="E8892" s="1" t="str">
        <f>INDEX(Protocol[Mark],MATCH(C8892,Protocol[Step],0))</f>
        <v>6Gp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504010005</v>
      </c>
      <c r="H8892" s="134">
        <f>Systematic[[#This Row],[SampleVariableLabel]]+100*Systematic[[#This Row],[State]]</f>
        <v>504011005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504</v>
      </c>
      <c r="B8893" s="1">
        <f>IF(C8893=0,IF(B8892=Protocol!$V$20,1,B8892+1),B8892)</f>
        <v>1</v>
      </c>
      <c r="C8893" s="1">
        <f>IF(C8892+1=Protocol!$V$21,0,C8892+1)</f>
        <v>11</v>
      </c>
      <c r="D8893" s="1">
        <f t="shared" si="293"/>
        <v>6</v>
      </c>
      <c r="E8893" s="1" t="str">
        <f>INDEX(Protocol[Mark],MATCH(C8893,Protocol[Step],0))</f>
        <v>7U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504010006</v>
      </c>
      <c r="H8893" s="134">
        <f>Systematic[[#This Row],[SampleVariableLabel]]+100*Systematic[[#This Row],[State]]</f>
        <v>504011106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504</v>
      </c>
      <c r="B8894" s="1">
        <f>IF(C8894=0,IF(B8893=Protocol!$V$20,1,B8893+1),B8893)</f>
        <v>1</v>
      </c>
      <c r="C8894" s="1">
        <f>IF(C8893+1=Protocol!$V$21,0,C8893+1)</f>
        <v>12</v>
      </c>
      <c r="D8894" s="1">
        <f t="shared" si="293"/>
        <v>1</v>
      </c>
      <c r="E8894" s="1" t="str">
        <f>INDEX(Protocol[Mark],MATCH(C8894,Protocol[Step],0))</f>
        <v>8Rot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504010001</v>
      </c>
      <c r="H8894" s="134">
        <f>Systematic[[#This Row],[SampleVariableLabel]]+100*Systematic[[#This Row],[State]]</f>
        <v>504011201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504</v>
      </c>
      <c r="B8895" s="1">
        <f>IF(C8895=0,IF(B8894=Protocol!$V$20,1,B8894+1),B8894)</f>
        <v>1</v>
      </c>
      <c r="C8895" s="1">
        <f>IF(C8894+1=Protocol!$V$21,0,C8894+1)</f>
        <v>13</v>
      </c>
      <c r="D8895" s="1">
        <f t="shared" si="293"/>
        <v>2</v>
      </c>
      <c r="E8895" s="1" t="str">
        <f>INDEX(Protocol[Mark],MATCH(C8895,Protocol[Step],0))</f>
        <v>9Ama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504010002</v>
      </c>
      <c r="H8895" s="134">
        <f>Systematic[[#This Row],[SampleVariableLabel]]+100*Systematic[[#This Row],[State]]</f>
        <v>504011302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504</v>
      </c>
      <c r="B8896" s="1">
        <f>IF(C8896=0,IF(B8895=Protocol!$V$20,1,B8895+1),B8895)</f>
        <v>1</v>
      </c>
      <c r="C8896" s="1">
        <f>IF(C8895+1=Protocol!$V$21,0,C8895+1)</f>
        <v>14</v>
      </c>
      <c r="D8896" s="1">
        <f t="shared" si="293"/>
        <v>3</v>
      </c>
      <c r="E8896" s="1" t="str">
        <f>INDEX(Protocol[Mark],MATCH(C8896,Protocol[Step],0))</f>
        <v>10AsTm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504010003</v>
      </c>
      <c r="H8896" s="134">
        <f>Systematic[[#This Row],[SampleVariableLabel]]+100*Systematic[[#This Row],[State]]</f>
        <v>504011403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504</v>
      </c>
      <c r="B8897" s="1">
        <f>IF(C8897=0,IF(B8896=Protocol!$V$20,1,B8896+1),B8896)</f>
        <v>1</v>
      </c>
      <c r="C8897" s="1">
        <f>IF(C8896+1=Protocol!$V$21,0,C8896+1)</f>
        <v>15</v>
      </c>
      <c r="D8897" s="1">
        <f t="shared" si="293"/>
        <v>4</v>
      </c>
      <c r="E8897" s="1" t="str">
        <f>INDEX(Protocol[Mark],MATCH(C8897,Protocol[Step],0))</f>
        <v>11Azd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504010004</v>
      </c>
      <c r="H8897" s="134">
        <f>Systematic[[#This Row],[SampleVariableLabel]]+100*Systematic[[#This Row],[State]]</f>
        <v>504011504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505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ce1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505010005</v>
      </c>
      <c r="H8898" s="134">
        <f>Systematic[[#This Row],[SampleVariableLabel]]+100*Systematic[[#This Row],[State]]</f>
        <v>505010005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505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505010006</v>
      </c>
      <c r="H8899" s="134">
        <f>Systematic[[#This Row],[SampleVariableLabel]]+100*Systematic[[#This Row],[State]]</f>
        <v>505010106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505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505010001</v>
      </c>
      <c r="H8900" s="134">
        <f>Systematic[[#This Row],[SampleVariableLabel]]+100*Systematic[[#This Row],[State]]</f>
        <v>505010201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505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1M.1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505010002</v>
      </c>
      <c r="H8901" s="134">
        <f>Systematic[[#This Row],[SampleVariableLabel]]+100*Systematic[[#This Row],[State]]</f>
        <v>505010302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505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2Oct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505010003</v>
      </c>
      <c r="H8902" s="134">
        <f>Systematic[[#This Row],[SampleVariableLabel]]+100*Systematic[[#This Row],[State]]</f>
        <v>505010403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505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2c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505010004</v>
      </c>
      <c r="H8903" s="134">
        <f>Systematic[[#This Row],[SampleVariableLabel]]+100*Systematic[[#This Row],[State]]</f>
        <v>505010504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505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2M2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505010005</v>
      </c>
      <c r="H8904" s="134">
        <f>Systematic[[#This Row],[SampleVariableLabel]]+100*Systematic[[#This Row],[State]]</f>
        <v>505010605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505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3P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505010006</v>
      </c>
      <c r="H8905" s="134">
        <f>Systematic[[#This Row],[SampleVariableLabel]]+100*Systematic[[#This Row],[State]]</f>
        <v>505010706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505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4G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505010001</v>
      </c>
      <c r="H8906" s="134">
        <f>Systematic[[#This Row],[SampleVariableLabel]]+100*Systematic[[#This Row],[State]]</f>
        <v>505010801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505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5S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505010002</v>
      </c>
      <c r="H8907" s="134">
        <f>Systematic[[#This Row],[SampleVariableLabel]]+100*Systematic[[#This Row],[State]]</f>
        <v>505010902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505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6Gp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505010003</v>
      </c>
      <c r="H8908" s="134">
        <f>Systematic[[#This Row],[SampleVariableLabel]]+100*Systematic[[#This Row],[State]]</f>
        <v>505011003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505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7U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505010004</v>
      </c>
      <c r="H8909" s="134">
        <f>Systematic[[#This Row],[SampleVariableLabel]]+100*Systematic[[#This Row],[State]]</f>
        <v>505011104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505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8Rot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505010005</v>
      </c>
      <c r="H8910" s="134">
        <f>Systematic[[#This Row],[SampleVariableLabel]]+100*Systematic[[#This Row],[State]]</f>
        <v>505011205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505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9Ama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505010006</v>
      </c>
      <c r="H8911" s="134">
        <f>Systematic[[#This Row],[SampleVariableLabel]]+100*Systematic[[#This Row],[State]]</f>
        <v>505011306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505</v>
      </c>
      <c r="B8912" s="1">
        <f>IF(C8912=0,IF(B8911=Protocol!$V$20,1,B8911+1),B8911)</f>
        <v>1</v>
      </c>
      <c r="C8912" s="1">
        <f>IF(C8911+1=Protocol!$V$21,0,C8911+1)</f>
        <v>14</v>
      </c>
      <c r="D8912" s="1">
        <f t="shared" si="295"/>
        <v>1</v>
      </c>
      <c r="E8912" s="1" t="str">
        <f>INDEX(Protocol[Mark],MATCH(C8912,Protocol[Step],0))</f>
        <v>10AsTm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505010001</v>
      </c>
      <c r="H8912" s="134">
        <f>Systematic[[#This Row],[SampleVariableLabel]]+100*Systematic[[#This Row],[State]]</f>
        <v>505011401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505</v>
      </c>
      <c r="B8913" s="1">
        <f>IF(C8913=0,IF(B8912=Protocol!$V$20,1,B8912+1),B8912)</f>
        <v>1</v>
      </c>
      <c r="C8913" s="1">
        <f>IF(C8912+1=Protocol!$V$21,0,C8912+1)</f>
        <v>15</v>
      </c>
      <c r="D8913" s="1">
        <f t="shared" si="295"/>
        <v>2</v>
      </c>
      <c r="E8913" s="1" t="str">
        <f>INDEX(Protocol[Mark],MATCH(C8913,Protocol[Step],0))</f>
        <v>11Azd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505010002</v>
      </c>
      <c r="H8913" s="134">
        <f>Systematic[[#This Row],[SampleVariableLabel]]+100*Systematic[[#This Row],[State]]</f>
        <v>505011502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506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ce1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506010003</v>
      </c>
      <c r="H8914" s="134">
        <f>Systematic[[#This Row],[SampleVariableLabel]]+100*Systematic[[#This Row],[State]]</f>
        <v>506010003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506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1Dig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506010004</v>
      </c>
      <c r="H8915" s="134">
        <f>Systematic[[#This Row],[SampleVariableLabel]]+100*Systematic[[#This Row],[State]]</f>
        <v>506010104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506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1D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506010005</v>
      </c>
      <c r="H8916" s="134">
        <f>Systematic[[#This Row],[SampleVariableLabel]]+100*Systematic[[#This Row],[State]]</f>
        <v>506010205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506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1M.1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506010006</v>
      </c>
      <c r="H8917" s="134">
        <f>Systematic[[#This Row],[SampleVariableLabel]]+100*Systematic[[#This Row],[State]]</f>
        <v>506010306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506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2Oct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506010001</v>
      </c>
      <c r="H8918" s="134">
        <f>Systematic[[#This Row],[SampleVariableLabel]]+100*Systematic[[#This Row],[State]]</f>
        <v>506010401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506</v>
      </c>
      <c r="B8919" s="1">
        <f>IF(C8919=0,IF(B8918=Protocol!$V$20,1,B8918+1),B8918)</f>
        <v>1</v>
      </c>
      <c r="C8919" s="1">
        <f>IF(C8918+1=Protocol!$V$21,0,C8918+1)</f>
        <v>5</v>
      </c>
      <c r="D8919" s="1">
        <f t="shared" si="295"/>
        <v>2</v>
      </c>
      <c r="E8919" s="1" t="str">
        <f>INDEX(Protocol[Mark],MATCH(C8919,Protocol[Step],0))</f>
        <v>2c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506010002</v>
      </c>
      <c r="H8919" s="134">
        <f>Systematic[[#This Row],[SampleVariableLabel]]+100*Systematic[[#This Row],[State]]</f>
        <v>506010502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506</v>
      </c>
      <c r="B8920" s="1">
        <f>IF(C8920=0,IF(B8919=Protocol!$V$20,1,B8919+1),B8919)</f>
        <v>1</v>
      </c>
      <c r="C8920" s="1">
        <f>IF(C8919+1=Protocol!$V$21,0,C8919+1)</f>
        <v>6</v>
      </c>
      <c r="D8920" s="1">
        <f t="shared" si="295"/>
        <v>3</v>
      </c>
      <c r="E8920" s="1" t="str">
        <f>INDEX(Protocol[Mark],MATCH(C8920,Protocol[Step],0))</f>
        <v>2M2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506010003</v>
      </c>
      <c r="H8920" s="134">
        <f>Systematic[[#This Row],[SampleVariableLabel]]+100*Systematic[[#This Row],[State]]</f>
        <v>506010603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506</v>
      </c>
      <c r="B8921" s="1">
        <f>IF(C8921=0,IF(B8920=Protocol!$V$20,1,B8920+1),B8920)</f>
        <v>1</v>
      </c>
      <c r="C8921" s="1">
        <f>IF(C8920+1=Protocol!$V$21,0,C8920+1)</f>
        <v>7</v>
      </c>
      <c r="D8921" s="1">
        <f t="shared" si="295"/>
        <v>4</v>
      </c>
      <c r="E8921" s="1" t="str">
        <f>INDEX(Protocol[Mark],MATCH(C8921,Protocol[Step],0))</f>
        <v>3P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506010004</v>
      </c>
      <c r="H8921" s="134">
        <f>Systematic[[#This Row],[SampleVariableLabel]]+100*Systematic[[#This Row],[State]]</f>
        <v>506010704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506</v>
      </c>
      <c r="B8922" s="1">
        <f>IF(C8922=0,IF(B8921=Protocol!$V$20,1,B8921+1),B8921)</f>
        <v>1</v>
      </c>
      <c r="C8922" s="1">
        <f>IF(C8921+1=Protocol!$V$21,0,C8921+1)</f>
        <v>8</v>
      </c>
      <c r="D8922" s="1">
        <f t="shared" si="295"/>
        <v>5</v>
      </c>
      <c r="E8922" s="1" t="str">
        <f>INDEX(Protocol[Mark],MATCH(C8922,Protocol[Step],0))</f>
        <v>4G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506010005</v>
      </c>
      <c r="H8922" s="134">
        <f>Systematic[[#This Row],[SampleVariableLabel]]+100*Systematic[[#This Row],[State]]</f>
        <v>506010805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506</v>
      </c>
      <c r="B8923" s="1">
        <f>IF(C8923=0,IF(B8922=Protocol!$V$20,1,B8922+1),B8922)</f>
        <v>1</v>
      </c>
      <c r="C8923" s="1">
        <f>IF(C8922+1=Protocol!$V$21,0,C8922+1)</f>
        <v>9</v>
      </c>
      <c r="D8923" s="1">
        <f t="shared" si="295"/>
        <v>6</v>
      </c>
      <c r="E8923" s="1" t="str">
        <f>INDEX(Protocol[Mark],MATCH(C8923,Protocol[Step],0))</f>
        <v>5S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506010006</v>
      </c>
      <c r="H8923" s="134">
        <f>Systematic[[#This Row],[SampleVariableLabel]]+100*Systematic[[#This Row],[State]]</f>
        <v>506010906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506</v>
      </c>
      <c r="B8924" s="1">
        <f>IF(C8924=0,IF(B8923=Protocol!$V$20,1,B8923+1),B8923)</f>
        <v>1</v>
      </c>
      <c r="C8924" s="1">
        <f>IF(C8923+1=Protocol!$V$21,0,C8923+1)</f>
        <v>10</v>
      </c>
      <c r="D8924" s="1">
        <f t="shared" si="295"/>
        <v>1</v>
      </c>
      <c r="E8924" s="1" t="str">
        <f>INDEX(Protocol[Mark],MATCH(C8924,Protocol[Step],0))</f>
        <v>6Gp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506010001</v>
      </c>
      <c r="H8924" s="134">
        <f>Systematic[[#This Row],[SampleVariableLabel]]+100*Systematic[[#This Row],[State]]</f>
        <v>506011001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506</v>
      </c>
      <c r="B8925" s="1">
        <f>IF(C8925=0,IF(B8924=Protocol!$V$20,1,B8924+1),B8924)</f>
        <v>1</v>
      </c>
      <c r="C8925" s="1">
        <f>IF(C8924+1=Protocol!$V$21,0,C8924+1)</f>
        <v>11</v>
      </c>
      <c r="D8925" s="1">
        <f t="shared" si="295"/>
        <v>2</v>
      </c>
      <c r="E8925" s="1" t="str">
        <f>INDEX(Protocol[Mark],MATCH(C8925,Protocol[Step],0))</f>
        <v>7U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506010002</v>
      </c>
      <c r="H8925" s="134">
        <f>Systematic[[#This Row],[SampleVariableLabel]]+100*Systematic[[#This Row],[State]]</f>
        <v>506011102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506</v>
      </c>
      <c r="B8926" s="1">
        <f>IF(C8926=0,IF(B8925=Protocol!$V$20,1,B8925+1),B8925)</f>
        <v>1</v>
      </c>
      <c r="C8926" s="1">
        <f>IF(C8925+1=Protocol!$V$21,0,C8925+1)</f>
        <v>12</v>
      </c>
      <c r="D8926" s="1">
        <f t="shared" si="295"/>
        <v>3</v>
      </c>
      <c r="E8926" s="1" t="str">
        <f>INDEX(Protocol[Mark],MATCH(C8926,Protocol[Step],0))</f>
        <v>8Rot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506010003</v>
      </c>
      <c r="H8926" s="134">
        <f>Systematic[[#This Row],[SampleVariableLabel]]+100*Systematic[[#This Row],[State]]</f>
        <v>506011203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506</v>
      </c>
      <c r="B8927" s="1">
        <f>IF(C8927=0,IF(B8926=Protocol!$V$20,1,B8926+1),B8926)</f>
        <v>1</v>
      </c>
      <c r="C8927" s="1">
        <f>IF(C8926+1=Protocol!$V$21,0,C8926+1)</f>
        <v>13</v>
      </c>
      <c r="D8927" s="1">
        <f t="shared" si="295"/>
        <v>4</v>
      </c>
      <c r="E8927" s="1" t="str">
        <f>INDEX(Protocol[Mark],MATCH(C8927,Protocol[Step],0))</f>
        <v>9Ama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506010004</v>
      </c>
      <c r="H8927" s="134">
        <f>Systematic[[#This Row],[SampleVariableLabel]]+100*Systematic[[#This Row],[State]]</f>
        <v>506011304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506</v>
      </c>
      <c r="B8928" s="1">
        <f>IF(C8928=0,IF(B8927=Protocol!$V$20,1,B8927+1),B8927)</f>
        <v>1</v>
      </c>
      <c r="C8928" s="1">
        <f>IF(C8927+1=Protocol!$V$21,0,C8927+1)</f>
        <v>14</v>
      </c>
      <c r="D8928" s="1">
        <f t="shared" si="295"/>
        <v>5</v>
      </c>
      <c r="E8928" s="1" t="str">
        <f>INDEX(Protocol[Mark],MATCH(C8928,Protocol[Step],0))</f>
        <v>10AsTm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506010005</v>
      </c>
      <c r="H8928" s="134">
        <f>Systematic[[#This Row],[SampleVariableLabel]]+100*Systematic[[#This Row],[State]]</f>
        <v>506011405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506</v>
      </c>
      <c r="B8929" s="1">
        <f>IF(C8929=0,IF(B8928=Protocol!$V$20,1,B8928+1),B8928)</f>
        <v>1</v>
      </c>
      <c r="C8929" s="1">
        <f>IF(C8928+1=Protocol!$V$21,0,C8928+1)</f>
        <v>15</v>
      </c>
      <c r="D8929" s="1">
        <f t="shared" si="295"/>
        <v>6</v>
      </c>
      <c r="E8929" s="1" t="str">
        <f>INDEX(Protocol[Mark],MATCH(C8929,Protocol[Step],0))</f>
        <v>11Azd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506010006</v>
      </c>
      <c r="H8929" s="134">
        <f>Systematic[[#This Row],[SampleVariableLabel]]+100*Systematic[[#This Row],[State]]</f>
        <v>506011506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507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ce1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507010001</v>
      </c>
      <c r="H8930" s="134">
        <f>Systematic[[#This Row],[SampleVariableLabel]]+100*Systematic[[#This Row],[State]]</f>
        <v>507010001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507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1Dig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507010002</v>
      </c>
      <c r="H8931" s="134">
        <f>Systematic[[#This Row],[SampleVariableLabel]]+100*Systematic[[#This Row],[State]]</f>
        <v>507010102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507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1D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507010003</v>
      </c>
      <c r="H8932" s="134">
        <f>Systematic[[#This Row],[SampleVariableLabel]]+100*Systematic[[#This Row],[State]]</f>
        <v>507010203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507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1M.1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507010004</v>
      </c>
      <c r="H8933" s="134">
        <f>Systematic[[#This Row],[SampleVariableLabel]]+100*Systematic[[#This Row],[State]]</f>
        <v>507010304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507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2Oct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507010005</v>
      </c>
      <c r="H8934" s="134">
        <f>Systematic[[#This Row],[SampleVariableLabel]]+100*Systematic[[#This Row],[State]]</f>
        <v>507010405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507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2c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507010006</v>
      </c>
      <c r="H8935" s="134">
        <f>Systematic[[#This Row],[SampleVariableLabel]]+100*Systematic[[#This Row],[State]]</f>
        <v>507010506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507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2M2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507010001</v>
      </c>
      <c r="H8936" s="134">
        <f>Systematic[[#This Row],[SampleVariableLabel]]+100*Systematic[[#This Row],[State]]</f>
        <v>507010601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507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3P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507010002</v>
      </c>
      <c r="H8937" s="134">
        <f>Systematic[[#This Row],[SampleVariableLabel]]+100*Systematic[[#This Row],[State]]</f>
        <v>507010702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507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507010003</v>
      </c>
      <c r="H8938" s="134">
        <f>Systematic[[#This Row],[SampleVariableLabel]]+100*Systematic[[#This Row],[State]]</f>
        <v>507010803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507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507010004</v>
      </c>
      <c r="H8939" s="134">
        <f>Systematic[[#This Row],[SampleVariableLabel]]+100*Systematic[[#This Row],[State]]</f>
        <v>507010904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507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6Gp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507010005</v>
      </c>
      <c r="H8940" s="134">
        <f>Systematic[[#This Row],[SampleVariableLabel]]+100*Systematic[[#This Row],[State]]</f>
        <v>507011005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507</v>
      </c>
      <c r="B8941" s="1">
        <f>IF(C8941=0,IF(B8940=Protocol!$V$20,1,B8940+1),B8940)</f>
        <v>1</v>
      </c>
      <c r="C8941" s="1">
        <f>IF(C8940+1=Protocol!$V$21,0,C8940+1)</f>
        <v>11</v>
      </c>
      <c r="D8941" s="1">
        <f t="shared" si="295"/>
        <v>6</v>
      </c>
      <c r="E8941" s="1" t="str">
        <f>INDEX(Protocol[Mark],MATCH(C8941,Protocol[Step],0))</f>
        <v>7U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507010006</v>
      </c>
      <c r="H8941" s="134">
        <f>Systematic[[#This Row],[SampleVariableLabel]]+100*Systematic[[#This Row],[State]]</f>
        <v>507011106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507</v>
      </c>
      <c r="B8942" s="1">
        <f>IF(C8942=0,IF(B8941=Protocol!$V$20,1,B8941+1),B8941)</f>
        <v>1</v>
      </c>
      <c r="C8942" s="1">
        <f>IF(C8941+1=Protocol!$V$21,0,C8941+1)</f>
        <v>12</v>
      </c>
      <c r="D8942" s="1">
        <f t="shared" si="295"/>
        <v>1</v>
      </c>
      <c r="E8942" s="1" t="str">
        <f>INDEX(Protocol[Mark],MATCH(C8942,Protocol[Step],0))</f>
        <v>8Rot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507010001</v>
      </c>
      <c r="H8942" s="134">
        <f>Systematic[[#This Row],[SampleVariableLabel]]+100*Systematic[[#This Row],[State]]</f>
        <v>507011201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507</v>
      </c>
      <c r="B8943" s="1">
        <f>IF(C8943=0,IF(B8942=Protocol!$V$20,1,B8942+1),B8942)</f>
        <v>1</v>
      </c>
      <c r="C8943" s="1">
        <f>IF(C8942+1=Protocol!$V$21,0,C8942+1)</f>
        <v>13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507010002</v>
      </c>
      <c r="H8943" s="134">
        <f>Systematic[[#This Row],[SampleVariableLabel]]+100*Systematic[[#This Row],[State]]</f>
        <v>507011302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507</v>
      </c>
      <c r="B8944" s="1">
        <f>IF(C8944=0,IF(B8943=Protocol!$V$20,1,B8943+1),B8943)</f>
        <v>1</v>
      </c>
      <c r="C8944" s="1">
        <f>IF(C8943+1=Protocol!$V$21,0,C8943+1)</f>
        <v>14</v>
      </c>
      <c r="D8944" s="1">
        <f t="shared" si="295"/>
        <v>3</v>
      </c>
      <c r="E8944" s="1" t="str">
        <f>INDEX(Protocol[Mark],MATCH(C8944,Protocol[Step],0))</f>
        <v>10AsTm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507010003</v>
      </c>
      <c r="H8944" s="134">
        <f>Systematic[[#This Row],[SampleVariableLabel]]+100*Systematic[[#This Row],[State]]</f>
        <v>507011403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507</v>
      </c>
      <c r="B8945" s="1">
        <f>IF(C8945=0,IF(B8944=Protocol!$V$20,1,B8944+1),B8944)</f>
        <v>1</v>
      </c>
      <c r="C8945" s="1">
        <f>IF(C8944+1=Protocol!$V$21,0,C8944+1)</f>
        <v>15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507010004</v>
      </c>
      <c r="H8945" s="134">
        <f>Systematic[[#This Row],[SampleVariableLabel]]+100*Systematic[[#This Row],[State]]</f>
        <v>507011504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508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ce1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508010005</v>
      </c>
      <c r="H8946" s="134">
        <f>Systematic[[#This Row],[SampleVariableLabel]]+100*Systematic[[#This Row],[State]]</f>
        <v>508010005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508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1Dig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508010006</v>
      </c>
      <c r="H8947" s="134">
        <f>Systematic[[#This Row],[SampleVariableLabel]]+100*Systematic[[#This Row],[State]]</f>
        <v>508010106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508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1D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508010001</v>
      </c>
      <c r="H8948" s="134">
        <f>Systematic[[#This Row],[SampleVariableLabel]]+100*Systematic[[#This Row],[State]]</f>
        <v>508010201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508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1M.1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508010002</v>
      </c>
      <c r="H8949" s="134">
        <f>Systematic[[#This Row],[SampleVariableLabel]]+100*Systematic[[#This Row],[State]]</f>
        <v>508010302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508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2Oct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508010003</v>
      </c>
      <c r="H8950" s="134">
        <f>Systematic[[#This Row],[SampleVariableLabel]]+100*Systematic[[#This Row],[State]]</f>
        <v>508010403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508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2c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508010004</v>
      </c>
      <c r="H8951" s="134">
        <f>Systematic[[#This Row],[SampleVariableLabel]]+100*Systematic[[#This Row],[State]]</f>
        <v>508010504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508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2M2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508010005</v>
      </c>
      <c r="H8952" s="134">
        <f>Systematic[[#This Row],[SampleVariableLabel]]+100*Systematic[[#This Row],[State]]</f>
        <v>508010605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508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3P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508010006</v>
      </c>
      <c r="H8953" s="134">
        <f>Systematic[[#This Row],[SampleVariableLabel]]+100*Systematic[[#This Row],[State]]</f>
        <v>508010706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508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4G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508010001</v>
      </c>
      <c r="H8954" s="134">
        <f>Systematic[[#This Row],[SampleVariableLabel]]+100*Systematic[[#This Row],[State]]</f>
        <v>508010801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508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5S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508010002</v>
      </c>
      <c r="H8955" s="134">
        <f>Systematic[[#This Row],[SampleVariableLabel]]+100*Systematic[[#This Row],[State]]</f>
        <v>508010902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508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6Gp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508010003</v>
      </c>
      <c r="H8956" s="134">
        <f>Systematic[[#This Row],[SampleVariableLabel]]+100*Systematic[[#This Row],[State]]</f>
        <v>508011003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508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7U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508010004</v>
      </c>
      <c r="H8957" s="134">
        <f>Systematic[[#This Row],[SampleVariableLabel]]+100*Systematic[[#This Row],[State]]</f>
        <v>508011104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508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8Rot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508010005</v>
      </c>
      <c r="H8958" s="134">
        <f>Systematic[[#This Row],[SampleVariableLabel]]+100*Systematic[[#This Row],[State]]</f>
        <v>508011205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508</v>
      </c>
      <c r="B8959" s="1">
        <f>IF(C8959=0,IF(B8958=Protocol!$V$20,1,B8958+1),B8958)</f>
        <v>1</v>
      </c>
      <c r="C8959" s="1">
        <f>IF(C8958+1=Protocol!$V$21,0,C8958+1)</f>
        <v>13</v>
      </c>
      <c r="D8959" s="1">
        <f t="shared" si="295"/>
        <v>6</v>
      </c>
      <c r="E8959" s="1" t="str">
        <f>INDEX(Protocol[Mark],MATCH(C8959,Protocol[Step],0))</f>
        <v>9Ama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508010006</v>
      </c>
      <c r="H8959" s="134">
        <f>Systematic[[#This Row],[SampleVariableLabel]]+100*Systematic[[#This Row],[State]]</f>
        <v>508011306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508</v>
      </c>
      <c r="B8960" s="1">
        <f>IF(C8960=0,IF(B8959=Protocol!$V$20,1,B8959+1),B8959)</f>
        <v>1</v>
      </c>
      <c r="C8960" s="1">
        <f>IF(C8959+1=Protocol!$V$21,0,C8959+1)</f>
        <v>14</v>
      </c>
      <c r="D8960" s="1">
        <f t="shared" si="295"/>
        <v>1</v>
      </c>
      <c r="E8960" s="1" t="str">
        <f>INDEX(Protocol[Mark],MATCH(C8960,Protocol[Step],0))</f>
        <v>10AsTm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508010001</v>
      </c>
      <c r="H8960" s="134">
        <f>Systematic[[#This Row],[SampleVariableLabel]]+100*Systematic[[#This Row],[State]]</f>
        <v>508011401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508</v>
      </c>
      <c r="B8961" s="1">
        <f>IF(C8961=0,IF(B8960=Protocol!$V$20,1,B8960+1),B8960)</f>
        <v>1</v>
      </c>
      <c r="C8961" s="1">
        <f>IF(C8960+1=Protocol!$V$21,0,C8960+1)</f>
        <v>15</v>
      </c>
      <c r="D8961" s="1">
        <f t="shared" si="295"/>
        <v>2</v>
      </c>
      <c r="E8961" s="1" t="str">
        <f>INDEX(Protocol[Mark],MATCH(C8961,Protocol[Step],0))</f>
        <v>11Azd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508010002</v>
      </c>
      <c r="H8961" s="134">
        <f>Systematic[[#This Row],[SampleVariableLabel]]+100*Systematic[[#This Row],[State]]</f>
        <v>508011502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509</v>
      </c>
      <c r="B8962" s="1">
        <f>IF(C8962=0,IF(B8961=Protocol!$V$20,1,B8961+1),B8961)</f>
        <v>1</v>
      </c>
      <c r="C8962" s="1">
        <f>IF(C8961+1=Protocol!$V$21,0,C8961+1)</f>
        <v>0</v>
      </c>
      <c r="D8962" s="1">
        <f t="shared" si="295"/>
        <v>3</v>
      </c>
      <c r="E8962" s="1" t="str">
        <f>INDEX(Protocol[Mark],MATCH(C8962,Protocol[Step],0))</f>
        <v>ce1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509010003</v>
      </c>
      <c r="H8962" s="134">
        <f>Systematic[[#This Row],[SampleVariableLabel]]+100*Systematic[[#This Row],[State]]</f>
        <v>509010003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509</v>
      </c>
      <c r="B8963" s="1">
        <f>IF(C8963=0,IF(B8962=Protocol!$V$20,1,B8962+1),B8962)</f>
        <v>1</v>
      </c>
      <c r="C8963" s="1">
        <f>IF(C8962+1=Protocol!$V$21,0,C8962+1)</f>
        <v>1</v>
      </c>
      <c r="D8963" s="1">
        <f t="shared" ref="D8963:D9026" si="297">IF(D8962=nVariables,1,D8962+1)</f>
        <v>4</v>
      </c>
      <c r="E8963" s="1" t="str">
        <f>INDEX(Protocol[Mark],MATCH(C8963,Protocol[Step],0))</f>
        <v>1Dig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509010004</v>
      </c>
      <c r="H8963" s="134">
        <f>Systematic[[#This Row],[SampleVariableLabel]]+100*Systematic[[#This Row],[State]]</f>
        <v>509010104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509</v>
      </c>
      <c r="B8964" s="1">
        <f>IF(C8964=0,IF(B8963=Protocol!$V$20,1,B8963+1),B8963)</f>
        <v>1</v>
      </c>
      <c r="C8964" s="1">
        <f>IF(C8963+1=Protocol!$V$21,0,C8963+1)</f>
        <v>2</v>
      </c>
      <c r="D8964" s="1">
        <f t="shared" si="297"/>
        <v>5</v>
      </c>
      <c r="E8964" s="1" t="str">
        <f>INDEX(Protocol[Mark],MATCH(C8964,Protocol[Step],0))</f>
        <v>1D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509010005</v>
      </c>
      <c r="H8964" s="134">
        <f>Systematic[[#This Row],[SampleVariableLabel]]+100*Systematic[[#This Row],[State]]</f>
        <v>509010205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509</v>
      </c>
      <c r="B8965" s="1">
        <f>IF(C8965=0,IF(B8964=Protocol!$V$20,1,B8964+1),B8964)</f>
        <v>1</v>
      </c>
      <c r="C8965" s="1">
        <f>IF(C8964+1=Protocol!$V$21,0,C8964+1)</f>
        <v>3</v>
      </c>
      <c r="D8965" s="1">
        <f t="shared" si="297"/>
        <v>6</v>
      </c>
      <c r="E8965" s="1" t="str">
        <f>INDEX(Protocol[Mark],MATCH(C8965,Protocol[Step],0))</f>
        <v>1M.1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509010006</v>
      </c>
      <c r="H8965" s="134">
        <f>Systematic[[#This Row],[SampleVariableLabel]]+100*Systematic[[#This Row],[State]]</f>
        <v>509010306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509</v>
      </c>
      <c r="B8966" s="1">
        <f>IF(C8966=0,IF(B8965=Protocol!$V$20,1,B8965+1),B8965)</f>
        <v>1</v>
      </c>
      <c r="C8966" s="1">
        <f>IF(C8965+1=Protocol!$V$21,0,C8965+1)</f>
        <v>4</v>
      </c>
      <c r="D8966" s="1">
        <f t="shared" si="297"/>
        <v>1</v>
      </c>
      <c r="E8966" s="1" t="str">
        <f>INDEX(Protocol[Mark],MATCH(C8966,Protocol[Step],0))</f>
        <v>2Oct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509010001</v>
      </c>
      <c r="H8966" s="134">
        <f>Systematic[[#This Row],[SampleVariableLabel]]+100*Systematic[[#This Row],[State]]</f>
        <v>509010401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509</v>
      </c>
      <c r="B8967" s="1">
        <f>IF(C8967=0,IF(B8966=Protocol!$V$20,1,B8966+1),B8966)</f>
        <v>1</v>
      </c>
      <c r="C8967" s="1">
        <f>IF(C8966+1=Protocol!$V$21,0,C8966+1)</f>
        <v>5</v>
      </c>
      <c r="D8967" s="1">
        <f t="shared" si="297"/>
        <v>2</v>
      </c>
      <c r="E8967" s="1" t="str">
        <f>INDEX(Protocol[Mark],MATCH(C8967,Protocol[Step],0))</f>
        <v>2c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509010002</v>
      </c>
      <c r="H8967" s="134">
        <f>Systematic[[#This Row],[SampleVariableLabel]]+100*Systematic[[#This Row],[State]]</f>
        <v>509010502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509</v>
      </c>
      <c r="B8968" s="1">
        <f>IF(C8968=0,IF(B8967=Protocol!$V$20,1,B8967+1),B8967)</f>
        <v>1</v>
      </c>
      <c r="C8968" s="1">
        <f>IF(C8967+1=Protocol!$V$21,0,C8967+1)</f>
        <v>6</v>
      </c>
      <c r="D8968" s="1">
        <f t="shared" si="297"/>
        <v>3</v>
      </c>
      <c r="E8968" s="1" t="str">
        <f>INDEX(Protocol[Mark],MATCH(C8968,Protocol[Step],0))</f>
        <v>2M2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509010003</v>
      </c>
      <c r="H8968" s="134">
        <f>Systematic[[#This Row],[SampleVariableLabel]]+100*Systematic[[#This Row],[State]]</f>
        <v>509010603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509</v>
      </c>
      <c r="B8969" s="1">
        <f>IF(C8969=0,IF(B8968=Protocol!$V$20,1,B8968+1),B8968)</f>
        <v>1</v>
      </c>
      <c r="C8969" s="1">
        <f>IF(C8968+1=Protocol!$V$21,0,C8968+1)</f>
        <v>7</v>
      </c>
      <c r="D8969" s="1">
        <f t="shared" si="297"/>
        <v>4</v>
      </c>
      <c r="E8969" s="1" t="str">
        <f>INDEX(Protocol[Mark],MATCH(C8969,Protocol[Step],0))</f>
        <v>3P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509010004</v>
      </c>
      <c r="H8969" s="134">
        <f>Systematic[[#This Row],[SampleVariableLabel]]+100*Systematic[[#This Row],[State]]</f>
        <v>509010704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509</v>
      </c>
      <c r="B8970" s="1">
        <f>IF(C8970=0,IF(B8969=Protocol!$V$20,1,B8969+1),B8969)</f>
        <v>1</v>
      </c>
      <c r="C8970" s="1">
        <f>IF(C8969+1=Protocol!$V$21,0,C8969+1)</f>
        <v>8</v>
      </c>
      <c r="D8970" s="1">
        <f t="shared" si="297"/>
        <v>5</v>
      </c>
      <c r="E8970" s="1" t="str">
        <f>INDEX(Protocol[Mark],MATCH(C8970,Protocol[Step],0))</f>
        <v>4G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509010005</v>
      </c>
      <c r="H8970" s="134">
        <f>Systematic[[#This Row],[SampleVariableLabel]]+100*Systematic[[#This Row],[State]]</f>
        <v>509010805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509</v>
      </c>
      <c r="B8971" s="1">
        <f>IF(C8971=0,IF(B8970=Protocol!$V$20,1,B8970+1),B8970)</f>
        <v>1</v>
      </c>
      <c r="C8971" s="1">
        <f>IF(C8970+1=Protocol!$V$21,0,C8970+1)</f>
        <v>9</v>
      </c>
      <c r="D8971" s="1">
        <f t="shared" si="297"/>
        <v>6</v>
      </c>
      <c r="E8971" s="1" t="str">
        <f>INDEX(Protocol[Mark],MATCH(C8971,Protocol[Step],0))</f>
        <v>5S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509010006</v>
      </c>
      <c r="H8971" s="134">
        <f>Systematic[[#This Row],[SampleVariableLabel]]+100*Systematic[[#This Row],[State]]</f>
        <v>509010906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509</v>
      </c>
      <c r="B8972" s="1">
        <f>IF(C8972=0,IF(B8971=Protocol!$V$20,1,B8971+1),B8971)</f>
        <v>1</v>
      </c>
      <c r="C8972" s="1">
        <f>IF(C8971+1=Protocol!$V$21,0,C8971+1)</f>
        <v>10</v>
      </c>
      <c r="D8972" s="1">
        <f t="shared" si="297"/>
        <v>1</v>
      </c>
      <c r="E8972" s="1" t="str">
        <f>INDEX(Protocol[Mark],MATCH(C8972,Protocol[Step],0))</f>
        <v>6Gp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509010001</v>
      </c>
      <c r="H8972" s="134">
        <f>Systematic[[#This Row],[SampleVariableLabel]]+100*Systematic[[#This Row],[State]]</f>
        <v>509011001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509</v>
      </c>
      <c r="B8973" s="1">
        <f>IF(C8973=0,IF(B8972=Protocol!$V$20,1,B8972+1),B8972)</f>
        <v>1</v>
      </c>
      <c r="C8973" s="1">
        <f>IF(C8972+1=Protocol!$V$21,0,C8972+1)</f>
        <v>11</v>
      </c>
      <c r="D8973" s="1">
        <f t="shared" si="297"/>
        <v>2</v>
      </c>
      <c r="E8973" s="1" t="str">
        <f>INDEX(Protocol[Mark],MATCH(C8973,Protocol[Step],0))</f>
        <v>7U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509010002</v>
      </c>
      <c r="H8973" s="134">
        <f>Systematic[[#This Row],[SampleVariableLabel]]+100*Systematic[[#This Row],[State]]</f>
        <v>509011102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509</v>
      </c>
      <c r="B8974" s="1">
        <f>IF(C8974=0,IF(B8973=Protocol!$V$20,1,B8973+1),B8973)</f>
        <v>1</v>
      </c>
      <c r="C8974" s="1">
        <f>IF(C8973+1=Protocol!$V$21,0,C8973+1)</f>
        <v>12</v>
      </c>
      <c r="D8974" s="1">
        <f t="shared" si="297"/>
        <v>3</v>
      </c>
      <c r="E8974" s="1" t="str">
        <f>INDEX(Protocol[Mark],MATCH(C8974,Protocol[Step],0))</f>
        <v>8Rot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509010003</v>
      </c>
      <c r="H8974" s="134">
        <f>Systematic[[#This Row],[SampleVariableLabel]]+100*Systematic[[#This Row],[State]]</f>
        <v>509011203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509</v>
      </c>
      <c r="B8975" s="1">
        <f>IF(C8975=0,IF(B8974=Protocol!$V$20,1,B8974+1),B8974)</f>
        <v>1</v>
      </c>
      <c r="C8975" s="1">
        <f>IF(C8974+1=Protocol!$V$21,0,C8974+1)</f>
        <v>13</v>
      </c>
      <c r="D8975" s="1">
        <f t="shared" si="297"/>
        <v>4</v>
      </c>
      <c r="E8975" s="1" t="str">
        <f>INDEX(Protocol[Mark],MATCH(C8975,Protocol[Step],0))</f>
        <v>9Ama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509010004</v>
      </c>
      <c r="H8975" s="134">
        <f>Systematic[[#This Row],[SampleVariableLabel]]+100*Systematic[[#This Row],[State]]</f>
        <v>509011304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509</v>
      </c>
      <c r="B8976" s="1">
        <f>IF(C8976=0,IF(B8975=Protocol!$V$20,1,B8975+1),B8975)</f>
        <v>1</v>
      </c>
      <c r="C8976" s="1">
        <f>IF(C8975+1=Protocol!$V$21,0,C8975+1)</f>
        <v>14</v>
      </c>
      <c r="D8976" s="1">
        <f t="shared" si="297"/>
        <v>5</v>
      </c>
      <c r="E8976" s="1" t="str">
        <f>INDEX(Protocol[Mark],MATCH(C8976,Protocol[Step],0))</f>
        <v>10AsTm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509010005</v>
      </c>
      <c r="H8976" s="134">
        <f>Systematic[[#This Row],[SampleVariableLabel]]+100*Systematic[[#This Row],[State]]</f>
        <v>509011405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509</v>
      </c>
      <c r="B8977" s="1">
        <f>IF(C8977=0,IF(B8976=Protocol!$V$20,1,B8976+1),B8976)</f>
        <v>1</v>
      </c>
      <c r="C8977" s="1">
        <f>IF(C8976+1=Protocol!$V$21,0,C8976+1)</f>
        <v>15</v>
      </c>
      <c r="D8977" s="1">
        <f t="shared" si="297"/>
        <v>6</v>
      </c>
      <c r="E8977" s="1" t="str">
        <f>INDEX(Protocol[Mark],MATCH(C8977,Protocol[Step],0))</f>
        <v>11Azd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509010006</v>
      </c>
      <c r="H8977" s="134">
        <f>Systematic[[#This Row],[SampleVariableLabel]]+100*Systematic[[#This Row],[State]]</f>
        <v>509011506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510</v>
      </c>
      <c r="B8978" s="1">
        <f>IF(C8978=0,IF(B8977=Protocol!$V$20,1,B8977+1),B8977)</f>
        <v>1</v>
      </c>
      <c r="C8978" s="1">
        <f>IF(C8977+1=Protocol!$V$21,0,C8977+1)</f>
        <v>0</v>
      </c>
      <c r="D8978" s="1">
        <f t="shared" si="297"/>
        <v>1</v>
      </c>
      <c r="E8978" s="1" t="str">
        <f>INDEX(Protocol[Mark],MATCH(C8978,Protocol[Step],0))</f>
        <v>ce1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510010001</v>
      </c>
      <c r="H8978" s="134">
        <f>Systematic[[#This Row],[SampleVariableLabel]]+100*Systematic[[#This Row],[State]]</f>
        <v>510010001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510</v>
      </c>
      <c r="B8979" s="1">
        <f>IF(C8979=0,IF(B8978=Protocol!$V$20,1,B8978+1),B8978)</f>
        <v>1</v>
      </c>
      <c r="C8979" s="1">
        <f>IF(C8978+1=Protocol!$V$21,0,C8978+1)</f>
        <v>1</v>
      </c>
      <c r="D8979" s="1">
        <f t="shared" si="297"/>
        <v>2</v>
      </c>
      <c r="E8979" s="1" t="str">
        <f>INDEX(Protocol[Mark],MATCH(C8979,Protocol[Step],0))</f>
        <v>1Dig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510010002</v>
      </c>
      <c r="H8979" s="134">
        <f>Systematic[[#This Row],[SampleVariableLabel]]+100*Systematic[[#This Row],[State]]</f>
        <v>510010102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510</v>
      </c>
      <c r="B8980" s="1">
        <f>IF(C8980=0,IF(B8979=Protocol!$V$20,1,B8979+1),B8979)</f>
        <v>1</v>
      </c>
      <c r="C8980" s="1">
        <f>IF(C8979+1=Protocol!$V$21,0,C8979+1)</f>
        <v>2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510010003</v>
      </c>
      <c r="H8980" s="134">
        <f>Systematic[[#This Row],[SampleVariableLabel]]+100*Systematic[[#This Row],[State]]</f>
        <v>510010203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510</v>
      </c>
      <c r="B8981" s="1">
        <f>IF(C8981=0,IF(B8980=Protocol!$V$20,1,B8980+1),B8980)</f>
        <v>1</v>
      </c>
      <c r="C8981" s="1">
        <f>IF(C8980+1=Protocol!$V$21,0,C8980+1)</f>
        <v>3</v>
      </c>
      <c r="D8981" s="1">
        <f t="shared" si="297"/>
        <v>4</v>
      </c>
      <c r="E8981" s="1" t="str">
        <f>INDEX(Protocol[Mark],MATCH(C8981,Protocol[Step],0))</f>
        <v>1M.1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510010004</v>
      </c>
      <c r="H8981" s="134">
        <f>Systematic[[#This Row],[SampleVariableLabel]]+100*Systematic[[#This Row],[State]]</f>
        <v>510010304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510</v>
      </c>
      <c r="B8982" s="1">
        <f>IF(C8982=0,IF(B8981=Protocol!$V$20,1,B8981+1),B8981)</f>
        <v>1</v>
      </c>
      <c r="C8982" s="1">
        <f>IF(C8981+1=Protocol!$V$21,0,C8981+1)</f>
        <v>4</v>
      </c>
      <c r="D8982" s="1">
        <f t="shared" si="297"/>
        <v>5</v>
      </c>
      <c r="E8982" s="1" t="str">
        <f>INDEX(Protocol[Mark],MATCH(C8982,Protocol[Step],0))</f>
        <v>2Oct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510010005</v>
      </c>
      <c r="H8982" s="134">
        <f>Systematic[[#This Row],[SampleVariableLabel]]+100*Systematic[[#This Row],[State]]</f>
        <v>510010405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510</v>
      </c>
      <c r="B8983" s="1">
        <f>IF(C8983=0,IF(B8982=Protocol!$V$20,1,B8982+1),B8982)</f>
        <v>1</v>
      </c>
      <c r="C8983" s="1">
        <f>IF(C8982+1=Protocol!$V$21,0,C8982+1)</f>
        <v>5</v>
      </c>
      <c r="D8983" s="1">
        <f t="shared" si="297"/>
        <v>6</v>
      </c>
      <c r="E8983" s="1" t="str">
        <f>INDEX(Protocol[Mark],MATCH(C8983,Protocol[Step],0))</f>
        <v>2c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510010006</v>
      </c>
      <c r="H8983" s="134">
        <f>Systematic[[#This Row],[SampleVariableLabel]]+100*Systematic[[#This Row],[State]]</f>
        <v>510010506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510</v>
      </c>
      <c r="B8984" s="1">
        <f>IF(C8984=0,IF(B8983=Protocol!$V$20,1,B8983+1),B8983)</f>
        <v>1</v>
      </c>
      <c r="C8984" s="1">
        <f>IF(C8983+1=Protocol!$V$21,0,C8983+1)</f>
        <v>6</v>
      </c>
      <c r="D8984" s="1">
        <f t="shared" si="297"/>
        <v>1</v>
      </c>
      <c r="E8984" s="1" t="str">
        <f>INDEX(Protocol[Mark],MATCH(C8984,Protocol[Step],0))</f>
        <v>2M2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510010001</v>
      </c>
      <c r="H8984" s="134">
        <f>Systematic[[#This Row],[SampleVariableLabel]]+100*Systematic[[#This Row],[State]]</f>
        <v>510010601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510</v>
      </c>
      <c r="B8985" s="1">
        <f>IF(C8985=0,IF(B8984=Protocol!$V$20,1,B8984+1),B8984)</f>
        <v>1</v>
      </c>
      <c r="C8985" s="1">
        <f>IF(C8984+1=Protocol!$V$21,0,C8984+1)</f>
        <v>7</v>
      </c>
      <c r="D8985" s="1">
        <f t="shared" si="297"/>
        <v>2</v>
      </c>
      <c r="E8985" s="1" t="str">
        <f>INDEX(Protocol[Mark],MATCH(C8985,Protocol[Step],0))</f>
        <v>3P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510010002</v>
      </c>
      <c r="H8985" s="134">
        <f>Systematic[[#This Row],[SampleVariableLabel]]+100*Systematic[[#This Row],[State]]</f>
        <v>510010702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510</v>
      </c>
      <c r="B8986" s="1">
        <f>IF(C8986=0,IF(B8985=Protocol!$V$20,1,B8985+1),B8985)</f>
        <v>1</v>
      </c>
      <c r="C8986" s="1">
        <f>IF(C8985+1=Protocol!$V$21,0,C8985+1)</f>
        <v>8</v>
      </c>
      <c r="D8986" s="1">
        <f t="shared" si="297"/>
        <v>3</v>
      </c>
      <c r="E8986" s="1" t="str">
        <f>INDEX(Protocol[Mark],MATCH(C8986,Protocol[Step],0))</f>
        <v>4G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510010003</v>
      </c>
      <c r="H8986" s="134">
        <f>Systematic[[#This Row],[SampleVariableLabel]]+100*Systematic[[#This Row],[State]]</f>
        <v>510010803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510</v>
      </c>
      <c r="B8987" s="1">
        <f>IF(C8987=0,IF(B8986=Protocol!$V$20,1,B8986+1),B8986)</f>
        <v>1</v>
      </c>
      <c r="C8987" s="1">
        <f>IF(C8986+1=Protocol!$V$21,0,C8986+1)</f>
        <v>9</v>
      </c>
      <c r="D8987" s="1">
        <f t="shared" si="297"/>
        <v>4</v>
      </c>
      <c r="E8987" s="1" t="str">
        <f>INDEX(Protocol[Mark],MATCH(C8987,Protocol[Step],0))</f>
        <v>5S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510010004</v>
      </c>
      <c r="H8987" s="134">
        <f>Systematic[[#This Row],[SampleVariableLabel]]+100*Systematic[[#This Row],[State]]</f>
        <v>510010904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510</v>
      </c>
      <c r="B8988" s="1">
        <f>IF(C8988=0,IF(B8987=Protocol!$V$20,1,B8987+1),B8987)</f>
        <v>1</v>
      </c>
      <c r="C8988" s="1">
        <f>IF(C8987+1=Protocol!$V$21,0,C8987+1)</f>
        <v>10</v>
      </c>
      <c r="D8988" s="1">
        <f t="shared" si="297"/>
        <v>5</v>
      </c>
      <c r="E8988" s="1" t="str">
        <f>INDEX(Protocol[Mark],MATCH(C8988,Protocol[Step],0))</f>
        <v>6Gp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510010005</v>
      </c>
      <c r="H8988" s="134">
        <f>Systematic[[#This Row],[SampleVariableLabel]]+100*Systematic[[#This Row],[State]]</f>
        <v>510011005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510</v>
      </c>
      <c r="B8989" s="1">
        <f>IF(C8989=0,IF(B8988=Protocol!$V$20,1,B8988+1),B8988)</f>
        <v>1</v>
      </c>
      <c r="C8989" s="1">
        <f>IF(C8988+1=Protocol!$V$21,0,C8988+1)</f>
        <v>11</v>
      </c>
      <c r="D8989" s="1">
        <f t="shared" si="297"/>
        <v>6</v>
      </c>
      <c r="E8989" s="1" t="str">
        <f>INDEX(Protocol[Mark],MATCH(C8989,Protocol[Step],0))</f>
        <v>7U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510010006</v>
      </c>
      <c r="H8989" s="134">
        <f>Systematic[[#This Row],[SampleVariableLabel]]+100*Systematic[[#This Row],[State]]</f>
        <v>510011106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510</v>
      </c>
      <c r="B8990" s="1">
        <f>IF(C8990=0,IF(B8989=Protocol!$V$20,1,B8989+1),B8989)</f>
        <v>1</v>
      </c>
      <c r="C8990" s="1">
        <f>IF(C8989+1=Protocol!$V$21,0,C8989+1)</f>
        <v>12</v>
      </c>
      <c r="D8990" s="1">
        <f t="shared" si="297"/>
        <v>1</v>
      </c>
      <c r="E8990" s="1" t="str">
        <f>INDEX(Protocol[Mark],MATCH(C8990,Protocol[Step],0))</f>
        <v>8Rot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510010001</v>
      </c>
      <c r="H8990" s="134">
        <f>Systematic[[#This Row],[SampleVariableLabel]]+100*Systematic[[#This Row],[State]]</f>
        <v>510011201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510</v>
      </c>
      <c r="B8991" s="1">
        <f>IF(C8991=0,IF(B8990=Protocol!$V$20,1,B8990+1),B8990)</f>
        <v>1</v>
      </c>
      <c r="C8991" s="1">
        <f>IF(C8990+1=Protocol!$V$21,0,C8990+1)</f>
        <v>13</v>
      </c>
      <c r="D8991" s="1">
        <f t="shared" si="297"/>
        <v>2</v>
      </c>
      <c r="E8991" s="1" t="str">
        <f>INDEX(Protocol[Mark],MATCH(C8991,Protocol[Step],0))</f>
        <v>9Ama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510010002</v>
      </c>
      <c r="H8991" s="134">
        <f>Systematic[[#This Row],[SampleVariableLabel]]+100*Systematic[[#This Row],[State]]</f>
        <v>510011302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510</v>
      </c>
      <c r="B8992" s="1">
        <f>IF(C8992=0,IF(B8991=Protocol!$V$20,1,B8991+1),B8991)</f>
        <v>1</v>
      </c>
      <c r="C8992" s="1">
        <f>IF(C8991+1=Protocol!$V$21,0,C8991+1)</f>
        <v>14</v>
      </c>
      <c r="D8992" s="1">
        <f t="shared" si="297"/>
        <v>3</v>
      </c>
      <c r="E8992" s="1" t="str">
        <f>INDEX(Protocol[Mark],MATCH(C8992,Protocol[Step],0))</f>
        <v>10AsTm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510010003</v>
      </c>
      <c r="H8992" s="134">
        <f>Systematic[[#This Row],[SampleVariableLabel]]+100*Systematic[[#This Row],[State]]</f>
        <v>510011403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510</v>
      </c>
      <c r="B8993" s="1">
        <f>IF(C8993=0,IF(B8992=Protocol!$V$20,1,B8992+1),B8992)</f>
        <v>1</v>
      </c>
      <c r="C8993" s="1">
        <f>IF(C8992+1=Protocol!$V$21,0,C8992+1)</f>
        <v>15</v>
      </c>
      <c r="D8993" s="1">
        <f t="shared" si="297"/>
        <v>4</v>
      </c>
      <c r="E8993" s="1" t="str">
        <f>INDEX(Protocol[Mark],MATCH(C8993,Protocol[Step],0))</f>
        <v>11Azd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510010004</v>
      </c>
      <c r="H8993" s="134">
        <f>Systematic[[#This Row],[SampleVariableLabel]]+100*Systematic[[#This Row],[State]]</f>
        <v>510011504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511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ce1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511010005</v>
      </c>
      <c r="H8994" s="134">
        <f>Systematic[[#This Row],[SampleVariableLabel]]+100*Systematic[[#This Row],[State]]</f>
        <v>511010005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511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1Dig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511010006</v>
      </c>
      <c r="H8995" s="134">
        <f>Systematic[[#This Row],[SampleVariableLabel]]+100*Systematic[[#This Row],[State]]</f>
        <v>511010106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511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1D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511010001</v>
      </c>
      <c r="H8996" s="134">
        <f>Systematic[[#This Row],[SampleVariableLabel]]+100*Systematic[[#This Row],[State]]</f>
        <v>511010201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511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1M.1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511010002</v>
      </c>
      <c r="H8997" s="134">
        <f>Systematic[[#This Row],[SampleVariableLabel]]+100*Systematic[[#This Row],[State]]</f>
        <v>511010302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511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2Oct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511010003</v>
      </c>
      <c r="H8998" s="134">
        <f>Systematic[[#This Row],[SampleVariableLabel]]+100*Systematic[[#This Row],[State]]</f>
        <v>511010403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511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2c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511010004</v>
      </c>
      <c r="H8999" s="134">
        <f>Systematic[[#This Row],[SampleVariableLabel]]+100*Systematic[[#This Row],[State]]</f>
        <v>511010504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511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2M2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511010005</v>
      </c>
      <c r="H9000" s="134">
        <f>Systematic[[#This Row],[SampleVariableLabel]]+100*Systematic[[#This Row],[State]]</f>
        <v>511010605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511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3P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511010006</v>
      </c>
      <c r="H9001" s="134">
        <f>Systematic[[#This Row],[SampleVariableLabel]]+100*Systematic[[#This Row],[State]]</f>
        <v>511010706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511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4G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511010001</v>
      </c>
      <c r="H9002" s="134">
        <f>Systematic[[#This Row],[SampleVariableLabel]]+100*Systematic[[#This Row],[State]]</f>
        <v>511010801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511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5S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511010002</v>
      </c>
      <c r="H9003" s="134">
        <f>Systematic[[#This Row],[SampleVariableLabel]]+100*Systematic[[#This Row],[State]]</f>
        <v>511010902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511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6Gp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511010003</v>
      </c>
      <c r="H9004" s="134">
        <f>Systematic[[#This Row],[SampleVariableLabel]]+100*Systematic[[#This Row],[State]]</f>
        <v>511011003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511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7U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511010004</v>
      </c>
      <c r="H9005" s="134">
        <f>Systematic[[#This Row],[SampleVariableLabel]]+100*Systematic[[#This Row],[State]]</f>
        <v>511011104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511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8Rot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511010005</v>
      </c>
      <c r="H9006" s="134">
        <f>Systematic[[#This Row],[SampleVariableLabel]]+100*Systematic[[#This Row],[State]]</f>
        <v>511011205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511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9Ama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511010006</v>
      </c>
      <c r="H9007" s="134">
        <f>Systematic[[#This Row],[SampleVariableLabel]]+100*Systematic[[#This Row],[State]]</f>
        <v>511011306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511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10AsTm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511010001</v>
      </c>
      <c r="H9008" s="134">
        <f>Systematic[[#This Row],[SampleVariableLabel]]+100*Systematic[[#This Row],[State]]</f>
        <v>511011401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511</v>
      </c>
      <c r="B9009" s="1">
        <f>IF(C9009=0,IF(B9008=Protocol!$V$20,1,B9008+1),B9008)</f>
        <v>1</v>
      </c>
      <c r="C9009" s="1">
        <f>IF(C9008+1=Protocol!$V$21,0,C9008+1)</f>
        <v>15</v>
      </c>
      <c r="D9009" s="1">
        <f t="shared" si="297"/>
        <v>2</v>
      </c>
      <c r="E9009" s="1" t="str">
        <f>INDEX(Protocol[Mark],MATCH(C9009,Protocol[Step],0))</f>
        <v>11Azd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511010002</v>
      </c>
      <c r="H9009" s="134">
        <f>Systematic[[#This Row],[SampleVariableLabel]]+100*Systematic[[#This Row],[State]]</f>
        <v>511011502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512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ce1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512010003</v>
      </c>
      <c r="H9010" s="134">
        <f>Systematic[[#This Row],[SampleVariableLabel]]+100*Systematic[[#This Row],[State]]</f>
        <v>512010003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512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512010004</v>
      </c>
      <c r="H9011" s="134">
        <f>Systematic[[#This Row],[SampleVariableLabel]]+100*Systematic[[#This Row],[State]]</f>
        <v>512010104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512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1D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512010005</v>
      </c>
      <c r="H9012" s="134">
        <f>Systematic[[#This Row],[SampleVariableLabel]]+100*Systematic[[#This Row],[State]]</f>
        <v>512010205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512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1M.1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512010006</v>
      </c>
      <c r="H9013" s="134">
        <f>Systematic[[#This Row],[SampleVariableLabel]]+100*Systematic[[#This Row],[State]]</f>
        <v>512010306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512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512010001</v>
      </c>
      <c r="H9014" s="134">
        <f>Systematic[[#This Row],[SampleVariableLabel]]+100*Systematic[[#This Row],[State]]</f>
        <v>512010401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512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2c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512010002</v>
      </c>
      <c r="H9015" s="134">
        <f>Systematic[[#This Row],[SampleVariableLabel]]+100*Systematic[[#This Row],[State]]</f>
        <v>512010502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512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2M2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512010003</v>
      </c>
      <c r="H9016" s="134">
        <f>Systematic[[#This Row],[SampleVariableLabel]]+100*Systematic[[#This Row],[State]]</f>
        <v>512010603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512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3P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512010004</v>
      </c>
      <c r="H9017" s="134">
        <f>Systematic[[#This Row],[SampleVariableLabel]]+100*Systematic[[#This Row],[State]]</f>
        <v>512010704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512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4G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512010005</v>
      </c>
      <c r="H9018" s="134">
        <f>Systematic[[#This Row],[SampleVariableLabel]]+100*Systematic[[#This Row],[State]]</f>
        <v>512010805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512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5S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512010006</v>
      </c>
      <c r="H9019" s="134">
        <f>Systematic[[#This Row],[SampleVariableLabel]]+100*Systematic[[#This Row],[State]]</f>
        <v>512010906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512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6Gp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512010001</v>
      </c>
      <c r="H9020" s="134">
        <f>Systematic[[#This Row],[SampleVariableLabel]]+100*Systematic[[#This Row],[State]]</f>
        <v>512011001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512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7U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512010002</v>
      </c>
      <c r="H9021" s="134">
        <f>Systematic[[#This Row],[SampleVariableLabel]]+100*Systematic[[#This Row],[State]]</f>
        <v>512011102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512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8Rot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512010003</v>
      </c>
      <c r="H9022" s="134">
        <f>Systematic[[#This Row],[SampleVariableLabel]]+100*Systematic[[#This Row],[State]]</f>
        <v>512011203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512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9Ama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512010004</v>
      </c>
      <c r="H9023" s="134">
        <f>Systematic[[#This Row],[SampleVariableLabel]]+100*Systematic[[#This Row],[State]]</f>
        <v>512011304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512</v>
      </c>
      <c r="B9024" s="1">
        <f>IF(C9024=0,IF(B9023=Protocol!$V$20,1,B9023+1),B9023)</f>
        <v>1</v>
      </c>
      <c r="C9024" s="1">
        <f>IF(C9023+1=Protocol!$V$21,0,C9023+1)</f>
        <v>14</v>
      </c>
      <c r="D9024" s="1">
        <f t="shared" si="297"/>
        <v>5</v>
      </c>
      <c r="E9024" s="1" t="str">
        <f>INDEX(Protocol[Mark],MATCH(C9024,Protocol[Step],0))</f>
        <v>10AsTm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512010005</v>
      </c>
      <c r="H9024" s="134">
        <f>Systematic[[#This Row],[SampleVariableLabel]]+100*Systematic[[#This Row],[State]]</f>
        <v>512011405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512</v>
      </c>
      <c r="B9025" s="1">
        <f>IF(C9025=0,IF(B9024=Protocol!$V$20,1,B9024+1),B9024)</f>
        <v>1</v>
      </c>
      <c r="C9025" s="1">
        <f>IF(C9024+1=Protocol!$V$21,0,C9024+1)</f>
        <v>15</v>
      </c>
      <c r="D9025" s="1">
        <f t="shared" si="297"/>
        <v>6</v>
      </c>
      <c r="E9025" s="1" t="str">
        <f>INDEX(Protocol[Mark],MATCH(C9025,Protocol[Step],0))</f>
        <v>11Azd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512010006</v>
      </c>
      <c r="H9025" s="134">
        <f>Systematic[[#This Row],[SampleVariableLabel]]+100*Systematic[[#This Row],[State]]</f>
        <v>512011506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513</v>
      </c>
      <c r="B9026" s="1">
        <f>IF(C9026=0,IF(B9025=Protocol!$V$20,1,B9025+1),B9025)</f>
        <v>1</v>
      </c>
      <c r="C9026" s="1">
        <f>IF(C9025+1=Protocol!$V$21,0,C9025+1)</f>
        <v>0</v>
      </c>
      <c r="D9026" s="1">
        <f t="shared" si="297"/>
        <v>1</v>
      </c>
      <c r="E9026" s="1" t="str">
        <f>INDEX(Protocol[Mark],MATCH(C9026,Protocol[Step],0))</f>
        <v>ce1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513010001</v>
      </c>
      <c r="H9026" s="134">
        <f>Systematic[[#This Row],[SampleVariableLabel]]+100*Systematic[[#This Row],[State]]</f>
        <v>513010001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513</v>
      </c>
      <c r="B9027" s="1">
        <f>IF(C9027=0,IF(B9026=Protocol!$V$20,1,B9026+1),B9026)</f>
        <v>1</v>
      </c>
      <c r="C9027" s="1">
        <f>IF(C9026+1=Protocol!$V$21,0,C9026+1)</f>
        <v>1</v>
      </c>
      <c r="D9027" s="1">
        <f t="shared" ref="D9027:D9090" si="299">IF(D9026=nVariables,1,D9026+1)</f>
        <v>2</v>
      </c>
      <c r="E9027" s="1" t="str">
        <f>INDEX(Protocol[Mark],MATCH(C9027,Protocol[Step],0))</f>
        <v>1Dig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513010002</v>
      </c>
      <c r="H9027" s="134">
        <f>Systematic[[#This Row],[SampleVariableLabel]]+100*Systematic[[#This Row],[State]]</f>
        <v>513010102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513</v>
      </c>
      <c r="B9028" s="1">
        <f>IF(C9028=0,IF(B9027=Protocol!$V$20,1,B9027+1),B9027)</f>
        <v>1</v>
      </c>
      <c r="C9028" s="1">
        <f>IF(C9027+1=Protocol!$V$21,0,C9027+1)</f>
        <v>2</v>
      </c>
      <c r="D9028" s="1">
        <f t="shared" si="299"/>
        <v>3</v>
      </c>
      <c r="E9028" s="1" t="str">
        <f>INDEX(Protocol[Mark],MATCH(C9028,Protocol[Step],0))</f>
        <v>1D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513010003</v>
      </c>
      <c r="H9028" s="134">
        <f>Systematic[[#This Row],[SampleVariableLabel]]+100*Systematic[[#This Row],[State]]</f>
        <v>513010203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513</v>
      </c>
      <c r="B9029" s="1">
        <f>IF(C9029=0,IF(B9028=Protocol!$V$20,1,B9028+1),B9028)</f>
        <v>1</v>
      </c>
      <c r="C9029" s="1">
        <f>IF(C9028+1=Protocol!$V$21,0,C9028+1)</f>
        <v>3</v>
      </c>
      <c r="D9029" s="1">
        <f t="shared" si="299"/>
        <v>4</v>
      </c>
      <c r="E9029" s="1" t="str">
        <f>INDEX(Protocol[Mark],MATCH(C9029,Protocol[Step],0))</f>
        <v>1M.1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513010004</v>
      </c>
      <c r="H9029" s="134">
        <f>Systematic[[#This Row],[SampleVariableLabel]]+100*Systematic[[#This Row],[State]]</f>
        <v>513010304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513</v>
      </c>
      <c r="B9030" s="1">
        <f>IF(C9030=0,IF(B9029=Protocol!$V$20,1,B9029+1),B9029)</f>
        <v>1</v>
      </c>
      <c r="C9030" s="1">
        <f>IF(C9029+1=Protocol!$V$21,0,C9029+1)</f>
        <v>4</v>
      </c>
      <c r="D9030" s="1">
        <f t="shared" si="299"/>
        <v>5</v>
      </c>
      <c r="E9030" s="1" t="str">
        <f>INDEX(Protocol[Mark],MATCH(C9030,Protocol[Step],0))</f>
        <v>2Oct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513010005</v>
      </c>
      <c r="H9030" s="134">
        <f>Systematic[[#This Row],[SampleVariableLabel]]+100*Systematic[[#This Row],[State]]</f>
        <v>513010405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513</v>
      </c>
      <c r="B9031" s="1">
        <f>IF(C9031=0,IF(B9030=Protocol!$V$20,1,B9030+1),B9030)</f>
        <v>1</v>
      </c>
      <c r="C9031" s="1">
        <f>IF(C9030+1=Protocol!$V$21,0,C9030+1)</f>
        <v>5</v>
      </c>
      <c r="D9031" s="1">
        <f t="shared" si="299"/>
        <v>6</v>
      </c>
      <c r="E9031" s="1" t="str">
        <f>INDEX(Protocol[Mark],MATCH(C9031,Protocol[Step],0))</f>
        <v>2c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513010006</v>
      </c>
      <c r="H9031" s="134">
        <f>Systematic[[#This Row],[SampleVariableLabel]]+100*Systematic[[#This Row],[State]]</f>
        <v>513010506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513</v>
      </c>
      <c r="B9032" s="1">
        <f>IF(C9032=0,IF(B9031=Protocol!$V$20,1,B9031+1),B9031)</f>
        <v>1</v>
      </c>
      <c r="C9032" s="1">
        <f>IF(C9031+1=Protocol!$V$21,0,C9031+1)</f>
        <v>6</v>
      </c>
      <c r="D9032" s="1">
        <f t="shared" si="299"/>
        <v>1</v>
      </c>
      <c r="E9032" s="1" t="str">
        <f>INDEX(Protocol[Mark],MATCH(C9032,Protocol[Step],0))</f>
        <v>2M2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513010001</v>
      </c>
      <c r="H9032" s="134">
        <f>Systematic[[#This Row],[SampleVariableLabel]]+100*Systematic[[#This Row],[State]]</f>
        <v>513010601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513</v>
      </c>
      <c r="B9033" s="1">
        <f>IF(C9033=0,IF(B9032=Protocol!$V$20,1,B9032+1),B9032)</f>
        <v>1</v>
      </c>
      <c r="C9033" s="1">
        <f>IF(C9032+1=Protocol!$V$21,0,C9032+1)</f>
        <v>7</v>
      </c>
      <c r="D9033" s="1">
        <f t="shared" si="299"/>
        <v>2</v>
      </c>
      <c r="E9033" s="1" t="str">
        <f>INDEX(Protocol[Mark],MATCH(C9033,Protocol[Step],0))</f>
        <v>3P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513010002</v>
      </c>
      <c r="H9033" s="134">
        <f>Systematic[[#This Row],[SampleVariableLabel]]+100*Systematic[[#This Row],[State]]</f>
        <v>513010702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513</v>
      </c>
      <c r="B9034" s="1">
        <f>IF(C9034=0,IF(B9033=Protocol!$V$20,1,B9033+1),B9033)</f>
        <v>1</v>
      </c>
      <c r="C9034" s="1">
        <f>IF(C9033+1=Protocol!$V$21,0,C9033+1)</f>
        <v>8</v>
      </c>
      <c r="D9034" s="1">
        <f t="shared" si="299"/>
        <v>3</v>
      </c>
      <c r="E9034" s="1" t="str">
        <f>INDEX(Protocol[Mark],MATCH(C9034,Protocol[Step],0))</f>
        <v>4G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513010003</v>
      </c>
      <c r="H9034" s="134">
        <f>Systematic[[#This Row],[SampleVariableLabel]]+100*Systematic[[#This Row],[State]]</f>
        <v>513010803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513</v>
      </c>
      <c r="B9035" s="1">
        <f>IF(C9035=0,IF(B9034=Protocol!$V$20,1,B9034+1),B9034)</f>
        <v>1</v>
      </c>
      <c r="C9035" s="1">
        <f>IF(C9034+1=Protocol!$V$21,0,C9034+1)</f>
        <v>9</v>
      </c>
      <c r="D9035" s="1">
        <f t="shared" si="299"/>
        <v>4</v>
      </c>
      <c r="E9035" s="1" t="str">
        <f>INDEX(Protocol[Mark],MATCH(C9035,Protocol[Step],0))</f>
        <v>5S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513010004</v>
      </c>
      <c r="H9035" s="134">
        <f>Systematic[[#This Row],[SampleVariableLabel]]+100*Systematic[[#This Row],[State]]</f>
        <v>513010904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513</v>
      </c>
      <c r="B9036" s="1">
        <f>IF(C9036=0,IF(B9035=Protocol!$V$20,1,B9035+1),B9035)</f>
        <v>1</v>
      </c>
      <c r="C9036" s="1">
        <f>IF(C9035+1=Protocol!$V$21,0,C9035+1)</f>
        <v>10</v>
      </c>
      <c r="D9036" s="1">
        <f t="shared" si="299"/>
        <v>5</v>
      </c>
      <c r="E9036" s="1" t="str">
        <f>INDEX(Protocol[Mark],MATCH(C9036,Protocol[Step],0))</f>
        <v>6Gp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513010005</v>
      </c>
      <c r="H9036" s="134">
        <f>Systematic[[#This Row],[SampleVariableLabel]]+100*Systematic[[#This Row],[State]]</f>
        <v>513011005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513</v>
      </c>
      <c r="B9037" s="1">
        <f>IF(C9037=0,IF(B9036=Protocol!$V$20,1,B9036+1),B9036)</f>
        <v>1</v>
      </c>
      <c r="C9037" s="1">
        <f>IF(C9036+1=Protocol!$V$21,0,C9036+1)</f>
        <v>11</v>
      </c>
      <c r="D9037" s="1">
        <f t="shared" si="299"/>
        <v>6</v>
      </c>
      <c r="E9037" s="1" t="str">
        <f>INDEX(Protocol[Mark],MATCH(C9037,Protocol[Step],0))</f>
        <v>7U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513010006</v>
      </c>
      <c r="H9037" s="134">
        <f>Systematic[[#This Row],[SampleVariableLabel]]+100*Systematic[[#This Row],[State]]</f>
        <v>513011106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513</v>
      </c>
      <c r="B9038" s="1">
        <f>IF(C9038=0,IF(B9037=Protocol!$V$20,1,B9037+1),B9037)</f>
        <v>1</v>
      </c>
      <c r="C9038" s="1">
        <f>IF(C9037+1=Protocol!$V$21,0,C9037+1)</f>
        <v>12</v>
      </c>
      <c r="D9038" s="1">
        <f t="shared" si="299"/>
        <v>1</v>
      </c>
      <c r="E9038" s="1" t="str">
        <f>INDEX(Protocol[Mark],MATCH(C9038,Protocol[Step],0))</f>
        <v>8Rot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513010001</v>
      </c>
      <c r="H9038" s="134">
        <f>Systematic[[#This Row],[SampleVariableLabel]]+100*Systematic[[#This Row],[State]]</f>
        <v>513011201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513</v>
      </c>
      <c r="B9039" s="1">
        <f>IF(C9039=0,IF(B9038=Protocol!$V$20,1,B9038+1),B9038)</f>
        <v>1</v>
      </c>
      <c r="C9039" s="1">
        <f>IF(C9038+1=Protocol!$V$21,0,C9038+1)</f>
        <v>13</v>
      </c>
      <c r="D9039" s="1">
        <f t="shared" si="299"/>
        <v>2</v>
      </c>
      <c r="E9039" s="1" t="str">
        <f>INDEX(Protocol[Mark],MATCH(C9039,Protocol[Step],0))</f>
        <v>9Ama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513010002</v>
      </c>
      <c r="H9039" s="134">
        <f>Systematic[[#This Row],[SampleVariableLabel]]+100*Systematic[[#This Row],[State]]</f>
        <v>513011302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513</v>
      </c>
      <c r="B9040" s="1">
        <f>IF(C9040=0,IF(B9039=Protocol!$V$20,1,B9039+1),B9039)</f>
        <v>1</v>
      </c>
      <c r="C9040" s="1">
        <f>IF(C9039+1=Protocol!$V$21,0,C9039+1)</f>
        <v>14</v>
      </c>
      <c r="D9040" s="1">
        <f t="shared" si="299"/>
        <v>3</v>
      </c>
      <c r="E9040" s="1" t="str">
        <f>INDEX(Protocol[Mark],MATCH(C9040,Protocol[Step],0))</f>
        <v>10AsTm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513010003</v>
      </c>
      <c r="H9040" s="134">
        <f>Systematic[[#This Row],[SampleVariableLabel]]+100*Systematic[[#This Row],[State]]</f>
        <v>513011403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513</v>
      </c>
      <c r="B9041" s="1">
        <f>IF(C9041=0,IF(B9040=Protocol!$V$20,1,B9040+1),B9040)</f>
        <v>1</v>
      </c>
      <c r="C9041" s="1">
        <f>IF(C9040+1=Protocol!$V$21,0,C9040+1)</f>
        <v>15</v>
      </c>
      <c r="D9041" s="1">
        <f t="shared" si="299"/>
        <v>4</v>
      </c>
      <c r="E9041" s="1" t="str">
        <f>INDEX(Protocol[Mark],MATCH(C9041,Protocol[Step],0))</f>
        <v>11Azd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513010004</v>
      </c>
      <c r="H9041" s="134">
        <f>Systematic[[#This Row],[SampleVariableLabel]]+100*Systematic[[#This Row],[State]]</f>
        <v>513011504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514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ce1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514010005</v>
      </c>
      <c r="H9042" s="134">
        <f>Systematic[[#This Row],[SampleVariableLabel]]+100*Systematic[[#This Row],[State]]</f>
        <v>514010005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514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1Dig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514010006</v>
      </c>
      <c r="H9043" s="134">
        <f>Systematic[[#This Row],[SampleVariableLabel]]+100*Systematic[[#This Row],[State]]</f>
        <v>514010106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514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1D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514010001</v>
      </c>
      <c r="H9044" s="134">
        <f>Systematic[[#This Row],[SampleVariableLabel]]+100*Systematic[[#This Row],[State]]</f>
        <v>514010201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514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1M.1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514010002</v>
      </c>
      <c r="H9045" s="134">
        <f>Systematic[[#This Row],[SampleVariableLabel]]+100*Systematic[[#This Row],[State]]</f>
        <v>514010302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514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2Oct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514010003</v>
      </c>
      <c r="H9046" s="134">
        <f>Systematic[[#This Row],[SampleVariableLabel]]+100*Systematic[[#This Row],[State]]</f>
        <v>514010403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514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2c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514010004</v>
      </c>
      <c r="H9047" s="134">
        <f>Systematic[[#This Row],[SampleVariableLabel]]+100*Systematic[[#This Row],[State]]</f>
        <v>514010504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514</v>
      </c>
      <c r="B9048" s="1">
        <f>IF(C9048=0,IF(B9047=Protocol!$V$20,1,B9047+1),B9047)</f>
        <v>1</v>
      </c>
      <c r="C9048" s="1">
        <f>IF(C9047+1=Protocol!$V$21,0,C9047+1)</f>
        <v>6</v>
      </c>
      <c r="D9048" s="1">
        <f t="shared" si="299"/>
        <v>5</v>
      </c>
      <c r="E9048" s="1" t="str">
        <f>INDEX(Protocol[Mark],MATCH(C9048,Protocol[Step],0))</f>
        <v>2M2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514010005</v>
      </c>
      <c r="H9048" s="134">
        <f>Systematic[[#This Row],[SampleVariableLabel]]+100*Systematic[[#This Row],[State]]</f>
        <v>514010605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514</v>
      </c>
      <c r="B9049" s="1">
        <f>IF(C9049=0,IF(B9048=Protocol!$V$20,1,B9048+1),B9048)</f>
        <v>1</v>
      </c>
      <c r="C9049" s="1">
        <f>IF(C9048+1=Protocol!$V$21,0,C9048+1)</f>
        <v>7</v>
      </c>
      <c r="D9049" s="1">
        <f t="shared" si="299"/>
        <v>6</v>
      </c>
      <c r="E9049" s="1" t="str">
        <f>INDEX(Protocol[Mark],MATCH(C9049,Protocol[Step],0))</f>
        <v>3P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514010006</v>
      </c>
      <c r="H9049" s="134">
        <f>Systematic[[#This Row],[SampleVariableLabel]]+100*Systematic[[#This Row],[State]]</f>
        <v>514010706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514</v>
      </c>
      <c r="B9050" s="1">
        <f>IF(C9050=0,IF(B9049=Protocol!$V$20,1,B9049+1),B9049)</f>
        <v>1</v>
      </c>
      <c r="C9050" s="1">
        <f>IF(C9049+1=Protocol!$V$21,0,C9049+1)</f>
        <v>8</v>
      </c>
      <c r="D9050" s="1">
        <f t="shared" si="299"/>
        <v>1</v>
      </c>
      <c r="E9050" s="1" t="str">
        <f>INDEX(Protocol[Mark],MATCH(C9050,Protocol[Step],0))</f>
        <v>4G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514010001</v>
      </c>
      <c r="H9050" s="134">
        <f>Systematic[[#This Row],[SampleVariableLabel]]+100*Systematic[[#This Row],[State]]</f>
        <v>514010801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514</v>
      </c>
      <c r="B9051" s="1">
        <f>IF(C9051=0,IF(B9050=Protocol!$V$20,1,B9050+1),B9050)</f>
        <v>1</v>
      </c>
      <c r="C9051" s="1">
        <f>IF(C9050+1=Protocol!$V$21,0,C9050+1)</f>
        <v>9</v>
      </c>
      <c r="D9051" s="1">
        <f t="shared" si="299"/>
        <v>2</v>
      </c>
      <c r="E9051" s="1" t="str">
        <f>INDEX(Protocol[Mark],MATCH(C9051,Protocol[Step],0))</f>
        <v>5S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514010002</v>
      </c>
      <c r="H9051" s="134">
        <f>Systematic[[#This Row],[SampleVariableLabel]]+100*Systematic[[#This Row],[State]]</f>
        <v>514010902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514</v>
      </c>
      <c r="B9052" s="1">
        <f>IF(C9052=0,IF(B9051=Protocol!$V$20,1,B9051+1),B9051)</f>
        <v>1</v>
      </c>
      <c r="C9052" s="1">
        <f>IF(C9051+1=Protocol!$V$21,0,C9051+1)</f>
        <v>10</v>
      </c>
      <c r="D9052" s="1">
        <f t="shared" si="299"/>
        <v>3</v>
      </c>
      <c r="E9052" s="1" t="str">
        <f>INDEX(Protocol[Mark],MATCH(C9052,Protocol[Step],0))</f>
        <v>6Gp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514010003</v>
      </c>
      <c r="H9052" s="134">
        <f>Systematic[[#This Row],[SampleVariableLabel]]+100*Systematic[[#This Row],[State]]</f>
        <v>514011003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514</v>
      </c>
      <c r="B9053" s="1">
        <f>IF(C9053=0,IF(B9052=Protocol!$V$20,1,B9052+1),B9052)</f>
        <v>1</v>
      </c>
      <c r="C9053" s="1">
        <f>IF(C9052+1=Protocol!$V$21,0,C9052+1)</f>
        <v>11</v>
      </c>
      <c r="D9053" s="1">
        <f t="shared" si="299"/>
        <v>4</v>
      </c>
      <c r="E9053" s="1" t="str">
        <f>INDEX(Protocol[Mark],MATCH(C9053,Protocol[Step],0))</f>
        <v>7U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514010004</v>
      </c>
      <c r="H9053" s="134">
        <f>Systematic[[#This Row],[SampleVariableLabel]]+100*Systematic[[#This Row],[State]]</f>
        <v>514011104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514</v>
      </c>
      <c r="B9054" s="1">
        <f>IF(C9054=0,IF(B9053=Protocol!$V$20,1,B9053+1),B9053)</f>
        <v>1</v>
      </c>
      <c r="C9054" s="1">
        <f>IF(C9053+1=Protocol!$V$21,0,C9053+1)</f>
        <v>12</v>
      </c>
      <c r="D9054" s="1">
        <f t="shared" si="299"/>
        <v>5</v>
      </c>
      <c r="E9054" s="1" t="str">
        <f>INDEX(Protocol[Mark],MATCH(C9054,Protocol[Step],0))</f>
        <v>8Rot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514010005</v>
      </c>
      <c r="H9054" s="134">
        <f>Systematic[[#This Row],[SampleVariableLabel]]+100*Systematic[[#This Row],[State]]</f>
        <v>514011205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514</v>
      </c>
      <c r="B9055" s="1">
        <f>IF(C9055=0,IF(B9054=Protocol!$V$20,1,B9054+1),B9054)</f>
        <v>1</v>
      </c>
      <c r="C9055" s="1">
        <f>IF(C9054+1=Protocol!$V$21,0,C9054+1)</f>
        <v>13</v>
      </c>
      <c r="D9055" s="1">
        <f t="shared" si="299"/>
        <v>6</v>
      </c>
      <c r="E9055" s="1" t="str">
        <f>INDEX(Protocol[Mark],MATCH(C9055,Protocol[Step],0))</f>
        <v>9Ama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514010006</v>
      </c>
      <c r="H9055" s="134">
        <f>Systematic[[#This Row],[SampleVariableLabel]]+100*Systematic[[#This Row],[State]]</f>
        <v>514011306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514</v>
      </c>
      <c r="B9056" s="1">
        <f>IF(C9056=0,IF(B9055=Protocol!$V$20,1,B9055+1),B9055)</f>
        <v>1</v>
      </c>
      <c r="C9056" s="1">
        <f>IF(C9055+1=Protocol!$V$21,0,C9055+1)</f>
        <v>14</v>
      </c>
      <c r="D9056" s="1">
        <f t="shared" si="299"/>
        <v>1</v>
      </c>
      <c r="E9056" s="1" t="str">
        <f>INDEX(Protocol[Mark],MATCH(C9056,Protocol[Step],0))</f>
        <v>10AsTm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514010001</v>
      </c>
      <c r="H9056" s="134">
        <f>Systematic[[#This Row],[SampleVariableLabel]]+100*Systematic[[#This Row],[State]]</f>
        <v>514011401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514</v>
      </c>
      <c r="B9057" s="1">
        <f>IF(C9057=0,IF(B9056=Protocol!$V$20,1,B9056+1),B9056)</f>
        <v>1</v>
      </c>
      <c r="C9057" s="1">
        <f>IF(C9056+1=Protocol!$V$21,0,C9056+1)</f>
        <v>15</v>
      </c>
      <c r="D9057" s="1">
        <f t="shared" si="299"/>
        <v>2</v>
      </c>
      <c r="E9057" s="1" t="str">
        <f>INDEX(Protocol[Mark],MATCH(C9057,Protocol[Step],0))</f>
        <v>11Azd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514010002</v>
      </c>
      <c r="H9057" s="134">
        <f>Systematic[[#This Row],[SampleVariableLabel]]+100*Systematic[[#This Row],[State]]</f>
        <v>514011502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515</v>
      </c>
      <c r="B9058" s="1">
        <f>IF(C9058=0,IF(B9057=Protocol!$V$20,1,B9057+1),B9057)</f>
        <v>1</v>
      </c>
      <c r="C9058" s="1">
        <f>IF(C9057+1=Protocol!$V$21,0,C9057+1)</f>
        <v>0</v>
      </c>
      <c r="D9058" s="1">
        <f t="shared" si="299"/>
        <v>3</v>
      </c>
      <c r="E9058" s="1" t="str">
        <f>INDEX(Protocol[Mark],MATCH(C9058,Protocol[Step],0))</f>
        <v>ce1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515010003</v>
      </c>
      <c r="H9058" s="134">
        <f>Systematic[[#This Row],[SampleVariableLabel]]+100*Systematic[[#This Row],[State]]</f>
        <v>515010003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515</v>
      </c>
      <c r="B9059" s="1">
        <f>IF(C9059=0,IF(B9058=Protocol!$V$20,1,B9058+1),B9058)</f>
        <v>1</v>
      </c>
      <c r="C9059" s="1">
        <f>IF(C9058+1=Protocol!$V$21,0,C9058+1)</f>
        <v>1</v>
      </c>
      <c r="D9059" s="1">
        <f t="shared" si="299"/>
        <v>4</v>
      </c>
      <c r="E9059" s="1" t="str">
        <f>INDEX(Protocol[Mark],MATCH(C9059,Protocol[Step],0))</f>
        <v>1Dig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515010004</v>
      </c>
      <c r="H9059" s="134">
        <f>Systematic[[#This Row],[SampleVariableLabel]]+100*Systematic[[#This Row],[State]]</f>
        <v>515010104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515</v>
      </c>
      <c r="B9060" s="1">
        <f>IF(C9060=0,IF(B9059=Protocol!$V$20,1,B9059+1),B9059)</f>
        <v>1</v>
      </c>
      <c r="C9060" s="1">
        <f>IF(C9059+1=Protocol!$V$21,0,C9059+1)</f>
        <v>2</v>
      </c>
      <c r="D9060" s="1">
        <f t="shared" si="299"/>
        <v>5</v>
      </c>
      <c r="E9060" s="1" t="str">
        <f>INDEX(Protocol[Mark],MATCH(C9060,Protocol[Step],0))</f>
        <v>1D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515010005</v>
      </c>
      <c r="H9060" s="134">
        <f>Systematic[[#This Row],[SampleVariableLabel]]+100*Systematic[[#This Row],[State]]</f>
        <v>515010205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515</v>
      </c>
      <c r="B9061" s="1">
        <f>IF(C9061=0,IF(B9060=Protocol!$V$20,1,B9060+1),B9060)</f>
        <v>1</v>
      </c>
      <c r="C9061" s="1">
        <f>IF(C9060+1=Protocol!$V$21,0,C9060+1)</f>
        <v>3</v>
      </c>
      <c r="D9061" s="1">
        <f t="shared" si="299"/>
        <v>6</v>
      </c>
      <c r="E9061" s="1" t="str">
        <f>INDEX(Protocol[Mark],MATCH(C9061,Protocol[Step],0))</f>
        <v>1M.1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515010006</v>
      </c>
      <c r="H9061" s="134">
        <f>Systematic[[#This Row],[SampleVariableLabel]]+100*Systematic[[#This Row],[State]]</f>
        <v>515010306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515</v>
      </c>
      <c r="B9062" s="1">
        <f>IF(C9062=0,IF(B9061=Protocol!$V$20,1,B9061+1),B9061)</f>
        <v>1</v>
      </c>
      <c r="C9062" s="1">
        <f>IF(C9061+1=Protocol!$V$21,0,C9061+1)</f>
        <v>4</v>
      </c>
      <c r="D9062" s="1">
        <f t="shared" si="299"/>
        <v>1</v>
      </c>
      <c r="E9062" s="1" t="str">
        <f>INDEX(Protocol[Mark],MATCH(C9062,Protocol[Step],0))</f>
        <v>2Oct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515010001</v>
      </c>
      <c r="H9062" s="134">
        <f>Systematic[[#This Row],[SampleVariableLabel]]+100*Systematic[[#This Row],[State]]</f>
        <v>515010401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515</v>
      </c>
      <c r="B9063" s="1">
        <f>IF(C9063=0,IF(B9062=Protocol!$V$20,1,B9062+1),B9062)</f>
        <v>1</v>
      </c>
      <c r="C9063" s="1">
        <f>IF(C9062+1=Protocol!$V$21,0,C9062+1)</f>
        <v>5</v>
      </c>
      <c r="D9063" s="1">
        <f t="shared" si="299"/>
        <v>2</v>
      </c>
      <c r="E9063" s="1" t="str">
        <f>INDEX(Protocol[Mark],MATCH(C9063,Protocol[Step],0))</f>
        <v>2c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515010002</v>
      </c>
      <c r="H9063" s="134">
        <f>Systematic[[#This Row],[SampleVariableLabel]]+100*Systematic[[#This Row],[State]]</f>
        <v>515010502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515</v>
      </c>
      <c r="B9064" s="1">
        <f>IF(C9064=0,IF(B9063=Protocol!$V$20,1,B9063+1),B9063)</f>
        <v>1</v>
      </c>
      <c r="C9064" s="1">
        <f>IF(C9063+1=Protocol!$V$21,0,C9063+1)</f>
        <v>6</v>
      </c>
      <c r="D9064" s="1">
        <f t="shared" si="299"/>
        <v>3</v>
      </c>
      <c r="E9064" s="1" t="str">
        <f>INDEX(Protocol[Mark],MATCH(C9064,Protocol[Step],0))</f>
        <v>2M2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515010003</v>
      </c>
      <c r="H9064" s="134">
        <f>Systematic[[#This Row],[SampleVariableLabel]]+100*Systematic[[#This Row],[State]]</f>
        <v>515010603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515</v>
      </c>
      <c r="B9065" s="1">
        <f>IF(C9065=0,IF(B9064=Protocol!$V$20,1,B9064+1),B9064)</f>
        <v>1</v>
      </c>
      <c r="C9065" s="1">
        <f>IF(C9064+1=Protocol!$V$21,0,C9064+1)</f>
        <v>7</v>
      </c>
      <c r="D9065" s="1">
        <f t="shared" si="299"/>
        <v>4</v>
      </c>
      <c r="E9065" s="1" t="str">
        <f>INDEX(Protocol[Mark],MATCH(C9065,Protocol[Step],0))</f>
        <v>3P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515010004</v>
      </c>
      <c r="H9065" s="134">
        <f>Systematic[[#This Row],[SampleVariableLabel]]+100*Systematic[[#This Row],[State]]</f>
        <v>515010704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515</v>
      </c>
      <c r="B9066" s="1">
        <f>IF(C9066=0,IF(B9065=Protocol!$V$20,1,B9065+1),B9065)</f>
        <v>1</v>
      </c>
      <c r="C9066" s="1">
        <f>IF(C9065+1=Protocol!$V$21,0,C9065+1)</f>
        <v>8</v>
      </c>
      <c r="D9066" s="1">
        <f t="shared" si="299"/>
        <v>5</v>
      </c>
      <c r="E9066" s="1" t="str">
        <f>INDEX(Protocol[Mark],MATCH(C9066,Protocol[Step],0))</f>
        <v>4G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515010005</v>
      </c>
      <c r="H9066" s="134">
        <f>Systematic[[#This Row],[SampleVariableLabel]]+100*Systematic[[#This Row],[State]]</f>
        <v>515010805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515</v>
      </c>
      <c r="B9067" s="1">
        <f>IF(C9067=0,IF(B9066=Protocol!$V$20,1,B9066+1),B9066)</f>
        <v>1</v>
      </c>
      <c r="C9067" s="1">
        <f>IF(C9066+1=Protocol!$V$21,0,C9066+1)</f>
        <v>9</v>
      </c>
      <c r="D9067" s="1">
        <f t="shared" si="299"/>
        <v>6</v>
      </c>
      <c r="E9067" s="1" t="str">
        <f>INDEX(Protocol[Mark],MATCH(C9067,Protocol[Step],0))</f>
        <v>5S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515010006</v>
      </c>
      <c r="H9067" s="134">
        <f>Systematic[[#This Row],[SampleVariableLabel]]+100*Systematic[[#This Row],[State]]</f>
        <v>515010906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515</v>
      </c>
      <c r="B9068" s="1">
        <f>IF(C9068=0,IF(B9067=Protocol!$V$20,1,B9067+1),B9067)</f>
        <v>1</v>
      </c>
      <c r="C9068" s="1">
        <f>IF(C9067+1=Protocol!$V$21,0,C9067+1)</f>
        <v>10</v>
      </c>
      <c r="D9068" s="1">
        <f t="shared" si="299"/>
        <v>1</v>
      </c>
      <c r="E9068" s="1" t="str">
        <f>INDEX(Protocol[Mark],MATCH(C9068,Protocol[Step],0))</f>
        <v>6Gp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515010001</v>
      </c>
      <c r="H9068" s="134">
        <f>Systematic[[#This Row],[SampleVariableLabel]]+100*Systematic[[#This Row],[State]]</f>
        <v>515011001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515</v>
      </c>
      <c r="B9069" s="1">
        <f>IF(C9069=0,IF(B9068=Protocol!$V$20,1,B9068+1),B9068)</f>
        <v>1</v>
      </c>
      <c r="C9069" s="1">
        <f>IF(C9068+1=Protocol!$V$21,0,C9068+1)</f>
        <v>11</v>
      </c>
      <c r="D9069" s="1">
        <f t="shared" si="299"/>
        <v>2</v>
      </c>
      <c r="E9069" s="1" t="str">
        <f>INDEX(Protocol[Mark],MATCH(C9069,Protocol[Step],0))</f>
        <v>7U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515010002</v>
      </c>
      <c r="H9069" s="134">
        <f>Systematic[[#This Row],[SampleVariableLabel]]+100*Systematic[[#This Row],[State]]</f>
        <v>515011102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515</v>
      </c>
      <c r="B9070" s="1">
        <f>IF(C9070=0,IF(B9069=Protocol!$V$20,1,B9069+1),B9069)</f>
        <v>1</v>
      </c>
      <c r="C9070" s="1">
        <f>IF(C9069+1=Protocol!$V$21,0,C9069+1)</f>
        <v>12</v>
      </c>
      <c r="D9070" s="1">
        <f t="shared" si="299"/>
        <v>3</v>
      </c>
      <c r="E9070" s="1" t="str">
        <f>INDEX(Protocol[Mark],MATCH(C9070,Protocol[Step],0))</f>
        <v>8Rot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515010003</v>
      </c>
      <c r="H9070" s="134">
        <f>Systematic[[#This Row],[SampleVariableLabel]]+100*Systematic[[#This Row],[State]]</f>
        <v>515011203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515</v>
      </c>
      <c r="B9071" s="1">
        <f>IF(C9071=0,IF(B9070=Protocol!$V$20,1,B9070+1),B9070)</f>
        <v>1</v>
      </c>
      <c r="C9071" s="1">
        <f>IF(C9070+1=Protocol!$V$21,0,C9070+1)</f>
        <v>13</v>
      </c>
      <c r="D9071" s="1">
        <f t="shared" si="299"/>
        <v>4</v>
      </c>
      <c r="E9071" s="1" t="str">
        <f>INDEX(Protocol[Mark],MATCH(C9071,Protocol[Step],0))</f>
        <v>9Ama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515010004</v>
      </c>
      <c r="H9071" s="134">
        <f>Systematic[[#This Row],[SampleVariableLabel]]+100*Systematic[[#This Row],[State]]</f>
        <v>515011304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515</v>
      </c>
      <c r="B9072" s="1">
        <f>IF(C9072=0,IF(B9071=Protocol!$V$20,1,B9071+1),B9071)</f>
        <v>1</v>
      </c>
      <c r="C9072" s="1">
        <f>IF(C9071+1=Protocol!$V$21,0,C9071+1)</f>
        <v>14</v>
      </c>
      <c r="D9072" s="1">
        <f t="shared" si="299"/>
        <v>5</v>
      </c>
      <c r="E9072" s="1" t="str">
        <f>INDEX(Protocol[Mark],MATCH(C9072,Protocol[Step],0))</f>
        <v>10AsTm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515010005</v>
      </c>
      <c r="H9072" s="134">
        <f>Systematic[[#This Row],[SampleVariableLabel]]+100*Systematic[[#This Row],[State]]</f>
        <v>515011405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515</v>
      </c>
      <c r="B9073" s="1">
        <f>IF(C9073=0,IF(B9072=Protocol!$V$20,1,B9072+1),B9072)</f>
        <v>1</v>
      </c>
      <c r="C9073" s="1">
        <f>IF(C9072+1=Protocol!$V$21,0,C9072+1)</f>
        <v>15</v>
      </c>
      <c r="D9073" s="1">
        <f t="shared" si="299"/>
        <v>6</v>
      </c>
      <c r="E9073" s="1" t="str">
        <f>INDEX(Protocol[Mark],MATCH(C9073,Protocol[Step],0))</f>
        <v>11Azd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515010006</v>
      </c>
      <c r="H9073" s="134">
        <f>Systematic[[#This Row],[SampleVariableLabel]]+100*Systematic[[#This Row],[State]]</f>
        <v>515011506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516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ce1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516010001</v>
      </c>
      <c r="H9074" s="134">
        <f>Systematic[[#This Row],[SampleVariableLabel]]+100*Systematic[[#This Row],[State]]</f>
        <v>516010001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516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1Dig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516010002</v>
      </c>
      <c r="H9075" s="134">
        <f>Systematic[[#This Row],[SampleVariableLabel]]+100*Systematic[[#This Row],[State]]</f>
        <v>516010102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516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1D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516010003</v>
      </c>
      <c r="H9076" s="134">
        <f>Systematic[[#This Row],[SampleVariableLabel]]+100*Systematic[[#This Row],[State]]</f>
        <v>516010203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516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1M.1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516010004</v>
      </c>
      <c r="H9077" s="134">
        <f>Systematic[[#This Row],[SampleVariableLabel]]+100*Systematic[[#This Row],[State]]</f>
        <v>516010304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516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2Oct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516010005</v>
      </c>
      <c r="H9078" s="134">
        <f>Systematic[[#This Row],[SampleVariableLabel]]+100*Systematic[[#This Row],[State]]</f>
        <v>516010405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516</v>
      </c>
      <c r="B9079" s="1">
        <f>IF(C9079=0,IF(B9078=Protocol!$V$20,1,B9078+1),B9078)</f>
        <v>1</v>
      </c>
      <c r="C9079" s="1">
        <f>IF(C9078+1=Protocol!$V$21,0,C9078+1)</f>
        <v>5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516010006</v>
      </c>
      <c r="H9079" s="134">
        <f>Systematic[[#This Row],[SampleVariableLabel]]+100*Systematic[[#This Row],[State]]</f>
        <v>516010506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516</v>
      </c>
      <c r="B9080" s="1">
        <f>IF(C9080=0,IF(B9079=Protocol!$V$20,1,B9079+1),B9079)</f>
        <v>1</v>
      </c>
      <c r="C9080" s="1">
        <f>IF(C9079+1=Protocol!$V$21,0,C9079+1)</f>
        <v>6</v>
      </c>
      <c r="D9080" s="1">
        <f t="shared" si="299"/>
        <v>1</v>
      </c>
      <c r="E9080" s="1" t="str">
        <f>INDEX(Protocol[Mark],MATCH(C9080,Protocol[Step],0))</f>
        <v>2M2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516010001</v>
      </c>
      <c r="H9080" s="134">
        <f>Systematic[[#This Row],[SampleVariableLabel]]+100*Systematic[[#This Row],[State]]</f>
        <v>516010601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516</v>
      </c>
      <c r="B9081" s="1">
        <f>IF(C9081=0,IF(B9080=Protocol!$V$20,1,B9080+1),B9080)</f>
        <v>1</v>
      </c>
      <c r="C9081" s="1">
        <f>IF(C9080+1=Protocol!$V$21,0,C9080+1)</f>
        <v>7</v>
      </c>
      <c r="D9081" s="1">
        <f t="shared" si="299"/>
        <v>2</v>
      </c>
      <c r="E9081" s="1" t="str">
        <f>INDEX(Protocol[Mark],MATCH(C9081,Protocol[Step],0))</f>
        <v>3P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516010002</v>
      </c>
      <c r="H9081" s="134">
        <f>Systematic[[#This Row],[SampleVariableLabel]]+100*Systematic[[#This Row],[State]]</f>
        <v>516010702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516</v>
      </c>
      <c r="B9082" s="1">
        <f>IF(C9082=0,IF(B9081=Protocol!$V$20,1,B9081+1),B9081)</f>
        <v>1</v>
      </c>
      <c r="C9082" s="1">
        <f>IF(C9081+1=Protocol!$V$21,0,C9081+1)</f>
        <v>8</v>
      </c>
      <c r="D9082" s="1">
        <f t="shared" si="299"/>
        <v>3</v>
      </c>
      <c r="E9082" s="1" t="str">
        <f>INDEX(Protocol[Mark],MATCH(C9082,Protocol[Step],0))</f>
        <v>4G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516010003</v>
      </c>
      <c r="H9082" s="134">
        <f>Systematic[[#This Row],[SampleVariableLabel]]+100*Systematic[[#This Row],[State]]</f>
        <v>516010803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516</v>
      </c>
      <c r="B9083" s="1">
        <f>IF(C9083=0,IF(B9082=Protocol!$V$20,1,B9082+1),B9082)</f>
        <v>1</v>
      </c>
      <c r="C9083" s="1">
        <f>IF(C9082+1=Protocol!$V$21,0,C9082+1)</f>
        <v>9</v>
      </c>
      <c r="D9083" s="1">
        <f t="shared" si="299"/>
        <v>4</v>
      </c>
      <c r="E9083" s="1" t="str">
        <f>INDEX(Protocol[Mark],MATCH(C9083,Protocol[Step],0))</f>
        <v>5S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516010004</v>
      </c>
      <c r="H9083" s="134">
        <f>Systematic[[#This Row],[SampleVariableLabel]]+100*Systematic[[#This Row],[State]]</f>
        <v>516010904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516</v>
      </c>
      <c r="B9084" s="1">
        <f>IF(C9084=0,IF(B9083=Protocol!$V$20,1,B9083+1),B9083)</f>
        <v>1</v>
      </c>
      <c r="C9084" s="1">
        <f>IF(C9083+1=Protocol!$V$21,0,C9083+1)</f>
        <v>10</v>
      </c>
      <c r="D9084" s="1">
        <f t="shared" si="299"/>
        <v>5</v>
      </c>
      <c r="E9084" s="1" t="str">
        <f>INDEX(Protocol[Mark],MATCH(C9084,Protocol[Step],0))</f>
        <v>6Gp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516010005</v>
      </c>
      <c r="H9084" s="134">
        <f>Systematic[[#This Row],[SampleVariableLabel]]+100*Systematic[[#This Row],[State]]</f>
        <v>516011005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516</v>
      </c>
      <c r="B9085" s="1">
        <f>IF(C9085=0,IF(B9084=Protocol!$V$20,1,B9084+1),B9084)</f>
        <v>1</v>
      </c>
      <c r="C9085" s="1">
        <f>IF(C9084+1=Protocol!$V$21,0,C9084+1)</f>
        <v>11</v>
      </c>
      <c r="D9085" s="1">
        <f t="shared" si="299"/>
        <v>6</v>
      </c>
      <c r="E9085" s="1" t="str">
        <f>INDEX(Protocol[Mark],MATCH(C9085,Protocol[Step],0))</f>
        <v>7U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516010006</v>
      </c>
      <c r="H9085" s="134">
        <f>Systematic[[#This Row],[SampleVariableLabel]]+100*Systematic[[#This Row],[State]]</f>
        <v>516011106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516</v>
      </c>
      <c r="B9086" s="1">
        <f>IF(C9086=0,IF(B9085=Protocol!$V$20,1,B9085+1),B9085)</f>
        <v>1</v>
      </c>
      <c r="C9086" s="1">
        <f>IF(C9085+1=Protocol!$V$21,0,C9085+1)</f>
        <v>12</v>
      </c>
      <c r="D9086" s="1">
        <f t="shared" si="299"/>
        <v>1</v>
      </c>
      <c r="E9086" s="1" t="str">
        <f>INDEX(Protocol[Mark],MATCH(C9086,Protocol[Step],0))</f>
        <v>8Rot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516010001</v>
      </c>
      <c r="H9086" s="134">
        <f>Systematic[[#This Row],[SampleVariableLabel]]+100*Systematic[[#This Row],[State]]</f>
        <v>516011201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516</v>
      </c>
      <c r="B9087" s="1">
        <f>IF(C9087=0,IF(B9086=Protocol!$V$20,1,B9086+1),B9086)</f>
        <v>1</v>
      </c>
      <c r="C9087" s="1">
        <f>IF(C9086+1=Protocol!$V$21,0,C9086+1)</f>
        <v>13</v>
      </c>
      <c r="D9087" s="1">
        <f t="shared" si="299"/>
        <v>2</v>
      </c>
      <c r="E9087" s="1" t="str">
        <f>INDEX(Protocol[Mark],MATCH(C9087,Protocol[Step],0))</f>
        <v>9Ama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516010002</v>
      </c>
      <c r="H9087" s="134">
        <f>Systematic[[#This Row],[SampleVariableLabel]]+100*Systematic[[#This Row],[State]]</f>
        <v>516011302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516</v>
      </c>
      <c r="B9088" s="1">
        <f>IF(C9088=0,IF(B9087=Protocol!$V$20,1,B9087+1),B9087)</f>
        <v>1</v>
      </c>
      <c r="C9088" s="1">
        <f>IF(C9087+1=Protocol!$V$21,0,C9087+1)</f>
        <v>14</v>
      </c>
      <c r="D9088" s="1">
        <f t="shared" si="299"/>
        <v>3</v>
      </c>
      <c r="E9088" s="1" t="str">
        <f>INDEX(Protocol[Mark],MATCH(C9088,Protocol[Step],0))</f>
        <v>10AsTm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516010003</v>
      </c>
      <c r="H9088" s="134">
        <f>Systematic[[#This Row],[SampleVariableLabel]]+100*Systematic[[#This Row],[State]]</f>
        <v>516011403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516</v>
      </c>
      <c r="B9089" s="1">
        <f>IF(C9089=0,IF(B9088=Protocol!$V$20,1,B9088+1),B9088)</f>
        <v>1</v>
      </c>
      <c r="C9089" s="1">
        <f>IF(C9088+1=Protocol!$V$21,0,C9088+1)</f>
        <v>15</v>
      </c>
      <c r="D9089" s="1">
        <f t="shared" si="299"/>
        <v>4</v>
      </c>
      <c r="E9089" s="1" t="str">
        <f>INDEX(Protocol[Mark],MATCH(C9089,Protocol[Step],0))</f>
        <v>11Azd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516010004</v>
      </c>
      <c r="H9089" s="134">
        <f>Systematic[[#This Row],[SampleVariableLabel]]+100*Systematic[[#This Row],[State]]</f>
        <v>516011504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517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ce1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517010005</v>
      </c>
      <c r="H9090" s="134">
        <f>Systematic[[#This Row],[SampleVariableLabel]]+100*Systematic[[#This Row],[State]]</f>
        <v>517010005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517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1Dig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517010006</v>
      </c>
      <c r="H9091" s="134">
        <f>Systematic[[#This Row],[SampleVariableLabel]]+100*Systematic[[#This Row],[State]]</f>
        <v>517010106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517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1D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517010001</v>
      </c>
      <c r="H9092" s="134">
        <f>Systematic[[#This Row],[SampleVariableLabel]]+100*Systematic[[#This Row],[State]]</f>
        <v>517010201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517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1M.1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517010002</v>
      </c>
      <c r="H9093" s="134">
        <f>Systematic[[#This Row],[SampleVariableLabel]]+100*Systematic[[#This Row],[State]]</f>
        <v>517010302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517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2Oct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517010003</v>
      </c>
      <c r="H9094" s="134">
        <f>Systematic[[#This Row],[SampleVariableLabel]]+100*Systematic[[#This Row],[State]]</f>
        <v>517010403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517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2c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517010004</v>
      </c>
      <c r="H9095" s="134">
        <f>Systematic[[#This Row],[SampleVariableLabel]]+100*Systematic[[#This Row],[State]]</f>
        <v>517010504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517</v>
      </c>
      <c r="B9096" s="1">
        <f>IF(C9096=0,IF(B9095=Protocol!$V$20,1,B9095+1),B9095)</f>
        <v>1</v>
      </c>
      <c r="C9096" s="1">
        <f>IF(C9095+1=Protocol!$V$21,0,C9095+1)</f>
        <v>6</v>
      </c>
      <c r="D9096" s="1">
        <f t="shared" si="301"/>
        <v>5</v>
      </c>
      <c r="E9096" s="1" t="str">
        <f>INDEX(Protocol[Mark],MATCH(C9096,Protocol[Step],0))</f>
        <v>2M2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517010005</v>
      </c>
      <c r="H9096" s="134">
        <f>Systematic[[#This Row],[SampleVariableLabel]]+100*Systematic[[#This Row],[State]]</f>
        <v>517010605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517</v>
      </c>
      <c r="B9097" s="1">
        <f>IF(C9097=0,IF(B9096=Protocol!$V$20,1,B9096+1),B9096)</f>
        <v>1</v>
      </c>
      <c r="C9097" s="1">
        <f>IF(C9096+1=Protocol!$V$21,0,C9096+1)</f>
        <v>7</v>
      </c>
      <c r="D9097" s="1">
        <f t="shared" si="301"/>
        <v>6</v>
      </c>
      <c r="E9097" s="1" t="str">
        <f>INDEX(Protocol[Mark],MATCH(C9097,Protocol[Step],0))</f>
        <v>3P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517010006</v>
      </c>
      <c r="H9097" s="134">
        <f>Systematic[[#This Row],[SampleVariableLabel]]+100*Systematic[[#This Row],[State]]</f>
        <v>517010706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517</v>
      </c>
      <c r="B9098" s="1">
        <f>IF(C9098=0,IF(B9097=Protocol!$V$20,1,B9097+1),B9097)</f>
        <v>1</v>
      </c>
      <c r="C9098" s="1">
        <f>IF(C9097+1=Protocol!$V$21,0,C9097+1)</f>
        <v>8</v>
      </c>
      <c r="D9098" s="1">
        <f t="shared" si="301"/>
        <v>1</v>
      </c>
      <c r="E9098" s="1" t="str">
        <f>INDEX(Protocol[Mark],MATCH(C9098,Protocol[Step],0))</f>
        <v>4G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517010001</v>
      </c>
      <c r="H9098" s="134">
        <f>Systematic[[#This Row],[SampleVariableLabel]]+100*Systematic[[#This Row],[State]]</f>
        <v>517010801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517</v>
      </c>
      <c r="B9099" s="1">
        <f>IF(C9099=0,IF(B9098=Protocol!$V$20,1,B9098+1),B9098)</f>
        <v>1</v>
      </c>
      <c r="C9099" s="1">
        <f>IF(C9098+1=Protocol!$V$21,0,C9098+1)</f>
        <v>9</v>
      </c>
      <c r="D9099" s="1">
        <f t="shared" si="301"/>
        <v>2</v>
      </c>
      <c r="E9099" s="1" t="str">
        <f>INDEX(Protocol[Mark],MATCH(C9099,Protocol[Step],0))</f>
        <v>5S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517010002</v>
      </c>
      <c r="H9099" s="134">
        <f>Systematic[[#This Row],[SampleVariableLabel]]+100*Systematic[[#This Row],[State]]</f>
        <v>517010902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517</v>
      </c>
      <c r="B9100" s="1">
        <f>IF(C9100=0,IF(B9099=Protocol!$V$20,1,B9099+1),B9099)</f>
        <v>1</v>
      </c>
      <c r="C9100" s="1">
        <f>IF(C9099+1=Protocol!$V$21,0,C9099+1)</f>
        <v>10</v>
      </c>
      <c r="D9100" s="1">
        <f t="shared" si="301"/>
        <v>3</v>
      </c>
      <c r="E9100" s="1" t="str">
        <f>INDEX(Protocol[Mark],MATCH(C9100,Protocol[Step],0))</f>
        <v>6Gp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517010003</v>
      </c>
      <c r="H9100" s="134">
        <f>Systematic[[#This Row],[SampleVariableLabel]]+100*Systematic[[#This Row],[State]]</f>
        <v>517011003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517</v>
      </c>
      <c r="B9101" s="1">
        <f>IF(C9101=0,IF(B9100=Protocol!$V$20,1,B9100+1),B9100)</f>
        <v>1</v>
      </c>
      <c r="C9101" s="1">
        <f>IF(C9100+1=Protocol!$V$21,0,C9100+1)</f>
        <v>11</v>
      </c>
      <c r="D9101" s="1">
        <f t="shared" si="301"/>
        <v>4</v>
      </c>
      <c r="E9101" s="1" t="str">
        <f>INDEX(Protocol[Mark],MATCH(C9101,Protocol[Step],0))</f>
        <v>7U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517010004</v>
      </c>
      <c r="H9101" s="134">
        <f>Systematic[[#This Row],[SampleVariableLabel]]+100*Systematic[[#This Row],[State]]</f>
        <v>517011104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517</v>
      </c>
      <c r="B9102" s="1">
        <f>IF(C9102=0,IF(B9101=Protocol!$V$20,1,B9101+1),B9101)</f>
        <v>1</v>
      </c>
      <c r="C9102" s="1">
        <f>IF(C9101+1=Protocol!$V$21,0,C9101+1)</f>
        <v>12</v>
      </c>
      <c r="D9102" s="1">
        <f t="shared" si="301"/>
        <v>5</v>
      </c>
      <c r="E9102" s="1" t="str">
        <f>INDEX(Protocol[Mark],MATCH(C9102,Protocol[Step],0))</f>
        <v>8Rot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517010005</v>
      </c>
      <c r="H9102" s="134">
        <f>Systematic[[#This Row],[SampleVariableLabel]]+100*Systematic[[#This Row],[State]]</f>
        <v>517011205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517</v>
      </c>
      <c r="B9103" s="1">
        <f>IF(C9103=0,IF(B9102=Protocol!$V$20,1,B9102+1),B9102)</f>
        <v>1</v>
      </c>
      <c r="C9103" s="1">
        <f>IF(C9102+1=Protocol!$V$21,0,C9102+1)</f>
        <v>13</v>
      </c>
      <c r="D9103" s="1">
        <f t="shared" si="301"/>
        <v>6</v>
      </c>
      <c r="E9103" s="1" t="str">
        <f>INDEX(Protocol[Mark],MATCH(C9103,Protocol[Step],0))</f>
        <v>9Ama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517010006</v>
      </c>
      <c r="H9103" s="134">
        <f>Systematic[[#This Row],[SampleVariableLabel]]+100*Systematic[[#This Row],[State]]</f>
        <v>517011306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517</v>
      </c>
      <c r="B9104" s="1">
        <f>IF(C9104=0,IF(B9103=Protocol!$V$20,1,B9103+1),B9103)</f>
        <v>1</v>
      </c>
      <c r="C9104" s="1">
        <f>IF(C9103+1=Protocol!$V$21,0,C9103+1)</f>
        <v>14</v>
      </c>
      <c r="D9104" s="1">
        <f t="shared" si="301"/>
        <v>1</v>
      </c>
      <c r="E9104" s="1" t="str">
        <f>INDEX(Protocol[Mark],MATCH(C9104,Protocol[Step],0))</f>
        <v>10AsTm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517010001</v>
      </c>
      <c r="H9104" s="134">
        <f>Systematic[[#This Row],[SampleVariableLabel]]+100*Systematic[[#This Row],[State]]</f>
        <v>517011401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517</v>
      </c>
      <c r="B9105" s="1">
        <f>IF(C9105=0,IF(B9104=Protocol!$V$20,1,B9104+1),B9104)</f>
        <v>1</v>
      </c>
      <c r="C9105" s="1">
        <f>IF(C9104+1=Protocol!$V$21,0,C9104+1)</f>
        <v>15</v>
      </c>
      <c r="D9105" s="1">
        <f t="shared" si="301"/>
        <v>2</v>
      </c>
      <c r="E9105" s="1" t="str">
        <f>INDEX(Protocol[Mark],MATCH(C9105,Protocol[Step],0))</f>
        <v>11Azd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517010002</v>
      </c>
      <c r="H9105" s="134">
        <f>Systematic[[#This Row],[SampleVariableLabel]]+100*Systematic[[#This Row],[State]]</f>
        <v>517011502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518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ce1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518010003</v>
      </c>
      <c r="H9106" s="134">
        <f>Systematic[[#This Row],[SampleVariableLabel]]+100*Systematic[[#This Row],[State]]</f>
        <v>518010003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518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1Dig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518010004</v>
      </c>
      <c r="H9107" s="134">
        <f>Systematic[[#This Row],[SampleVariableLabel]]+100*Systematic[[#This Row],[State]]</f>
        <v>518010104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518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1D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518010005</v>
      </c>
      <c r="H9108" s="134">
        <f>Systematic[[#This Row],[SampleVariableLabel]]+100*Systematic[[#This Row],[State]]</f>
        <v>518010205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518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1M.1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518010006</v>
      </c>
      <c r="H9109" s="134">
        <f>Systematic[[#This Row],[SampleVariableLabel]]+100*Systematic[[#This Row],[State]]</f>
        <v>518010306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518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2Oct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518010001</v>
      </c>
      <c r="H9110" s="134">
        <f>Systematic[[#This Row],[SampleVariableLabel]]+100*Systematic[[#This Row],[State]]</f>
        <v>518010401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518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2c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518010002</v>
      </c>
      <c r="H9111" s="134">
        <f>Systematic[[#This Row],[SampleVariableLabel]]+100*Systematic[[#This Row],[State]]</f>
        <v>518010502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518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2M2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518010003</v>
      </c>
      <c r="H9112" s="134">
        <f>Systematic[[#This Row],[SampleVariableLabel]]+100*Systematic[[#This Row],[State]]</f>
        <v>518010603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518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3P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518010004</v>
      </c>
      <c r="H9113" s="134">
        <f>Systematic[[#This Row],[SampleVariableLabel]]+100*Systematic[[#This Row],[State]]</f>
        <v>518010704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518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4G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518010005</v>
      </c>
      <c r="H9114" s="134">
        <f>Systematic[[#This Row],[SampleVariableLabel]]+100*Systematic[[#This Row],[State]]</f>
        <v>518010805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518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5S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518010006</v>
      </c>
      <c r="H9115" s="134">
        <f>Systematic[[#This Row],[SampleVariableLabel]]+100*Systematic[[#This Row],[State]]</f>
        <v>518010906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518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6Gp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518010001</v>
      </c>
      <c r="H9116" s="134">
        <f>Systematic[[#This Row],[SampleVariableLabel]]+100*Systematic[[#This Row],[State]]</f>
        <v>518011001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518</v>
      </c>
      <c r="B9117" s="1">
        <f>IF(C9117=0,IF(B9116=Protocol!$V$20,1,B9116+1),B9116)</f>
        <v>1</v>
      </c>
      <c r="C9117" s="1">
        <f>IF(C9116+1=Protocol!$V$21,0,C9116+1)</f>
        <v>11</v>
      </c>
      <c r="D9117" s="1">
        <f t="shared" si="301"/>
        <v>2</v>
      </c>
      <c r="E9117" s="1" t="str">
        <f>INDEX(Protocol[Mark],MATCH(C9117,Protocol[Step],0))</f>
        <v>7U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518010002</v>
      </c>
      <c r="H9117" s="134">
        <f>Systematic[[#This Row],[SampleVariableLabel]]+100*Systematic[[#This Row],[State]]</f>
        <v>518011102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518</v>
      </c>
      <c r="B9118" s="1">
        <f>IF(C9118=0,IF(B9117=Protocol!$V$20,1,B9117+1),B9117)</f>
        <v>1</v>
      </c>
      <c r="C9118" s="1">
        <f>IF(C9117+1=Protocol!$V$21,0,C9117+1)</f>
        <v>12</v>
      </c>
      <c r="D9118" s="1">
        <f t="shared" si="301"/>
        <v>3</v>
      </c>
      <c r="E9118" s="1" t="str">
        <f>INDEX(Protocol[Mark],MATCH(C9118,Protocol[Step],0))</f>
        <v>8Rot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518010003</v>
      </c>
      <c r="H9118" s="134">
        <f>Systematic[[#This Row],[SampleVariableLabel]]+100*Systematic[[#This Row],[State]]</f>
        <v>518011203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518</v>
      </c>
      <c r="B9119" s="1">
        <f>IF(C9119=0,IF(B9118=Protocol!$V$20,1,B9118+1),B9118)</f>
        <v>1</v>
      </c>
      <c r="C9119" s="1">
        <f>IF(C9118+1=Protocol!$V$21,0,C9118+1)</f>
        <v>13</v>
      </c>
      <c r="D9119" s="1">
        <f t="shared" si="301"/>
        <v>4</v>
      </c>
      <c r="E9119" s="1" t="str">
        <f>INDEX(Protocol[Mark],MATCH(C9119,Protocol[Step],0))</f>
        <v>9Ama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518010004</v>
      </c>
      <c r="H9119" s="134">
        <f>Systematic[[#This Row],[SampleVariableLabel]]+100*Systematic[[#This Row],[State]]</f>
        <v>518011304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518</v>
      </c>
      <c r="B9120" s="1">
        <f>IF(C9120=0,IF(B9119=Protocol!$V$20,1,B9119+1),B9119)</f>
        <v>1</v>
      </c>
      <c r="C9120" s="1">
        <f>IF(C9119+1=Protocol!$V$21,0,C9119+1)</f>
        <v>14</v>
      </c>
      <c r="D9120" s="1">
        <f t="shared" si="301"/>
        <v>5</v>
      </c>
      <c r="E9120" s="1" t="str">
        <f>INDEX(Protocol[Mark],MATCH(C9120,Protocol[Step],0))</f>
        <v>10AsTm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518010005</v>
      </c>
      <c r="H9120" s="134">
        <f>Systematic[[#This Row],[SampleVariableLabel]]+100*Systematic[[#This Row],[State]]</f>
        <v>518011405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518</v>
      </c>
      <c r="B9121" s="1">
        <f>IF(C9121=0,IF(B9120=Protocol!$V$20,1,B9120+1),B9120)</f>
        <v>1</v>
      </c>
      <c r="C9121" s="1">
        <f>IF(C9120+1=Protocol!$V$21,0,C9120+1)</f>
        <v>15</v>
      </c>
      <c r="D9121" s="1">
        <f t="shared" si="301"/>
        <v>6</v>
      </c>
      <c r="E9121" s="1" t="str">
        <f>INDEX(Protocol[Mark],MATCH(C9121,Protocol[Step],0))</f>
        <v>11Azd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518010006</v>
      </c>
      <c r="H9121" s="134">
        <f>Systematic[[#This Row],[SampleVariableLabel]]+100*Systematic[[#This Row],[State]]</f>
        <v>518011506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519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ce1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519010001</v>
      </c>
      <c r="H9122" s="134">
        <f>Systematic[[#This Row],[SampleVariableLabel]]+100*Systematic[[#This Row],[State]]</f>
        <v>519010001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519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519010002</v>
      </c>
      <c r="H9123" s="134">
        <f>Systematic[[#This Row],[SampleVariableLabel]]+100*Systematic[[#This Row],[State]]</f>
        <v>519010102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519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519010003</v>
      </c>
      <c r="H9124" s="134">
        <f>Systematic[[#This Row],[SampleVariableLabel]]+100*Systematic[[#This Row],[State]]</f>
        <v>519010203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519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1M.1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519010004</v>
      </c>
      <c r="H9125" s="134">
        <f>Systematic[[#This Row],[SampleVariableLabel]]+100*Systematic[[#This Row],[State]]</f>
        <v>519010304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519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2Oct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519010005</v>
      </c>
      <c r="H9126" s="134">
        <f>Systematic[[#This Row],[SampleVariableLabel]]+100*Systematic[[#This Row],[State]]</f>
        <v>519010405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519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2c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519010006</v>
      </c>
      <c r="H9127" s="134">
        <f>Systematic[[#This Row],[SampleVariableLabel]]+100*Systematic[[#This Row],[State]]</f>
        <v>519010506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519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2M2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519010001</v>
      </c>
      <c r="H9128" s="134">
        <f>Systematic[[#This Row],[SampleVariableLabel]]+100*Systematic[[#This Row],[State]]</f>
        <v>519010601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519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3P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519010002</v>
      </c>
      <c r="H9129" s="134">
        <f>Systematic[[#This Row],[SampleVariableLabel]]+100*Systematic[[#This Row],[State]]</f>
        <v>519010702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519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4G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519010003</v>
      </c>
      <c r="H9130" s="134">
        <f>Systematic[[#This Row],[SampleVariableLabel]]+100*Systematic[[#This Row],[State]]</f>
        <v>519010803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519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5S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519010004</v>
      </c>
      <c r="H9131" s="134">
        <f>Systematic[[#This Row],[SampleVariableLabel]]+100*Systematic[[#This Row],[State]]</f>
        <v>519010904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519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6Gp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519010005</v>
      </c>
      <c r="H9132" s="134">
        <f>Systematic[[#This Row],[SampleVariableLabel]]+100*Systematic[[#This Row],[State]]</f>
        <v>519011005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519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7U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519010006</v>
      </c>
      <c r="H9133" s="134">
        <f>Systematic[[#This Row],[SampleVariableLabel]]+100*Systematic[[#This Row],[State]]</f>
        <v>519011106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519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8Rot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519010001</v>
      </c>
      <c r="H9134" s="134">
        <f>Systematic[[#This Row],[SampleVariableLabel]]+100*Systematic[[#This Row],[State]]</f>
        <v>519011201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519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9Ama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519010002</v>
      </c>
      <c r="H9135" s="134">
        <f>Systematic[[#This Row],[SampleVariableLabel]]+100*Systematic[[#This Row],[State]]</f>
        <v>519011302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519</v>
      </c>
      <c r="B9136" s="1">
        <f>IF(C9136=0,IF(B9135=Protocol!$V$20,1,B9135+1),B9135)</f>
        <v>1</v>
      </c>
      <c r="C9136" s="1">
        <f>IF(C9135+1=Protocol!$V$21,0,C9135+1)</f>
        <v>14</v>
      </c>
      <c r="D9136" s="1">
        <f t="shared" si="301"/>
        <v>3</v>
      </c>
      <c r="E9136" s="1" t="str">
        <f>INDEX(Protocol[Mark],MATCH(C9136,Protocol[Step],0))</f>
        <v>10AsTm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519010003</v>
      </c>
      <c r="H9136" s="134">
        <f>Systematic[[#This Row],[SampleVariableLabel]]+100*Systematic[[#This Row],[State]]</f>
        <v>519011403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519</v>
      </c>
      <c r="B9137" s="1">
        <f>IF(C9137=0,IF(B9136=Protocol!$V$20,1,B9136+1),B9136)</f>
        <v>1</v>
      </c>
      <c r="C9137" s="1">
        <f>IF(C9136+1=Protocol!$V$21,0,C9136+1)</f>
        <v>15</v>
      </c>
      <c r="D9137" s="1">
        <f t="shared" si="301"/>
        <v>4</v>
      </c>
      <c r="E9137" s="1" t="str">
        <f>INDEX(Protocol[Mark],MATCH(C9137,Protocol[Step],0))</f>
        <v>11Azd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519010004</v>
      </c>
      <c r="H9137" s="134">
        <f>Systematic[[#This Row],[SampleVariableLabel]]+100*Systematic[[#This Row],[State]]</f>
        <v>519011504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520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ce1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520010005</v>
      </c>
      <c r="H9138" s="134">
        <f>Systematic[[#This Row],[SampleVariableLabel]]+100*Systematic[[#This Row],[State]]</f>
        <v>520010005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520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1Dig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520010006</v>
      </c>
      <c r="H9139" s="134">
        <f>Systematic[[#This Row],[SampleVariableLabel]]+100*Systematic[[#This Row],[State]]</f>
        <v>520010106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520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1D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520010001</v>
      </c>
      <c r="H9140" s="134">
        <f>Systematic[[#This Row],[SampleVariableLabel]]+100*Systematic[[#This Row],[State]]</f>
        <v>520010201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520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1M.1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520010002</v>
      </c>
      <c r="H9141" s="134">
        <f>Systematic[[#This Row],[SampleVariableLabel]]+100*Systematic[[#This Row],[State]]</f>
        <v>520010302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520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2Oct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520010003</v>
      </c>
      <c r="H9142" s="134">
        <f>Systematic[[#This Row],[SampleVariableLabel]]+100*Systematic[[#This Row],[State]]</f>
        <v>520010403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520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2c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520010004</v>
      </c>
      <c r="H9143" s="134">
        <f>Systematic[[#This Row],[SampleVariableLabel]]+100*Systematic[[#This Row],[State]]</f>
        <v>520010504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520</v>
      </c>
      <c r="B9144" s="1">
        <f>IF(C9144=0,IF(B9143=Protocol!$V$20,1,B9143+1),B9143)</f>
        <v>1</v>
      </c>
      <c r="C9144" s="1">
        <f>IF(C9143+1=Protocol!$V$21,0,C9143+1)</f>
        <v>6</v>
      </c>
      <c r="D9144" s="1">
        <f t="shared" si="301"/>
        <v>5</v>
      </c>
      <c r="E9144" s="1" t="str">
        <f>INDEX(Protocol[Mark],MATCH(C9144,Protocol[Step],0))</f>
        <v>2M2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520010005</v>
      </c>
      <c r="H9144" s="134">
        <f>Systematic[[#This Row],[SampleVariableLabel]]+100*Systematic[[#This Row],[State]]</f>
        <v>520010605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520</v>
      </c>
      <c r="B9145" s="1">
        <f>IF(C9145=0,IF(B9144=Protocol!$V$20,1,B9144+1),B9144)</f>
        <v>1</v>
      </c>
      <c r="C9145" s="1">
        <f>IF(C9144+1=Protocol!$V$21,0,C9144+1)</f>
        <v>7</v>
      </c>
      <c r="D9145" s="1">
        <f t="shared" si="301"/>
        <v>6</v>
      </c>
      <c r="E9145" s="1" t="str">
        <f>INDEX(Protocol[Mark],MATCH(C9145,Protocol[Step],0))</f>
        <v>3P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520010006</v>
      </c>
      <c r="H9145" s="134">
        <f>Systematic[[#This Row],[SampleVariableLabel]]+100*Systematic[[#This Row],[State]]</f>
        <v>520010706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520</v>
      </c>
      <c r="B9146" s="1">
        <f>IF(C9146=0,IF(B9145=Protocol!$V$20,1,B9145+1),B9145)</f>
        <v>1</v>
      </c>
      <c r="C9146" s="1">
        <f>IF(C9145+1=Protocol!$V$21,0,C9145+1)</f>
        <v>8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520010001</v>
      </c>
      <c r="H9146" s="134">
        <f>Systematic[[#This Row],[SampleVariableLabel]]+100*Systematic[[#This Row],[State]]</f>
        <v>520010801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520</v>
      </c>
      <c r="B9147" s="1">
        <f>IF(C9147=0,IF(B9146=Protocol!$V$20,1,B9146+1),B9146)</f>
        <v>1</v>
      </c>
      <c r="C9147" s="1">
        <f>IF(C9146+1=Protocol!$V$21,0,C9146+1)</f>
        <v>9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520010002</v>
      </c>
      <c r="H9147" s="134">
        <f>Systematic[[#This Row],[SampleVariableLabel]]+100*Systematic[[#This Row],[State]]</f>
        <v>520010902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520</v>
      </c>
      <c r="B9148" s="1">
        <f>IF(C9148=0,IF(B9147=Protocol!$V$20,1,B9147+1),B9147)</f>
        <v>1</v>
      </c>
      <c r="C9148" s="1">
        <f>IF(C9147+1=Protocol!$V$21,0,C9147+1)</f>
        <v>10</v>
      </c>
      <c r="D9148" s="1">
        <f t="shared" si="301"/>
        <v>3</v>
      </c>
      <c r="E9148" s="1" t="str">
        <f>INDEX(Protocol[Mark],MATCH(C9148,Protocol[Step],0))</f>
        <v>6Gp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520010003</v>
      </c>
      <c r="H9148" s="134">
        <f>Systematic[[#This Row],[SampleVariableLabel]]+100*Systematic[[#This Row],[State]]</f>
        <v>520011003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520</v>
      </c>
      <c r="B9149" s="1">
        <f>IF(C9149=0,IF(B9148=Protocol!$V$20,1,B9148+1),B9148)</f>
        <v>1</v>
      </c>
      <c r="C9149" s="1">
        <f>IF(C9148+1=Protocol!$V$21,0,C9148+1)</f>
        <v>11</v>
      </c>
      <c r="D9149" s="1">
        <f t="shared" si="301"/>
        <v>4</v>
      </c>
      <c r="E9149" s="1" t="str">
        <f>INDEX(Protocol[Mark],MATCH(C9149,Protocol[Step],0))</f>
        <v>7U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520010004</v>
      </c>
      <c r="H9149" s="134">
        <f>Systematic[[#This Row],[SampleVariableLabel]]+100*Systematic[[#This Row],[State]]</f>
        <v>520011104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520</v>
      </c>
      <c r="B9150" s="1">
        <f>IF(C9150=0,IF(B9149=Protocol!$V$20,1,B9149+1),B9149)</f>
        <v>1</v>
      </c>
      <c r="C9150" s="1">
        <f>IF(C9149+1=Protocol!$V$21,0,C9149+1)</f>
        <v>12</v>
      </c>
      <c r="D9150" s="1">
        <f t="shared" si="301"/>
        <v>5</v>
      </c>
      <c r="E9150" s="1" t="str">
        <f>INDEX(Protocol[Mark],MATCH(C9150,Protocol[Step],0))</f>
        <v>8Rot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520010005</v>
      </c>
      <c r="H9150" s="134">
        <f>Systematic[[#This Row],[SampleVariableLabel]]+100*Systematic[[#This Row],[State]]</f>
        <v>520011205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520</v>
      </c>
      <c r="B9151" s="1">
        <f>IF(C9151=0,IF(B9150=Protocol!$V$20,1,B9150+1),B9150)</f>
        <v>1</v>
      </c>
      <c r="C9151" s="1">
        <f>IF(C9150+1=Protocol!$V$21,0,C9150+1)</f>
        <v>13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520010006</v>
      </c>
      <c r="H9151" s="134">
        <f>Systematic[[#This Row],[SampleVariableLabel]]+100*Systematic[[#This Row],[State]]</f>
        <v>520011306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520</v>
      </c>
      <c r="B9152" s="1">
        <f>IF(C9152=0,IF(B9151=Protocol!$V$20,1,B9151+1),B9151)</f>
        <v>1</v>
      </c>
      <c r="C9152" s="1">
        <f>IF(C9151+1=Protocol!$V$21,0,C9151+1)</f>
        <v>14</v>
      </c>
      <c r="D9152" s="1">
        <f t="shared" si="301"/>
        <v>1</v>
      </c>
      <c r="E9152" s="1" t="str">
        <f>INDEX(Protocol[Mark],MATCH(C9152,Protocol[Step],0))</f>
        <v>10AsTm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520010001</v>
      </c>
      <c r="H9152" s="134">
        <f>Systematic[[#This Row],[SampleVariableLabel]]+100*Systematic[[#This Row],[State]]</f>
        <v>520011401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520</v>
      </c>
      <c r="B9153" s="1">
        <f>IF(C9153=0,IF(B9152=Protocol!$V$20,1,B9152+1),B9152)</f>
        <v>1</v>
      </c>
      <c r="C9153" s="1">
        <f>IF(C9152+1=Protocol!$V$21,0,C9152+1)</f>
        <v>15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520010002</v>
      </c>
      <c r="H9153" s="134">
        <f>Systematic[[#This Row],[SampleVariableLabel]]+100*Systematic[[#This Row],[State]]</f>
        <v>520011502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521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ce1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521010003</v>
      </c>
      <c r="H9154" s="134">
        <f>Systematic[[#This Row],[SampleVariableLabel]]+100*Systematic[[#This Row],[State]]</f>
        <v>521010003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521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1Dig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521010004</v>
      </c>
      <c r="H9155" s="134">
        <f>Systematic[[#This Row],[SampleVariableLabel]]+100*Systematic[[#This Row],[State]]</f>
        <v>521010104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521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1D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521010005</v>
      </c>
      <c r="H9156" s="134">
        <f>Systematic[[#This Row],[SampleVariableLabel]]+100*Systematic[[#This Row],[State]]</f>
        <v>521010205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521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1M.1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521010006</v>
      </c>
      <c r="H9157" s="134">
        <f>Systematic[[#This Row],[SampleVariableLabel]]+100*Systematic[[#This Row],[State]]</f>
        <v>521010306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521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2Oct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521010001</v>
      </c>
      <c r="H9158" s="134">
        <f>Systematic[[#This Row],[SampleVariableLabel]]+100*Systematic[[#This Row],[State]]</f>
        <v>521010401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521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2c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521010002</v>
      </c>
      <c r="H9159" s="134">
        <f>Systematic[[#This Row],[SampleVariableLabel]]+100*Systematic[[#This Row],[State]]</f>
        <v>521010502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521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2M2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521010003</v>
      </c>
      <c r="H9160" s="134">
        <f>Systematic[[#This Row],[SampleVariableLabel]]+100*Systematic[[#This Row],[State]]</f>
        <v>521010603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521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3P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521010004</v>
      </c>
      <c r="H9161" s="134">
        <f>Systematic[[#This Row],[SampleVariableLabel]]+100*Systematic[[#This Row],[State]]</f>
        <v>521010704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521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4G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521010005</v>
      </c>
      <c r="H9162" s="134">
        <f>Systematic[[#This Row],[SampleVariableLabel]]+100*Systematic[[#This Row],[State]]</f>
        <v>521010805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521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5S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521010006</v>
      </c>
      <c r="H9163" s="134">
        <f>Systematic[[#This Row],[SampleVariableLabel]]+100*Systematic[[#This Row],[State]]</f>
        <v>521010906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521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6Gp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521010001</v>
      </c>
      <c r="H9164" s="134">
        <f>Systematic[[#This Row],[SampleVariableLabel]]+100*Systematic[[#This Row],[State]]</f>
        <v>521011001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521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7U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521010002</v>
      </c>
      <c r="H9165" s="134">
        <f>Systematic[[#This Row],[SampleVariableLabel]]+100*Systematic[[#This Row],[State]]</f>
        <v>521011102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521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8Rot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521010003</v>
      </c>
      <c r="H9166" s="134">
        <f>Systematic[[#This Row],[SampleVariableLabel]]+100*Systematic[[#This Row],[State]]</f>
        <v>521011203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521</v>
      </c>
      <c r="B9167" s="1">
        <f>IF(C9167=0,IF(B9166=Protocol!$V$20,1,B9166+1),B9166)</f>
        <v>1</v>
      </c>
      <c r="C9167" s="1">
        <f>IF(C9166+1=Protocol!$V$21,0,C9166+1)</f>
        <v>13</v>
      </c>
      <c r="D9167" s="1">
        <f t="shared" si="303"/>
        <v>4</v>
      </c>
      <c r="E9167" s="1" t="str">
        <f>INDEX(Protocol[Mark],MATCH(C9167,Protocol[Step],0))</f>
        <v>9Ama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521010004</v>
      </c>
      <c r="H9167" s="134">
        <f>Systematic[[#This Row],[SampleVariableLabel]]+100*Systematic[[#This Row],[State]]</f>
        <v>521011304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521</v>
      </c>
      <c r="B9168" s="1">
        <f>IF(C9168=0,IF(B9167=Protocol!$V$20,1,B9167+1),B9167)</f>
        <v>1</v>
      </c>
      <c r="C9168" s="1">
        <f>IF(C9167+1=Protocol!$V$21,0,C9167+1)</f>
        <v>14</v>
      </c>
      <c r="D9168" s="1">
        <f t="shared" si="303"/>
        <v>5</v>
      </c>
      <c r="E9168" s="1" t="str">
        <f>INDEX(Protocol[Mark],MATCH(C9168,Protocol[Step],0))</f>
        <v>10AsTm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521010005</v>
      </c>
      <c r="H9168" s="134">
        <f>Systematic[[#This Row],[SampleVariableLabel]]+100*Systematic[[#This Row],[State]]</f>
        <v>521011405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521</v>
      </c>
      <c r="B9169" s="1">
        <f>IF(C9169=0,IF(B9168=Protocol!$V$20,1,B9168+1),B9168)</f>
        <v>1</v>
      </c>
      <c r="C9169" s="1">
        <f>IF(C9168+1=Protocol!$V$21,0,C9168+1)</f>
        <v>15</v>
      </c>
      <c r="D9169" s="1">
        <f t="shared" si="303"/>
        <v>6</v>
      </c>
      <c r="E9169" s="1" t="str">
        <f>INDEX(Protocol[Mark],MATCH(C9169,Protocol[Step],0))</f>
        <v>11Azd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521010006</v>
      </c>
      <c r="H9169" s="134">
        <f>Systematic[[#This Row],[SampleVariableLabel]]+100*Systematic[[#This Row],[State]]</f>
        <v>521011506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522</v>
      </c>
      <c r="B9170" s="1">
        <f>IF(C9170=0,IF(B9169=Protocol!$V$20,1,B9169+1),B9169)</f>
        <v>1</v>
      </c>
      <c r="C9170" s="1">
        <f>IF(C9169+1=Protocol!$V$21,0,C9169+1)</f>
        <v>0</v>
      </c>
      <c r="D9170" s="1">
        <f t="shared" si="303"/>
        <v>1</v>
      </c>
      <c r="E9170" s="1" t="str">
        <f>INDEX(Protocol[Mark],MATCH(C9170,Protocol[Step],0))</f>
        <v>ce1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522010001</v>
      </c>
      <c r="H9170" s="134">
        <f>Systematic[[#This Row],[SampleVariableLabel]]+100*Systematic[[#This Row],[State]]</f>
        <v>522010001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522</v>
      </c>
      <c r="B9171" s="1">
        <f>IF(C9171=0,IF(B9170=Protocol!$V$20,1,B9170+1),B9170)</f>
        <v>1</v>
      </c>
      <c r="C9171" s="1">
        <f>IF(C9170+1=Protocol!$V$21,0,C9170+1)</f>
        <v>1</v>
      </c>
      <c r="D9171" s="1">
        <f t="shared" si="303"/>
        <v>2</v>
      </c>
      <c r="E9171" s="1" t="str">
        <f>INDEX(Protocol[Mark],MATCH(C9171,Protocol[Step],0))</f>
        <v>1Dig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522010002</v>
      </c>
      <c r="H9171" s="134">
        <f>Systematic[[#This Row],[SampleVariableLabel]]+100*Systematic[[#This Row],[State]]</f>
        <v>522010102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522</v>
      </c>
      <c r="B9172" s="1">
        <f>IF(C9172=0,IF(B9171=Protocol!$V$20,1,B9171+1),B9171)</f>
        <v>1</v>
      </c>
      <c r="C9172" s="1">
        <f>IF(C9171+1=Protocol!$V$21,0,C9171+1)</f>
        <v>2</v>
      </c>
      <c r="D9172" s="1">
        <f t="shared" si="303"/>
        <v>3</v>
      </c>
      <c r="E9172" s="1" t="str">
        <f>INDEX(Protocol[Mark],MATCH(C9172,Protocol[Step],0))</f>
        <v>1D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522010003</v>
      </c>
      <c r="H9172" s="134">
        <f>Systematic[[#This Row],[SampleVariableLabel]]+100*Systematic[[#This Row],[State]]</f>
        <v>522010203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522</v>
      </c>
      <c r="B9173" s="1">
        <f>IF(C9173=0,IF(B9172=Protocol!$V$20,1,B9172+1),B9172)</f>
        <v>1</v>
      </c>
      <c r="C9173" s="1">
        <f>IF(C9172+1=Protocol!$V$21,0,C9172+1)</f>
        <v>3</v>
      </c>
      <c r="D9173" s="1">
        <f t="shared" si="303"/>
        <v>4</v>
      </c>
      <c r="E9173" s="1" t="str">
        <f>INDEX(Protocol[Mark],MATCH(C9173,Protocol[Step],0))</f>
        <v>1M.1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522010004</v>
      </c>
      <c r="H9173" s="134">
        <f>Systematic[[#This Row],[SampleVariableLabel]]+100*Systematic[[#This Row],[State]]</f>
        <v>522010304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522</v>
      </c>
      <c r="B9174" s="1">
        <f>IF(C9174=0,IF(B9173=Protocol!$V$20,1,B9173+1),B9173)</f>
        <v>1</v>
      </c>
      <c r="C9174" s="1">
        <f>IF(C9173+1=Protocol!$V$21,0,C9173+1)</f>
        <v>4</v>
      </c>
      <c r="D9174" s="1">
        <f t="shared" si="303"/>
        <v>5</v>
      </c>
      <c r="E9174" s="1" t="str">
        <f>INDEX(Protocol[Mark],MATCH(C9174,Protocol[Step],0))</f>
        <v>2Oct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522010005</v>
      </c>
      <c r="H9174" s="134">
        <f>Systematic[[#This Row],[SampleVariableLabel]]+100*Systematic[[#This Row],[State]]</f>
        <v>522010405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522</v>
      </c>
      <c r="B9175" s="1">
        <f>IF(C9175=0,IF(B9174=Protocol!$V$20,1,B9174+1),B9174)</f>
        <v>1</v>
      </c>
      <c r="C9175" s="1">
        <f>IF(C9174+1=Protocol!$V$21,0,C9174+1)</f>
        <v>5</v>
      </c>
      <c r="D9175" s="1">
        <f t="shared" si="303"/>
        <v>6</v>
      </c>
      <c r="E9175" s="1" t="str">
        <f>INDEX(Protocol[Mark],MATCH(C9175,Protocol[Step],0))</f>
        <v>2c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522010006</v>
      </c>
      <c r="H9175" s="134">
        <f>Systematic[[#This Row],[SampleVariableLabel]]+100*Systematic[[#This Row],[State]]</f>
        <v>522010506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522</v>
      </c>
      <c r="B9176" s="1">
        <f>IF(C9176=0,IF(B9175=Protocol!$V$20,1,B9175+1),B9175)</f>
        <v>1</v>
      </c>
      <c r="C9176" s="1">
        <f>IF(C9175+1=Protocol!$V$21,0,C9175+1)</f>
        <v>6</v>
      </c>
      <c r="D9176" s="1">
        <f t="shared" si="303"/>
        <v>1</v>
      </c>
      <c r="E9176" s="1" t="str">
        <f>INDEX(Protocol[Mark],MATCH(C9176,Protocol[Step],0))</f>
        <v>2M2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522010001</v>
      </c>
      <c r="H9176" s="134">
        <f>Systematic[[#This Row],[SampleVariableLabel]]+100*Systematic[[#This Row],[State]]</f>
        <v>522010601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522</v>
      </c>
      <c r="B9177" s="1">
        <f>IF(C9177=0,IF(B9176=Protocol!$V$20,1,B9176+1),B9176)</f>
        <v>1</v>
      </c>
      <c r="C9177" s="1">
        <f>IF(C9176+1=Protocol!$V$21,0,C9176+1)</f>
        <v>7</v>
      </c>
      <c r="D9177" s="1">
        <f t="shared" si="303"/>
        <v>2</v>
      </c>
      <c r="E9177" s="1" t="str">
        <f>INDEX(Protocol[Mark],MATCH(C9177,Protocol[Step],0))</f>
        <v>3P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522010002</v>
      </c>
      <c r="H9177" s="134">
        <f>Systematic[[#This Row],[SampleVariableLabel]]+100*Systematic[[#This Row],[State]]</f>
        <v>522010702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522</v>
      </c>
      <c r="B9178" s="1">
        <f>IF(C9178=0,IF(B9177=Protocol!$V$20,1,B9177+1),B9177)</f>
        <v>1</v>
      </c>
      <c r="C9178" s="1">
        <f>IF(C9177+1=Protocol!$V$21,0,C9177+1)</f>
        <v>8</v>
      </c>
      <c r="D9178" s="1">
        <f t="shared" si="303"/>
        <v>3</v>
      </c>
      <c r="E9178" s="1" t="str">
        <f>INDEX(Protocol[Mark],MATCH(C9178,Protocol[Step],0))</f>
        <v>4G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522010003</v>
      </c>
      <c r="H9178" s="134">
        <f>Systematic[[#This Row],[SampleVariableLabel]]+100*Systematic[[#This Row],[State]]</f>
        <v>522010803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522</v>
      </c>
      <c r="B9179" s="1">
        <f>IF(C9179=0,IF(B9178=Protocol!$V$20,1,B9178+1),B9178)</f>
        <v>1</v>
      </c>
      <c r="C9179" s="1">
        <f>IF(C9178+1=Protocol!$V$21,0,C9178+1)</f>
        <v>9</v>
      </c>
      <c r="D9179" s="1">
        <f t="shared" si="303"/>
        <v>4</v>
      </c>
      <c r="E9179" s="1" t="str">
        <f>INDEX(Protocol[Mark],MATCH(C9179,Protocol[Step],0))</f>
        <v>5S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522010004</v>
      </c>
      <c r="H9179" s="134">
        <f>Systematic[[#This Row],[SampleVariableLabel]]+100*Systematic[[#This Row],[State]]</f>
        <v>522010904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522</v>
      </c>
      <c r="B9180" s="1">
        <f>IF(C9180=0,IF(B9179=Protocol!$V$20,1,B9179+1),B9179)</f>
        <v>1</v>
      </c>
      <c r="C9180" s="1">
        <f>IF(C9179+1=Protocol!$V$21,0,C9179+1)</f>
        <v>10</v>
      </c>
      <c r="D9180" s="1">
        <f t="shared" si="303"/>
        <v>5</v>
      </c>
      <c r="E9180" s="1" t="str">
        <f>INDEX(Protocol[Mark],MATCH(C9180,Protocol[Step],0))</f>
        <v>6Gp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522010005</v>
      </c>
      <c r="H9180" s="134">
        <f>Systematic[[#This Row],[SampleVariableLabel]]+100*Systematic[[#This Row],[State]]</f>
        <v>522011005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522</v>
      </c>
      <c r="B9181" s="1">
        <f>IF(C9181=0,IF(B9180=Protocol!$V$20,1,B9180+1),B9180)</f>
        <v>1</v>
      </c>
      <c r="C9181" s="1">
        <f>IF(C9180+1=Protocol!$V$21,0,C9180+1)</f>
        <v>11</v>
      </c>
      <c r="D9181" s="1">
        <f t="shared" si="303"/>
        <v>6</v>
      </c>
      <c r="E9181" s="1" t="str">
        <f>INDEX(Protocol[Mark],MATCH(C9181,Protocol[Step],0))</f>
        <v>7U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522010006</v>
      </c>
      <c r="H9181" s="134">
        <f>Systematic[[#This Row],[SampleVariableLabel]]+100*Systematic[[#This Row],[State]]</f>
        <v>522011106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522</v>
      </c>
      <c r="B9182" s="1">
        <f>IF(C9182=0,IF(B9181=Protocol!$V$20,1,B9181+1),B9181)</f>
        <v>1</v>
      </c>
      <c r="C9182" s="1">
        <f>IF(C9181+1=Protocol!$V$21,0,C9181+1)</f>
        <v>12</v>
      </c>
      <c r="D9182" s="1">
        <f t="shared" si="303"/>
        <v>1</v>
      </c>
      <c r="E9182" s="1" t="str">
        <f>INDEX(Protocol[Mark],MATCH(C9182,Protocol[Step],0))</f>
        <v>8Rot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522010001</v>
      </c>
      <c r="H9182" s="134">
        <f>Systematic[[#This Row],[SampleVariableLabel]]+100*Systematic[[#This Row],[State]]</f>
        <v>522011201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522</v>
      </c>
      <c r="B9183" s="1">
        <f>IF(C9183=0,IF(B9182=Protocol!$V$20,1,B9182+1),B9182)</f>
        <v>1</v>
      </c>
      <c r="C9183" s="1">
        <f>IF(C9182+1=Protocol!$V$21,0,C9182+1)</f>
        <v>13</v>
      </c>
      <c r="D9183" s="1">
        <f t="shared" si="303"/>
        <v>2</v>
      </c>
      <c r="E9183" s="1" t="str">
        <f>INDEX(Protocol[Mark],MATCH(C9183,Protocol[Step],0))</f>
        <v>9Ama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522010002</v>
      </c>
      <c r="H9183" s="134">
        <f>Systematic[[#This Row],[SampleVariableLabel]]+100*Systematic[[#This Row],[State]]</f>
        <v>522011302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522</v>
      </c>
      <c r="B9184" s="1">
        <f>IF(C9184=0,IF(B9183=Protocol!$V$20,1,B9183+1),B9183)</f>
        <v>1</v>
      </c>
      <c r="C9184" s="1">
        <f>IF(C9183+1=Protocol!$V$21,0,C9183+1)</f>
        <v>14</v>
      </c>
      <c r="D9184" s="1">
        <f t="shared" si="303"/>
        <v>3</v>
      </c>
      <c r="E9184" s="1" t="str">
        <f>INDEX(Protocol[Mark],MATCH(C9184,Protocol[Step],0))</f>
        <v>10AsTm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522010003</v>
      </c>
      <c r="H9184" s="134">
        <f>Systematic[[#This Row],[SampleVariableLabel]]+100*Systematic[[#This Row],[State]]</f>
        <v>522011403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522</v>
      </c>
      <c r="B9185" s="1">
        <f>IF(C9185=0,IF(B9184=Protocol!$V$20,1,B9184+1),B9184)</f>
        <v>1</v>
      </c>
      <c r="C9185" s="1">
        <f>IF(C9184+1=Protocol!$V$21,0,C9184+1)</f>
        <v>15</v>
      </c>
      <c r="D9185" s="1">
        <f t="shared" si="303"/>
        <v>4</v>
      </c>
      <c r="E9185" s="1" t="str">
        <f>INDEX(Protocol[Mark],MATCH(C9185,Protocol[Step],0))</f>
        <v>11Azd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522010004</v>
      </c>
      <c r="H9185" s="134">
        <f>Systematic[[#This Row],[SampleVariableLabel]]+100*Systematic[[#This Row],[State]]</f>
        <v>522011504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523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ce1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523010005</v>
      </c>
      <c r="H9186" s="134">
        <f>Systematic[[#This Row],[SampleVariableLabel]]+100*Systematic[[#This Row],[State]]</f>
        <v>523010005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523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1Dig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523010006</v>
      </c>
      <c r="H9187" s="134">
        <f>Systematic[[#This Row],[SampleVariableLabel]]+100*Systematic[[#This Row],[State]]</f>
        <v>523010106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523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1D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523010001</v>
      </c>
      <c r="H9188" s="134">
        <f>Systematic[[#This Row],[SampleVariableLabel]]+100*Systematic[[#This Row],[State]]</f>
        <v>523010201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523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1M.1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523010002</v>
      </c>
      <c r="H9189" s="134">
        <f>Systematic[[#This Row],[SampleVariableLabel]]+100*Systematic[[#This Row],[State]]</f>
        <v>523010302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523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2Oct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523010003</v>
      </c>
      <c r="H9190" s="134">
        <f>Systematic[[#This Row],[SampleVariableLabel]]+100*Systematic[[#This Row],[State]]</f>
        <v>523010403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523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2c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523010004</v>
      </c>
      <c r="H9191" s="134">
        <f>Systematic[[#This Row],[SampleVariableLabel]]+100*Systematic[[#This Row],[State]]</f>
        <v>523010504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523</v>
      </c>
      <c r="B9192" s="1">
        <f>IF(C9192=0,IF(B9191=Protocol!$V$20,1,B9191+1),B9191)</f>
        <v>1</v>
      </c>
      <c r="C9192" s="1">
        <f>IF(C9191+1=Protocol!$V$21,0,C9191+1)</f>
        <v>6</v>
      </c>
      <c r="D9192" s="1">
        <f t="shared" si="303"/>
        <v>5</v>
      </c>
      <c r="E9192" s="1" t="str">
        <f>INDEX(Protocol[Mark],MATCH(C9192,Protocol[Step],0))</f>
        <v>2M2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523010005</v>
      </c>
      <c r="H9192" s="134">
        <f>Systematic[[#This Row],[SampleVariableLabel]]+100*Systematic[[#This Row],[State]]</f>
        <v>523010605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523</v>
      </c>
      <c r="B9193" s="1">
        <f>IF(C9193=0,IF(B9192=Protocol!$V$20,1,B9192+1),B9192)</f>
        <v>1</v>
      </c>
      <c r="C9193" s="1">
        <f>IF(C9192+1=Protocol!$V$21,0,C9192+1)</f>
        <v>7</v>
      </c>
      <c r="D9193" s="1">
        <f t="shared" si="303"/>
        <v>6</v>
      </c>
      <c r="E9193" s="1" t="str">
        <f>INDEX(Protocol[Mark],MATCH(C9193,Protocol[Step],0))</f>
        <v>3P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523010006</v>
      </c>
      <c r="H9193" s="134">
        <f>Systematic[[#This Row],[SampleVariableLabel]]+100*Systematic[[#This Row],[State]]</f>
        <v>523010706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523</v>
      </c>
      <c r="B9194" s="1">
        <f>IF(C9194=0,IF(B9193=Protocol!$V$20,1,B9193+1),B9193)</f>
        <v>1</v>
      </c>
      <c r="C9194" s="1">
        <f>IF(C9193+1=Protocol!$V$21,0,C9193+1)</f>
        <v>8</v>
      </c>
      <c r="D9194" s="1">
        <f t="shared" si="303"/>
        <v>1</v>
      </c>
      <c r="E9194" s="1" t="str">
        <f>INDEX(Protocol[Mark],MATCH(C9194,Protocol[Step],0))</f>
        <v>4G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523010001</v>
      </c>
      <c r="H9194" s="134">
        <f>Systematic[[#This Row],[SampleVariableLabel]]+100*Systematic[[#This Row],[State]]</f>
        <v>523010801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523</v>
      </c>
      <c r="B9195" s="1">
        <f>IF(C9195=0,IF(B9194=Protocol!$V$20,1,B9194+1),B9194)</f>
        <v>1</v>
      </c>
      <c r="C9195" s="1">
        <f>IF(C9194+1=Protocol!$V$21,0,C9194+1)</f>
        <v>9</v>
      </c>
      <c r="D9195" s="1">
        <f t="shared" si="303"/>
        <v>2</v>
      </c>
      <c r="E9195" s="1" t="str">
        <f>INDEX(Protocol[Mark],MATCH(C9195,Protocol[Step],0))</f>
        <v>5S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523010002</v>
      </c>
      <c r="H9195" s="134">
        <f>Systematic[[#This Row],[SampleVariableLabel]]+100*Systematic[[#This Row],[State]]</f>
        <v>523010902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523</v>
      </c>
      <c r="B9196" s="1">
        <f>IF(C9196=0,IF(B9195=Protocol!$V$20,1,B9195+1),B9195)</f>
        <v>1</v>
      </c>
      <c r="C9196" s="1">
        <f>IF(C9195+1=Protocol!$V$21,0,C9195+1)</f>
        <v>10</v>
      </c>
      <c r="D9196" s="1">
        <f t="shared" si="303"/>
        <v>3</v>
      </c>
      <c r="E9196" s="1" t="str">
        <f>INDEX(Protocol[Mark],MATCH(C9196,Protocol[Step],0))</f>
        <v>6Gp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523010003</v>
      </c>
      <c r="H9196" s="134">
        <f>Systematic[[#This Row],[SampleVariableLabel]]+100*Systematic[[#This Row],[State]]</f>
        <v>523011003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523</v>
      </c>
      <c r="B9197" s="1">
        <f>IF(C9197=0,IF(B9196=Protocol!$V$20,1,B9196+1),B9196)</f>
        <v>1</v>
      </c>
      <c r="C9197" s="1">
        <f>IF(C9196+1=Protocol!$V$21,0,C9196+1)</f>
        <v>11</v>
      </c>
      <c r="D9197" s="1">
        <f t="shared" si="303"/>
        <v>4</v>
      </c>
      <c r="E9197" s="1" t="str">
        <f>INDEX(Protocol[Mark],MATCH(C9197,Protocol[Step],0))</f>
        <v>7U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523010004</v>
      </c>
      <c r="H9197" s="134">
        <f>Systematic[[#This Row],[SampleVariableLabel]]+100*Systematic[[#This Row],[State]]</f>
        <v>523011104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523</v>
      </c>
      <c r="B9198" s="1">
        <f>IF(C9198=0,IF(B9197=Protocol!$V$20,1,B9197+1),B9197)</f>
        <v>1</v>
      </c>
      <c r="C9198" s="1">
        <f>IF(C9197+1=Protocol!$V$21,0,C9197+1)</f>
        <v>12</v>
      </c>
      <c r="D9198" s="1">
        <f t="shared" si="303"/>
        <v>5</v>
      </c>
      <c r="E9198" s="1" t="str">
        <f>INDEX(Protocol[Mark],MATCH(C9198,Protocol[Step],0))</f>
        <v>8Rot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523010005</v>
      </c>
      <c r="H9198" s="134">
        <f>Systematic[[#This Row],[SampleVariableLabel]]+100*Systematic[[#This Row],[State]]</f>
        <v>523011205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523</v>
      </c>
      <c r="B9199" s="1">
        <f>IF(C9199=0,IF(B9198=Protocol!$V$20,1,B9198+1),B9198)</f>
        <v>1</v>
      </c>
      <c r="C9199" s="1">
        <f>IF(C9198+1=Protocol!$V$21,0,C9198+1)</f>
        <v>13</v>
      </c>
      <c r="D9199" s="1">
        <f t="shared" si="303"/>
        <v>6</v>
      </c>
      <c r="E9199" s="1" t="str">
        <f>INDEX(Protocol[Mark],MATCH(C9199,Protocol[Step],0))</f>
        <v>9Ama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523010006</v>
      </c>
      <c r="H9199" s="134">
        <f>Systematic[[#This Row],[SampleVariableLabel]]+100*Systematic[[#This Row],[State]]</f>
        <v>523011306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523</v>
      </c>
      <c r="B9200" s="1">
        <f>IF(C9200=0,IF(B9199=Protocol!$V$20,1,B9199+1),B9199)</f>
        <v>1</v>
      </c>
      <c r="C9200" s="1">
        <f>IF(C9199+1=Protocol!$V$21,0,C9199+1)</f>
        <v>14</v>
      </c>
      <c r="D9200" s="1">
        <f t="shared" si="303"/>
        <v>1</v>
      </c>
      <c r="E9200" s="1" t="str">
        <f>INDEX(Protocol[Mark],MATCH(C9200,Protocol[Step],0))</f>
        <v>10AsTm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523010001</v>
      </c>
      <c r="H9200" s="134">
        <f>Systematic[[#This Row],[SampleVariableLabel]]+100*Systematic[[#This Row],[State]]</f>
        <v>523011401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523</v>
      </c>
      <c r="B9201" s="1">
        <f>IF(C9201=0,IF(B9200=Protocol!$V$20,1,B9200+1),B9200)</f>
        <v>1</v>
      </c>
      <c r="C9201" s="1">
        <f>IF(C9200+1=Protocol!$V$21,0,C9200+1)</f>
        <v>15</v>
      </c>
      <c r="D9201" s="1">
        <f t="shared" si="303"/>
        <v>2</v>
      </c>
      <c r="E9201" s="1" t="str">
        <f>INDEX(Protocol[Mark],MATCH(C9201,Protocol[Step],0))</f>
        <v>11Azd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523010002</v>
      </c>
      <c r="H9201" s="134">
        <f>Systematic[[#This Row],[SampleVariableLabel]]+100*Systematic[[#This Row],[State]]</f>
        <v>523011502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524</v>
      </c>
      <c r="B9202" s="1">
        <f>IF(C9202=0,IF(B9201=Protocol!$V$20,1,B9201+1),B9201)</f>
        <v>1</v>
      </c>
      <c r="C9202" s="1">
        <f>IF(C9201+1=Protocol!$V$21,0,C9201+1)</f>
        <v>0</v>
      </c>
      <c r="D9202" s="1">
        <f t="shared" si="303"/>
        <v>3</v>
      </c>
      <c r="E9202" s="1" t="str">
        <f>INDEX(Protocol[Mark],MATCH(C9202,Protocol[Step],0))</f>
        <v>ce1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524010003</v>
      </c>
      <c r="H9202" s="134">
        <f>Systematic[[#This Row],[SampleVariableLabel]]+100*Systematic[[#This Row],[State]]</f>
        <v>524010003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524</v>
      </c>
      <c r="B9203" s="1">
        <f>IF(C9203=0,IF(B9202=Protocol!$V$20,1,B9202+1),B9202)</f>
        <v>1</v>
      </c>
      <c r="C9203" s="1">
        <f>IF(C9202+1=Protocol!$V$21,0,C9202+1)</f>
        <v>1</v>
      </c>
      <c r="D9203" s="1">
        <f t="shared" si="303"/>
        <v>4</v>
      </c>
      <c r="E9203" s="1" t="str">
        <f>INDEX(Protocol[Mark],MATCH(C9203,Protocol[Step],0))</f>
        <v>1Dig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524010004</v>
      </c>
      <c r="H9203" s="134">
        <f>Systematic[[#This Row],[SampleVariableLabel]]+100*Systematic[[#This Row],[State]]</f>
        <v>524010104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524</v>
      </c>
      <c r="B9204" s="1">
        <f>IF(C9204=0,IF(B9203=Protocol!$V$20,1,B9203+1),B9203)</f>
        <v>1</v>
      </c>
      <c r="C9204" s="1">
        <f>IF(C9203+1=Protocol!$V$21,0,C9203+1)</f>
        <v>2</v>
      </c>
      <c r="D9204" s="1">
        <f t="shared" si="303"/>
        <v>5</v>
      </c>
      <c r="E9204" s="1" t="str">
        <f>INDEX(Protocol[Mark],MATCH(C9204,Protocol[Step],0))</f>
        <v>1D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524010005</v>
      </c>
      <c r="H9204" s="134">
        <f>Systematic[[#This Row],[SampleVariableLabel]]+100*Systematic[[#This Row],[State]]</f>
        <v>524010205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524</v>
      </c>
      <c r="B9205" s="1">
        <f>IF(C9205=0,IF(B9204=Protocol!$V$20,1,B9204+1),B9204)</f>
        <v>1</v>
      </c>
      <c r="C9205" s="1">
        <f>IF(C9204+1=Protocol!$V$21,0,C9204+1)</f>
        <v>3</v>
      </c>
      <c r="D9205" s="1">
        <f t="shared" si="303"/>
        <v>6</v>
      </c>
      <c r="E9205" s="1" t="str">
        <f>INDEX(Protocol[Mark],MATCH(C9205,Protocol[Step],0))</f>
        <v>1M.1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524010006</v>
      </c>
      <c r="H9205" s="134">
        <f>Systematic[[#This Row],[SampleVariableLabel]]+100*Systematic[[#This Row],[State]]</f>
        <v>524010306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524</v>
      </c>
      <c r="B9206" s="1">
        <f>IF(C9206=0,IF(B9205=Protocol!$V$20,1,B9205+1),B9205)</f>
        <v>1</v>
      </c>
      <c r="C9206" s="1">
        <f>IF(C9205+1=Protocol!$V$21,0,C9205+1)</f>
        <v>4</v>
      </c>
      <c r="D9206" s="1">
        <f t="shared" si="303"/>
        <v>1</v>
      </c>
      <c r="E9206" s="1" t="str">
        <f>INDEX(Protocol[Mark],MATCH(C9206,Protocol[Step],0))</f>
        <v>2Oct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524010001</v>
      </c>
      <c r="H9206" s="134">
        <f>Systematic[[#This Row],[SampleVariableLabel]]+100*Systematic[[#This Row],[State]]</f>
        <v>524010401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524</v>
      </c>
      <c r="B9207" s="1">
        <f>IF(C9207=0,IF(B9206=Protocol!$V$20,1,B9206+1),B9206)</f>
        <v>1</v>
      </c>
      <c r="C9207" s="1">
        <f>IF(C9206+1=Protocol!$V$21,0,C9206+1)</f>
        <v>5</v>
      </c>
      <c r="D9207" s="1">
        <f t="shared" si="303"/>
        <v>2</v>
      </c>
      <c r="E9207" s="1" t="str">
        <f>INDEX(Protocol[Mark],MATCH(C9207,Protocol[Step],0))</f>
        <v>2c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524010002</v>
      </c>
      <c r="H9207" s="134">
        <f>Systematic[[#This Row],[SampleVariableLabel]]+100*Systematic[[#This Row],[State]]</f>
        <v>524010502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524</v>
      </c>
      <c r="B9208" s="1">
        <f>IF(C9208=0,IF(B9207=Protocol!$V$20,1,B9207+1),B9207)</f>
        <v>1</v>
      </c>
      <c r="C9208" s="1">
        <f>IF(C9207+1=Protocol!$V$21,0,C9207+1)</f>
        <v>6</v>
      </c>
      <c r="D9208" s="1">
        <f t="shared" si="303"/>
        <v>3</v>
      </c>
      <c r="E9208" s="1" t="str">
        <f>INDEX(Protocol[Mark],MATCH(C9208,Protocol[Step],0))</f>
        <v>2M2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524010003</v>
      </c>
      <c r="H9208" s="134">
        <f>Systematic[[#This Row],[SampleVariableLabel]]+100*Systematic[[#This Row],[State]]</f>
        <v>524010603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524</v>
      </c>
      <c r="B9209" s="1">
        <f>IF(C9209=0,IF(B9208=Protocol!$V$20,1,B9208+1),B9208)</f>
        <v>1</v>
      </c>
      <c r="C9209" s="1">
        <f>IF(C9208+1=Protocol!$V$21,0,C9208+1)</f>
        <v>7</v>
      </c>
      <c r="D9209" s="1">
        <f t="shared" si="303"/>
        <v>4</v>
      </c>
      <c r="E9209" s="1" t="str">
        <f>INDEX(Protocol[Mark],MATCH(C9209,Protocol[Step],0))</f>
        <v>3P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524010004</v>
      </c>
      <c r="H9209" s="134">
        <f>Systematic[[#This Row],[SampleVariableLabel]]+100*Systematic[[#This Row],[State]]</f>
        <v>524010704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524</v>
      </c>
      <c r="B9210" s="1">
        <f>IF(C9210=0,IF(B9209=Protocol!$V$20,1,B9209+1),B9209)</f>
        <v>1</v>
      </c>
      <c r="C9210" s="1">
        <f>IF(C9209+1=Protocol!$V$21,0,C9209+1)</f>
        <v>8</v>
      </c>
      <c r="D9210" s="1">
        <f t="shared" si="303"/>
        <v>5</v>
      </c>
      <c r="E9210" s="1" t="str">
        <f>INDEX(Protocol[Mark],MATCH(C9210,Protocol[Step],0))</f>
        <v>4G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524010005</v>
      </c>
      <c r="H9210" s="134">
        <f>Systematic[[#This Row],[SampleVariableLabel]]+100*Systematic[[#This Row],[State]]</f>
        <v>524010805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524</v>
      </c>
      <c r="B9211" s="1">
        <f>IF(C9211=0,IF(B9210=Protocol!$V$20,1,B9210+1),B9210)</f>
        <v>1</v>
      </c>
      <c r="C9211" s="1">
        <f>IF(C9210+1=Protocol!$V$21,0,C9210+1)</f>
        <v>9</v>
      </c>
      <c r="D9211" s="1">
        <f t="shared" si="303"/>
        <v>6</v>
      </c>
      <c r="E9211" s="1" t="str">
        <f>INDEX(Protocol[Mark],MATCH(C9211,Protocol[Step],0))</f>
        <v>5S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524010006</v>
      </c>
      <c r="H9211" s="134">
        <f>Systematic[[#This Row],[SampleVariableLabel]]+100*Systematic[[#This Row],[State]]</f>
        <v>524010906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524</v>
      </c>
      <c r="B9212" s="1">
        <f>IF(C9212=0,IF(B9211=Protocol!$V$20,1,B9211+1),B9211)</f>
        <v>1</v>
      </c>
      <c r="C9212" s="1">
        <f>IF(C9211+1=Protocol!$V$21,0,C9211+1)</f>
        <v>10</v>
      </c>
      <c r="D9212" s="1">
        <f t="shared" si="303"/>
        <v>1</v>
      </c>
      <c r="E9212" s="1" t="str">
        <f>INDEX(Protocol[Mark],MATCH(C9212,Protocol[Step],0))</f>
        <v>6Gp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524010001</v>
      </c>
      <c r="H9212" s="134">
        <f>Systematic[[#This Row],[SampleVariableLabel]]+100*Systematic[[#This Row],[State]]</f>
        <v>524011001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524</v>
      </c>
      <c r="B9213" s="1">
        <f>IF(C9213=0,IF(B9212=Protocol!$V$20,1,B9212+1),B9212)</f>
        <v>1</v>
      </c>
      <c r="C9213" s="1">
        <f>IF(C9212+1=Protocol!$V$21,0,C9212+1)</f>
        <v>11</v>
      </c>
      <c r="D9213" s="1">
        <f t="shared" si="303"/>
        <v>2</v>
      </c>
      <c r="E9213" s="1" t="str">
        <f>INDEX(Protocol[Mark],MATCH(C9213,Protocol[Step],0))</f>
        <v>7U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524010002</v>
      </c>
      <c r="H9213" s="134">
        <f>Systematic[[#This Row],[SampleVariableLabel]]+100*Systematic[[#This Row],[State]]</f>
        <v>524011102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524</v>
      </c>
      <c r="B9214" s="1">
        <f>IF(C9214=0,IF(B9213=Protocol!$V$20,1,B9213+1),B9213)</f>
        <v>1</v>
      </c>
      <c r="C9214" s="1">
        <f>IF(C9213+1=Protocol!$V$21,0,C9213+1)</f>
        <v>12</v>
      </c>
      <c r="D9214" s="1">
        <f t="shared" si="303"/>
        <v>3</v>
      </c>
      <c r="E9214" s="1" t="str">
        <f>INDEX(Protocol[Mark],MATCH(C9214,Protocol[Step],0))</f>
        <v>8Rot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524010003</v>
      </c>
      <c r="H9214" s="134">
        <f>Systematic[[#This Row],[SampleVariableLabel]]+100*Systematic[[#This Row],[State]]</f>
        <v>524011203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524</v>
      </c>
      <c r="B9215" s="1">
        <f>IF(C9215=0,IF(B9214=Protocol!$V$20,1,B9214+1),B9214)</f>
        <v>1</v>
      </c>
      <c r="C9215" s="1">
        <f>IF(C9214+1=Protocol!$V$21,0,C9214+1)</f>
        <v>13</v>
      </c>
      <c r="D9215" s="1">
        <f t="shared" si="303"/>
        <v>4</v>
      </c>
      <c r="E9215" s="1" t="str">
        <f>INDEX(Protocol[Mark],MATCH(C9215,Protocol[Step],0))</f>
        <v>9Ama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524010004</v>
      </c>
      <c r="H9215" s="134">
        <f>Systematic[[#This Row],[SampleVariableLabel]]+100*Systematic[[#This Row],[State]]</f>
        <v>524011304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524</v>
      </c>
      <c r="B9216" s="1">
        <f>IF(C9216=0,IF(B9215=Protocol!$V$20,1,B9215+1),B9215)</f>
        <v>1</v>
      </c>
      <c r="C9216" s="1">
        <f>IF(C9215+1=Protocol!$V$21,0,C9215+1)</f>
        <v>14</v>
      </c>
      <c r="D9216" s="1">
        <f t="shared" si="303"/>
        <v>5</v>
      </c>
      <c r="E9216" s="1" t="str">
        <f>INDEX(Protocol[Mark],MATCH(C9216,Protocol[Step],0))</f>
        <v>10AsTm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524010005</v>
      </c>
      <c r="H9216" s="134">
        <f>Systematic[[#This Row],[SampleVariableLabel]]+100*Systematic[[#This Row],[State]]</f>
        <v>524011405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524</v>
      </c>
      <c r="B9217" s="1">
        <f>IF(C9217=0,IF(B9216=Protocol!$V$20,1,B9216+1),B9216)</f>
        <v>1</v>
      </c>
      <c r="C9217" s="1">
        <f>IF(C9216+1=Protocol!$V$21,0,C9216+1)</f>
        <v>15</v>
      </c>
      <c r="D9217" s="1">
        <f t="shared" si="303"/>
        <v>6</v>
      </c>
      <c r="E9217" s="1" t="str">
        <f>INDEX(Protocol[Mark],MATCH(C9217,Protocol[Step],0))</f>
        <v>11Azd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524010006</v>
      </c>
      <c r="H9217" s="134">
        <f>Systematic[[#This Row],[SampleVariableLabel]]+100*Systematic[[#This Row],[State]]</f>
        <v>524011506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525</v>
      </c>
      <c r="B9218" s="1">
        <f>IF(C9218=0,IF(B9217=Protocol!$V$20,1,B9217+1),B9217)</f>
        <v>1</v>
      </c>
      <c r="C9218" s="1">
        <f>IF(C9217+1=Protocol!$V$21,0,C9217+1)</f>
        <v>0</v>
      </c>
      <c r="D9218" s="1">
        <f t="shared" si="303"/>
        <v>1</v>
      </c>
      <c r="E9218" s="1" t="str">
        <f>INDEX(Protocol[Mark],MATCH(C9218,Protocol[Step],0))</f>
        <v>ce1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525010001</v>
      </c>
      <c r="H9218" s="134">
        <f>Systematic[[#This Row],[SampleVariableLabel]]+100*Systematic[[#This Row],[State]]</f>
        <v>525010001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525</v>
      </c>
      <c r="B9219" s="1">
        <f>IF(C9219=0,IF(B9218=Protocol!$V$20,1,B9218+1),B9218)</f>
        <v>1</v>
      </c>
      <c r="C9219" s="1">
        <f>IF(C9218+1=Protocol!$V$21,0,C9218+1)</f>
        <v>1</v>
      </c>
      <c r="D9219" s="1">
        <f t="shared" ref="D9219:D9282" si="305">IF(D9218=nVariables,1,D9218+1)</f>
        <v>2</v>
      </c>
      <c r="E9219" s="1" t="str">
        <f>INDEX(Protocol[Mark],MATCH(C9219,Protocol[Step],0))</f>
        <v>1Dig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525010002</v>
      </c>
      <c r="H9219" s="134">
        <f>Systematic[[#This Row],[SampleVariableLabel]]+100*Systematic[[#This Row],[State]]</f>
        <v>525010102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525</v>
      </c>
      <c r="B9220" s="1">
        <f>IF(C9220=0,IF(B9219=Protocol!$V$20,1,B9219+1),B9219)</f>
        <v>1</v>
      </c>
      <c r="C9220" s="1">
        <f>IF(C9219+1=Protocol!$V$21,0,C9219+1)</f>
        <v>2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525010003</v>
      </c>
      <c r="H9220" s="134">
        <f>Systematic[[#This Row],[SampleVariableLabel]]+100*Systematic[[#This Row],[State]]</f>
        <v>525010203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525</v>
      </c>
      <c r="B9221" s="1">
        <f>IF(C9221=0,IF(B9220=Protocol!$V$20,1,B9220+1),B9220)</f>
        <v>1</v>
      </c>
      <c r="C9221" s="1">
        <f>IF(C9220+1=Protocol!$V$21,0,C9220+1)</f>
        <v>3</v>
      </c>
      <c r="D9221" s="1">
        <f t="shared" si="305"/>
        <v>4</v>
      </c>
      <c r="E9221" s="1" t="str">
        <f>INDEX(Protocol[Mark],MATCH(C9221,Protocol[Step],0))</f>
        <v>1M.1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525010004</v>
      </c>
      <c r="H9221" s="134">
        <f>Systematic[[#This Row],[SampleVariableLabel]]+100*Systematic[[#This Row],[State]]</f>
        <v>525010304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525</v>
      </c>
      <c r="B9222" s="1">
        <f>IF(C9222=0,IF(B9221=Protocol!$V$20,1,B9221+1),B9221)</f>
        <v>1</v>
      </c>
      <c r="C9222" s="1">
        <f>IF(C9221+1=Protocol!$V$21,0,C9221+1)</f>
        <v>4</v>
      </c>
      <c r="D9222" s="1">
        <f t="shared" si="305"/>
        <v>5</v>
      </c>
      <c r="E9222" s="1" t="str">
        <f>INDEX(Protocol[Mark],MATCH(C9222,Protocol[Step],0))</f>
        <v>2Oct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525010005</v>
      </c>
      <c r="H9222" s="134">
        <f>Systematic[[#This Row],[SampleVariableLabel]]+100*Systematic[[#This Row],[State]]</f>
        <v>525010405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525</v>
      </c>
      <c r="B9223" s="1">
        <f>IF(C9223=0,IF(B9222=Protocol!$V$20,1,B9222+1),B9222)</f>
        <v>1</v>
      </c>
      <c r="C9223" s="1">
        <f>IF(C9222+1=Protocol!$V$21,0,C9222+1)</f>
        <v>5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525010006</v>
      </c>
      <c r="H9223" s="134">
        <f>Systematic[[#This Row],[SampleVariableLabel]]+100*Systematic[[#This Row],[State]]</f>
        <v>525010506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525</v>
      </c>
      <c r="B9224" s="1">
        <f>IF(C9224=0,IF(B9223=Protocol!$V$20,1,B9223+1),B9223)</f>
        <v>1</v>
      </c>
      <c r="C9224" s="1">
        <f>IF(C9223+1=Protocol!$V$21,0,C9223+1)</f>
        <v>6</v>
      </c>
      <c r="D9224" s="1">
        <f t="shared" si="305"/>
        <v>1</v>
      </c>
      <c r="E9224" s="1" t="str">
        <f>INDEX(Protocol[Mark],MATCH(C9224,Protocol[Step],0))</f>
        <v>2M2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525010001</v>
      </c>
      <c r="H9224" s="134">
        <f>Systematic[[#This Row],[SampleVariableLabel]]+100*Systematic[[#This Row],[State]]</f>
        <v>525010601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525</v>
      </c>
      <c r="B9225" s="1">
        <f>IF(C9225=0,IF(B9224=Protocol!$V$20,1,B9224+1),B9224)</f>
        <v>1</v>
      </c>
      <c r="C9225" s="1">
        <f>IF(C9224+1=Protocol!$V$21,0,C9224+1)</f>
        <v>7</v>
      </c>
      <c r="D9225" s="1">
        <f t="shared" si="305"/>
        <v>2</v>
      </c>
      <c r="E9225" s="1" t="str">
        <f>INDEX(Protocol[Mark],MATCH(C9225,Protocol[Step],0))</f>
        <v>3P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525010002</v>
      </c>
      <c r="H9225" s="134">
        <f>Systematic[[#This Row],[SampleVariableLabel]]+100*Systematic[[#This Row],[State]]</f>
        <v>525010702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525</v>
      </c>
      <c r="B9226" s="1">
        <f>IF(C9226=0,IF(B9225=Protocol!$V$20,1,B9225+1),B9225)</f>
        <v>1</v>
      </c>
      <c r="C9226" s="1">
        <f>IF(C9225+1=Protocol!$V$21,0,C9225+1)</f>
        <v>8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525010003</v>
      </c>
      <c r="H9226" s="134">
        <f>Systematic[[#This Row],[SampleVariableLabel]]+100*Systematic[[#This Row],[State]]</f>
        <v>525010803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525</v>
      </c>
      <c r="B9227" s="1">
        <f>IF(C9227=0,IF(B9226=Protocol!$V$20,1,B9226+1),B9226)</f>
        <v>1</v>
      </c>
      <c r="C9227" s="1">
        <f>IF(C9226+1=Protocol!$V$21,0,C9226+1)</f>
        <v>9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525010004</v>
      </c>
      <c r="H9227" s="134">
        <f>Systematic[[#This Row],[SampleVariableLabel]]+100*Systematic[[#This Row],[State]]</f>
        <v>525010904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525</v>
      </c>
      <c r="B9228" s="1">
        <f>IF(C9228=0,IF(B9227=Protocol!$V$20,1,B9227+1),B9227)</f>
        <v>1</v>
      </c>
      <c r="C9228" s="1">
        <f>IF(C9227+1=Protocol!$V$21,0,C9227+1)</f>
        <v>10</v>
      </c>
      <c r="D9228" s="1">
        <f t="shared" si="305"/>
        <v>5</v>
      </c>
      <c r="E9228" s="1" t="str">
        <f>INDEX(Protocol[Mark],MATCH(C9228,Protocol[Step],0))</f>
        <v>6Gp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525010005</v>
      </c>
      <c r="H9228" s="134">
        <f>Systematic[[#This Row],[SampleVariableLabel]]+100*Systematic[[#This Row],[State]]</f>
        <v>525011005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525</v>
      </c>
      <c r="B9229" s="1">
        <f>IF(C9229=0,IF(B9228=Protocol!$V$20,1,B9228+1),B9228)</f>
        <v>1</v>
      </c>
      <c r="C9229" s="1">
        <f>IF(C9228+1=Protocol!$V$21,0,C9228+1)</f>
        <v>11</v>
      </c>
      <c r="D9229" s="1">
        <f t="shared" si="305"/>
        <v>6</v>
      </c>
      <c r="E9229" s="1" t="str">
        <f>INDEX(Protocol[Mark],MATCH(C9229,Protocol[Step],0))</f>
        <v>7U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525010006</v>
      </c>
      <c r="H9229" s="134">
        <f>Systematic[[#This Row],[SampleVariableLabel]]+100*Systematic[[#This Row],[State]]</f>
        <v>525011106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525</v>
      </c>
      <c r="B9230" s="1">
        <f>IF(C9230=0,IF(B9229=Protocol!$V$20,1,B9229+1),B9229)</f>
        <v>1</v>
      </c>
      <c r="C9230" s="1">
        <f>IF(C9229+1=Protocol!$V$21,0,C9229+1)</f>
        <v>12</v>
      </c>
      <c r="D9230" s="1">
        <f t="shared" si="305"/>
        <v>1</v>
      </c>
      <c r="E9230" s="1" t="str">
        <f>INDEX(Protocol[Mark],MATCH(C9230,Protocol[Step],0))</f>
        <v>8Rot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525010001</v>
      </c>
      <c r="H9230" s="134">
        <f>Systematic[[#This Row],[SampleVariableLabel]]+100*Systematic[[#This Row],[State]]</f>
        <v>525011201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525</v>
      </c>
      <c r="B9231" s="1">
        <f>IF(C9231=0,IF(B9230=Protocol!$V$20,1,B9230+1),B9230)</f>
        <v>1</v>
      </c>
      <c r="C9231" s="1">
        <f>IF(C9230+1=Protocol!$V$21,0,C9230+1)</f>
        <v>13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525010002</v>
      </c>
      <c r="H9231" s="134">
        <f>Systematic[[#This Row],[SampleVariableLabel]]+100*Systematic[[#This Row],[State]]</f>
        <v>525011302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525</v>
      </c>
      <c r="B9232" s="1">
        <f>IF(C9232=0,IF(B9231=Protocol!$V$20,1,B9231+1),B9231)</f>
        <v>1</v>
      </c>
      <c r="C9232" s="1">
        <f>IF(C9231+1=Protocol!$V$21,0,C9231+1)</f>
        <v>14</v>
      </c>
      <c r="D9232" s="1">
        <f t="shared" si="305"/>
        <v>3</v>
      </c>
      <c r="E9232" s="1" t="str">
        <f>INDEX(Protocol[Mark],MATCH(C9232,Protocol[Step],0))</f>
        <v>10AsTm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525010003</v>
      </c>
      <c r="H9232" s="134">
        <f>Systematic[[#This Row],[SampleVariableLabel]]+100*Systematic[[#This Row],[State]]</f>
        <v>525011403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525</v>
      </c>
      <c r="B9233" s="1">
        <f>IF(C9233=0,IF(B9232=Protocol!$V$20,1,B9232+1),B9232)</f>
        <v>1</v>
      </c>
      <c r="C9233" s="1">
        <f>IF(C9232+1=Protocol!$V$21,0,C9232+1)</f>
        <v>15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525010004</v>
      </c>
      <c r="H9233" s="134">
        <f>Systematic[[#This Row],[SampleVariableLabel]]+100*Systematic[[#This Row],[State]]</f>
        <v>525011504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526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ce1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526010005</v>
      </c>
      <c r="H9234" s="134">
        <f>Systematic[[#This Row],[SampleVariableLabel]]+100*Systematic[[#This Row],[State]]</f>
        <v>526010005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526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526010006</v>
      </c>
      <c r="H9235" s="134">
        <f>Systematic[[#This Row],[SampleVariableLabel]]+100*Systematic[[#This Row],[State]]</f>
        <v>526010106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526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526010001</v>
      </c>
      <c r="H9236" s="134">
        <f>Systematic[[#This Row],[SampleVariableLabel]]+100*Systematic[[#This Row],[State]]</f>
        <v>526010201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526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1M.1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526010002</v>
      </c>
      <c r="H9237" s="134">
        <f>Systematic[[#This Row],[SampleVariableLabel]]+100*Systematic[[#This Row],[State]]</f>
        <v>526010302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526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2Oct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526010003</v>
      </c>
      <c r="H9238" s="134">
        <f>Systematic[[#This Row],[SampleVariableLabel]]+100*Systematic[[#This Row],[State]]</f>
        <v>526010403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526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2c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526010004</v>
      </c>
      <c r="H9239" s="134">
        <f>Systematic[[#This Row],[SampleVariableLabel]]+100*Systematic[[#This Row],[State]]</f>
        <v>526010504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526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2M2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526010005</v>
      </c>
      <c r="H9240" s="134">
        <f>Systematic[[#This Row],[SampleVariableLabel]]+100*Systematic[[#This Row],[State]]</f>
        <v>526010605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526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3P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526010006</v>
      </c>
      <c r="H9241" s="134">
        <f>Systematic[[#This Row],[SampleVariableLabel]]+100*Systematic[[#This Row],[State]]</f>
        <v>526010706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526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4G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526010001</v>
      </c>
      <c r="H9242" s="134">
        <f>Systematic[[#This Row],[SampleVariableLabel]]+100*Systematic[[#This Row],[State]]</f>
        <v>526010801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526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5S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526010002</v>
      </c>
      <c r="H9243" s="134">
        <f>Systematic[[#This Row],[SampleVariableLabel]]+100*Systematic[[#This Row],[State]]</f>
        <v>526010902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526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6Gp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526010003</v>
      </c>
      <c r="H9244" s="134">
        <f>Systematic[[#This Row],[SampleVariableLabel]]+100*Systematic[[#This Row],[State]]</f>
        <v>526011003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526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7U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526010004</v>
      </c>
      <c r="H9245" s="134">
        <f>Systematic[[#This Row],[SampleVariableLabel]]+100*Systematic[[#This Row],[State]]</f>
        <v>526011104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526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8Rot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526010005</v>
      </c>
      <c r="H9246" s="134">
        <f>Systematic[[#This Row],[SampleVariableLabel]]+100*Systematic[[#This Row],[State]]</f>
        <v>526011205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526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9Ama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526010006</v>
      </c>
      <c r="H9247" s="134">
        <f>Systematic[[#This Row],[SampleVariableLabel]]+100*Systematic[[#This Row],[State]]</f>
        <v>526011306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526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10AsTm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526010001</v>
      </c>
      <c r="H9248" s="134">
        <f>Systematic[[#This Row],[SampleVariableLabel]]+100*Systematic[[#This Row],[State]]</f>
        <v>526011401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526</v>
      </c>
      <c r="B9249" s="1">
        <f>IF(C9249=0,IF(B9248=Protocol!$V$20,1,B9248+1),B9248)</f>
        <v>1</v>
      </c>
      <c r="C9249" s="1">
        <f>IF(C9248+1=Protocol!$V$21,0,C9248+1)</f>
        <v>15</v>
      </c>
      <c r="D9249" s="1">
        <f t="shared" si="305"/>
        <v>2</v>
      </c>
      <c r="E9249" s="1" t="str">
        <f>INDEX(Protocol[Mark],MATCH(C9249,Protocol[Step],0))</f>
        <v>11Azd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526010002</v>
      </c>
      <c r="H9249" s="134">
        <f>Systematic[[#This Row],[SampleVariableLabel]]+100*Systematic[[#This Row],[State]]</f>
        <v>526011502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527</v>
      </c>
      <c r="B9250" s="1">
        <f>IF(C9250=0,IF(B9249=Protocol!$V$20,1,B9249+1),B9249)</f>
        <v>1</v>
      </c>
      <c r="C9250" s="1">
        <f>IF(C9249+1=Protocol!$V$21,0,C9249+1)</f>
        <v>0</v>
      </c>
      <c r="D9250" s="1">
        <f t="shared" si="305"/>
        <v>3</v>
      </c>
      <c r="E9250" s="1" t="str">
        <f>INDEX(Protocol[Mark],MATCH(C9250,Protocol[Step],0))</f>
        <v>ce1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527010003</v>
      </c>
      <c r="H9250" s="134">
        <f>Systematic[[#This Row],[SampleVariableLabel]]+100*Systematic[[#This Row],[State]]</f>
        <v>527010003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527</v>
      </c>
      <c r="B9251" s="1">
        <f>IF(C9251=0,IF(B9250=Protocol!$V$20,1,B9250+1),B9250)</f>
        <v>1</v>
      </c>
      <c r="C9251" s="1">
        <f>IF(C9250+1=Protocol!$V$21,0,C9250+1)</f>
        <v>1</v>
      </c>
      <c r="D9251" s="1">
        <f t="shared" si="305"/>
        <v>4</v>
      </c>
      <c r="E9251" s="1" t="str">
        <f>INDEX(Protocol[Mark],MATCH(C9251,Protocol[Step],0))</f>
        <v>1Dig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527010004</v>
      </c>
      <c r="H9251" s="134">
        <f>Systematic[[#This Row],[SampleVariableLabel]]+100*Systematic[[#This Row],[State]]</f>
        <v>527010104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527</v>
      </c>
      <c r="B9252" s="1">
        <f>IF(C9252=0,IF(B9251=Protocol!$V$20,1,B9251+1),B9251)</f>
        <v>1</v>
      </c>
      <c r="C9252" s="1">
        <f>IF(C9251+1=Protocol!$V$21,0,C9251+1)</f>
        <v>2</v>
      </c>
      <c r="D9252" s="1">
        <f t="shared" si="305"/>
        <v>5</v>
      </c>
      <c r="E9252" s="1" t="str">
        <f>INDEX(Protocol[Mark],MATCH(C9252,Protocol[Step],0))</f>
        <v>1D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527010005</v>
      </c>
      <c r="H9252" s="134">
        <f>Systematic[[#This Row],[SampleVariableLabel]]+100*Systematic[[#This Row],[State]]</f>
        <v>527010205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527</v>
      </c>
      <c r="B9253" s="1">
        <f>IF(C9253=0,IF(B9252=Protocol!$V$20,1,B9252+1),B9252)</f>
        <v>1</v>
      </c>
      <c r="C9253" s="1">
        <f>IF(C9252+1=Protocol!$V$21,0,C9252+1)</f>
        <v>3</v>
      </c>
      <c r="D9253" s="1">
        <f t="shared" si="305"/>
        <v>6</v>
      </c>
      <c r="E9253" s="1" t="str">
        <f>INDEX(Protocol[Mark],MATCH(C9253,Protocol[Step],0))</f>
        <v>1M.1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527010006</v>
      </c>
      <c r="H9253" s="134">
        <f>Systematic[[#This Row],[SampleVariableLabel]]+100*Systematic[[#This Row],[State]]</f>
        <v>527010306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527</v>
      </c>
      <c r="B9254" s="1">
        <f>IF(C9254=0,IF(B9253=Protocol!$V$20,1,B9253+1),B9253)</f>
        <v>1</v>
      </c>
      <c r="C9254" s="1">
        <f>IF(C9253+1=Protocol!$V$21,0,C9253+1)</f>
        <v>4</v>
      </c>
      <c r="D9254" s="1">
        <f t="shared" si="305"/>
        <v>1</v>
      </c>
      <c r="E9254" s="1" t="str">
        <f>INDEX(Protocol[Mark],MATCH(C9254,Protocol[Step],0))</f>
        <v>2Oct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527010001</v>
      </c>
      <c r="H9254" s="134">
        <f>Systematic[[#This Row],[SampleVariableLabel]]+100*Systematic[[#This Row],[State]]</f>
        <v>527010401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527</v>
      </c>
      <c r="B9255" s="1">
        <f>IF(C9255=0,IF(B9254=Protocol!$V$20,1,B9254+1),B9254)</f>
        <v>1</v>
      </c>
      <c r="C9255" s="1">
        <f>IF(C9254+1=Protocol!$V$21,0,C9254+1)</f>
        <v>5</v>
      </c>
      <c r="D9255" s="1">
        <f t="shared" si="305"/>
        <v>2</v>
      </c>
      <c r="E9255" s="1" t="str">
        <f>INDEX(Protocol[Mark],MATCH(C9255,Protocol[Step],0))</f>
        <v>2c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527010002</v>
      </c>
      <c r="H9255" s="134">
        <f>Systematic[[#This Row],[SampleVariableLabel]]+100*Systematic[[#This Row],[State]]</f>
        <v>527010502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527</v>
      </c>
      <c r="B9256" s="1">
        <f>IF(C9256=0,IF(B9255=Protocol!$V$20,1,B9255+1),B9255)</f>
        <v>1</v>
      </c>
      <c r="C9256" s="1">
        <f>IF(C9255+1=Protocol!$V$21,0,C9255+1)</f>
        <v>6</v>
      </c>
      <c r="D9256" s="1">
        <f t="shared" si="305"/>
        <v>3</v>
      </c>
      <c r="E9256" s="1" t="str">
        <f>INDEX(Protocol[Mark],MATCH(C9256,Protocol[Step],0))</f>
        <v>2M2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527010003</v>
      </c>
      <c r="H9256" s="134">
        <f>Systematic[[#This Row],[SampleVariableLabel]]+100*Systematic[[#This Row],[State]]</f>
        <v>527010603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527</v>
      </c>
      <c r="B9257" s="1">
        <f>IF(C9257=0,IF(B9256=Protocol!$V$20,1,B9256+1),B9256)</f>
        <v>1</v>
      </c>
      <c r="C9257" s="1">
        <f>IF(C9256+1=Protocol!$V$21,0,C9256+1)</f>
        <v>7</v>
      </c>
      <c r="D9257" s="1">
        <f t="shared" si="305"/>
        <v>4</v>
      </c>
      <c r="E9257" s="1" t="str">
        <f>INDEX(Protocol[Mark],MATCH(C9257,Protocol[Step],0))</f>
        <v>3P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527010004</v>
      </c>
      <c r="H9257" s="134">
        <f>Systematic[[#This Row],[SampleVariableLabel]]+100*Systematic[[#This Row],[State]]</f>
        <v>527010704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527</v>
      </c>
      <c r="B9258" s="1">
        <f>IF(C9258=0,IF(B9257=Protocol!$V$20,1,B9257+1),B9257)</f>
        <v>1</v>
      </c>
      <c r="C9258" s="1">
        <f>IF(C9257+1=Protocol!$V$21,0,C9257+1)</f>
        <v>8</v>
      </c>
      <c r="D9258" s="1">
        <f t="shared" si="305"/>
        <v>5</v>
      </c>
      <c r="E9258" s="1" t="str">
        <f>INDEX(Protocol[Mark],MATCH(C9258,Protocol[Step],0))</f>
        <v>4G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527010005</v>
      </c>
      <c r="H9258" s="134">
        <f>Systematic[[#This Row],[SampleVariableLabel]]+100*Systematic[[#This Row],[State]]</f>
        <v>527010805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527</v>
      </c>
      <c r="B9259" s="1">
        <f>IF(C9259=0,IF(B9258=Protocol!$V$20,1,B9258+1),B9258)</f>
        <v>1</v>
      </c>
      <c r="C9259" s="1">
        <f>IF(C9258+1=Protocol!$V$21,0,C9258+1)</f>
        <v>9</v>
      </c>
      <c r="D9259" s="1">
        <f t="shared" si="305"/>
        <v>6</v>
      </c>
      <c r="E9259" s="1" t="str">
        <f>INDEX(Protocol[Mark],MATCH(C9259,Protocol[Step],0))</f>
        <v>5S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527010006</v>
      </c>
      <c r="H9259" s="134">
        <f>Systematic[[#This Row],[SampleVariableLabel]]+100*Systematic[[#This Row],[State]]</f>
        <v>527010906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527</v>
      </c>
      <c r="B9260" s="1">
        <f>IF(C9260=0,IF(B9259=Protocol!$V$20,1,B9259+1),B9259)</f>
        <v>1</v>
      </c>
      <c r="C9260" s="1">
        <f>IF(C9259+1=Protocol!$V$21,0,C9259+1)</f>
        <v>10</v>
      </c>
      <c r="D9260" s="1">
        <f t="shared" si="305"/>
        <v>1</v>
      </c>
      <c r="E9260" s="1" t="str">
        <f>INDEX(Protocol[Mark],MATCH(C9260,Protocol[Step],0))</f>
        <v>6Gp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527010001</v>
      </c>
      <c r="H9260" s="134">
        <f>Systematic[[#This Row],[SampleVariableLabel]]+100*Systematic[[#This Row],[State]]</f>
        <v>527011001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527</v>
      </c>
      <c r="B9261" s="1">
        <f>IF(C9261=0,IF(B9260=Protocol!$V$20,1,B9260+1),B9260)</f>
        <v>1</v>
      </c>
      <c r="C9261" s="1">
        <f>IF(C9260+1=Protocol!$V$21,0,C9260+1)</f>
        <v>11</v>
      </c>
      <c r="D9261" s="1">
        <f t="shared" si="305"/>
        <v>2</v>
      </c>
      <c r="E9261" s="1" t="str">
        <f>INDEX(Protocol[Mark],MATCH(C9261,Protocol[Step],0))</f>
        <v>7U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527010002</v>
      </c>
      <c r="H9261" s="134">
        <f>Systematic[[#This Row],[SampleVariableLabel]]+100*Systematic[[#This Row],[State]]</f>
        <v>527011102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527</v>
      </c>
      <c r="B9262" s="1">
        <f>IF(C9262=0,IF(B9261=Protocol!$V$20,1,B9261+1),B9261)</f>
        <v>1</v>
      </c>
      <c r="C9262" s="1">
        <f>IF(C9261+1=Protocol!$V$21,0,C9261+1)</f>
        <v>12</v>
      </c>
      <c r="D9262" s="1">
        <f t="shared" si="305"/>
        <v>3</v>
      </c>
      <c r="E9262" s="1" t="str">
        <f>INDEX(Protocol[Mark],MATCH(C9262,Protocol[Step],0))</f>
        <v>8Rot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527010003</v>
      </c>
      <c r="H9262" s="134">
        <f>Systematic[[#This Row],[SampleVariableLabel]]+100*Systematic[[#This Row],[State]]</f>
        <v>527011203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527</v>
      </c>
      <c r="B9263" s="1">
        <f>IF(C9263=0,IF(B9262=Protocol!$V$20,1,B9262+1),B9262)</f>
        <v>1</v>
      </c>
      <c r="C9263" s="1">
        <f>IF(C9262+1=Protocol!$V$21,0,C9262+1)</f>
        <v>13</v>
      </c>
      <c r="D9263" s="1">
        <f t="shared" si="305"/>
        <v>4</v>
      </c>
      <c r="E9263" s="1" t="str">
        <f>INDEX(Protocol[Mark],MATCH(C9263,Protocol[Step],0))</f>
        <v>9Ama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527010004</v>
      </c>
      <c r="H9263" s="134">
        <f>Systematic[[#This Row],[SampleVariableLabel]]+100*Systematic[[#This Row],[State]]</f>
        <v>527011304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527</v>
      </c>
      <c r="B9264" s="1">
        <f>IF(C9264=0,IF(B9263=Protocol!$V$20,1,B9263+1),B9263)</f>
        <v>1</v>
      </c>
      <c r="C9264" s="1">
        <f>IF(C9263+1=Protocol!$V$21,0,C9263+1)</f>
        <v>14</v>
      </c>
      <c r="D9264" s="1">
        <f t="shared" si="305"/>
        <v>5</v>
      </c>
      <c r="E9264" s="1" t="str">
        <f>INDEX(Protocol[Mark],MATCH(C9264,Protocol[Step],0))</f>
        <v>10AsTm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527010005</v>
      </c>
      <c r="H9264" s="134">
        <f>Systematic[[#This Row],[SampleVariableLabel]]+100*Systematic[[#This Row],[State]]</f>
        <v>527011405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527</v>
      </c>
      <c r="B9265" s="1">
        <f>IF(C9265=0,IF(B9264=Protocol!$V$20,1,B9264+1),B9264)</f>
        <v>1</v>
      </c>
      <c r="C9265" s="1">
        <f>IF(C9264+1=Protocol!$V$21,0,C9264+1)</f>
        <v>15</v>
      </c>
      <c r="D9265" s="1">
        <f t="shared" si="305"/>
        <v>6</v>
      </c>
      <c r="E9265" s="1" t="str">
        <f>INDEX(Protocol[Mark],MATCH(C9265,Protocol[Step],0))</f>
        <v>11Azd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527010006</v>
      </c>
      <c r="H9265" s="134">
        <f>Systematic[[#This Row],[SampleVariableLabel]]+100*Systematic[[#This Row],[State]]</f>
        <v>527011506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528</v>
      </c>
      <c r="B9266" s="1">
        <f>IF(C9266=0,IF(B9265=Protocol!$V$20,1,B9265+1),B9265)</f>
        <v>1</v>
      </c>
      <c r="C9266" s="1">
        <f>IF(C9265+1=Protocol!$V$21,0,C9265+1)</f>
        <v>0</v>
      </c>
      <c r="D9266" s="1">
        <f t="shared" si="305"/>
        <v>1</v>
      </c>
      <c r="E9266" s="1" t="str">
        <f>INDEX(Protocol[Mark],MATCH(C9266,Protocol[Step],0))</f>
        <v>ce1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528010001</v>
      </c>
      <c r="H9266" s="134">
        <f>Systematic[[#This Row],[SampleVariableLabel]]+100*Systematic[[#This Row],[State]]</f>
        <v>528010001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528</v>
      </c>
      <c r="B9267" s="1">
        <f>IF(C9267=0,IF(B9266=Protocol!$V$20,1,B9266+1),B9266)</f>
        <v>1</v>
      </c>
      <c r="C9267" s="1">
        <f>IF(C9266+1=Protocol!$V$21,0,C9266+1)</f>
        <v>1</v>
      </c>
      <c r="D9267" s="1">
        <f t="shared" si="305"/>
        <v>2</v>
      </c>
      <c r="E9267" s="1" t="str">
        <f>INDEX(Protocol[Mark],MATCH(C9267,Protocol[Step],0))</f>
        <v>1Dig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528010002</v>
      </c>
      <c r="H9267" s="134">
        <f>Systematic[[#This Row],[SampleVariableLabel]]+100*Systematic[[#This Row],[State]]</f>
        <v>528010102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528</v>
      </c>
      <c r="B9268" s="1">
        <f>IF(C9268=0,IF(B9267=Protocol!$V$20,1,B9267+1),B9267)</f>
        <v>1</v>
      </c>
      <c r="C9268" s="1">
        <f>IF(C9267+1=Protocol!$V$21,0,C9267+1)</f>
        <v>2</v>
      </c>
      <c r="D9268" s="1">
        <f t="shared" si="305"/>
        <v>3</v>
      </c>
      <c r="E9268" s="1" t="str">
        <f>INDEX(Protocol[Mark],MATCH(C9268,Protocol[Step],0))</f>
        <v>1D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528010003</v>
      </c>
      <c r="H9268" s="134">
        <f>Systematic[[#This Row],[SampleVariableLabel]]+100*Systematic[[#This Row],[State]]</f>
        <v>528010203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528</v>
      </c>
      <c r="B9269" s="1">
        <f>IF(C9269=0,IF(B9268=Protocol!$V$20,1,B9268+1),B9268)</f>
        <v>1</v>
      </c>
      <c r="C9269" s="1">
        <f>IF(C9268+1=Protocol!$V$21,0,C9268+1)</f>
        <v>3</v>
      </c>
      <c r="D9269" s="1">
        <f t="shared" si="305"/>
        <v>4</v>
      </c>
      <c r="E9269" s="1" t="str">
        <f>INDEX(Protocol[Mark],MATCH(C9269,Protocol[Step],0))</f>
        <v>1M.1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528010004</v>
      </c>
      <c r="H9269" s="134">
        <f>Systematic[[#This Row],[SampleVariableLabel]]+100*Systematic[[#This Row],[State]]</f>
        <v>528010304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528</v>
      </c>
      <c r="B9270" s="1">
        <f>IF(C9270=0,IF(B9269=Protocol!$V$20,1,B9269+1),B9269)</f>
        <v>1</v>
      </c>
      <c r="C9270" s="1">
        <f>IF(C9269+1=Protocol!$V$21,0,C9269+1)</f>
        <v>4</v>
      </c>
      <c r="D9270" s="1">
        <f t="shared" si="305"/>
        <v>5</v>
      </c>
      <c r="E9270" s="1" t="str">
        <f>INDEX(Protocol[Mark],MATCH(C9270,Protocol[Step],0))</f>
        <v>2Oct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528010005</v>
      </c>
      <c r="H9270" s="134">
        <f>Systematic[[#This Row],[SampleVariableLabel]]+100*Systematic[[#This Row],[State]]</f>
        <v>528010405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528</v>
      </c>
      <c r="B9271" s="1">
        <f>IF(C9271=0,IF(B9270=Protocol!$V$20,1,B9270+1),B9270)</f>
        <v>1</v>
      </c>
      <c r="C9271" s="1">
        <f>IF(C9270+1=Protocol!$V$21,0,C9270+1)</f>
        <v>5</v>
      </c>
      <c r="D9271" s="1">
        <f t="shared" si="305"/>
        <v>6</v>
      </c>
      <c r="E9271" s="1" t="str">
        <f>INDEX(Protocol[Mark],MATCH(C9271,Protocol[Step],0))</f>
        <v>2c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528010006</v>
      </c>
      <c r="H9271" s="134">
        <f>Systematic[[#This Row],[SampleVariableLabel]]+100*Systematic[[#This Row],[State]]</f>
        <v>528010506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528</v>
      </c>
      <c r="B9272" s="1">
        <f>IF(C9272=0,IF(B9271=Protocol!$V$20,1,B9271+1),B9271)</f>
        <v>1</v>
      </c>
      <c r="C9272" s="1">
        <f>IF(C9271+1=Protocol!$V$21,0,C9271+1)</f>
        <v>6</v>
      </c>
      <c r="D9272" s="1">
        <f t="shared" si="305"/>
        <v>1</v>
      </c>
      <c r="E9272" s="1" t="str">
        <f>INDEX(Protocol[Mark],MATCH(C9272,Protocol[Step],0))</f>
        <v>2M2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528010001</v>
      </c>
      <c r="H9272" s="134">
        <f>Systematic[[#This Row],[SampleVariableLabel]]+100*Systematic[[#This Row],[State]]</f>
        <v>528010601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528</v>
      </c>
      <c r="B9273" s="1">
        <f>IF(C9273=0,IF(B9272=Protocol!$V$20,1,B9272+1),B9272)</f>
        <v>1</v>
      </c>
      <c r="C9273" s="1">
        <f>IF(C9272+1=Protocol!$V$21,0,C9272+1)</f>
        <v>7</v>
      </c>
      <c r="D9273" s="1">
        <f t="shared" si="305"/>
        <v>2</v>
      </c>
      <c r="E9273" s="1" t="str">
        <f>INDEX(Protocol[Mark],MATCH(C9273,Protocol[Step],0))</f>
        <v>3P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528010002</v>
      </c>
      <c r="H9273" s="134">
        <f>Systematic[[#This Row],[SampleVariableLabel]]+100*Systematic[[#This Row],[State]]</f>
        <v>528010702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528</v>
      </c>
      <c r="B9274" s="1">
        <f>IF(C9274=0,IF(B9273=Protocol!$V$20,1,B9273+1),B9273)</f>
        <v>1</v>
      </c>
      <c r="C9274" s="1">
        <f>IF(C9273+1=Protocol!$V$21,0,C9273+1)</f>
        <v>8</v>
      </c>
      <c r="D9274" s="1">
        <f t="shared" si="305"/>
        <v>3</v>
      </c>
      <c r="E9274" s="1" t="str">
        <f>INDEX(Protocol[Mark],MATCH(C9274,Protocol[Step],0))</f>
        <v>4G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528010003</v>
      </c>
      <c r="H9274" s="134">
        <f>Systematic[[#This Row],[SampleVariableLabel]]+100*Systematic[[#This Row],[State]]</f>
        <v>528010803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528</v>
      </c>
      <c r="B9275" s="1">
        <f>IF(C9275=0,IF(B9274=Protocol!$V$20,1,B9274+1),B9274)</f>
        <v>1</v>
      </c>
      <c r="C9275" s="1">
        <f>IF(C9274+1=Protocol!$V$21,0,C9274+1)</f>
        <v>9</v>
      </c>
      <c r="D9275" s="1">
        <f t="shared" si="305"/>
        <v>4</v>
      </c>
      <c r="E9275" s="1" t="str">
        <f>INDEX(Protocol[Mark],MATCH(C9275,Protocol[Step],0))</f>
        <v>5S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528010004</v>
      </c>
      <c r="H9275" s="134">
        <f>Systematic[[#This Row],[SampleVariableLabel]]+100*Systematic[[#This Row],[State]]</f>
        <v>528010904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528</v>
      </c>
      <c r="B9276" s="1">
        <f>IF(C9276=0,IF(B9275=Protocol!$V$20,1,B9275+1),B9275)</f>
        <v>1</v>
      </c>
      <c r="C9276" s="1">
        <f>IF(C9275+1=Protocol!$V$21,0,C9275+1)</f>
        <v>10</v>
      </c>
      <c r="D9276" s="1">
        <f t="shared" si="305"/>
        <v>5</v>
      </c>
      <c r="E9276" s="1" t="str">
        <f>INDEX(Protocol[Mark],MATCH(C9276,Protocol[Step],0))</f>
        <v>6Gp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528010005</v>
      </c>
      <c r="H9276" s="134">
        <f>Systematic[[#This Row],[SampleVariableLabel]]+100*Systematic[[#This Row],[State]]</f>
        <v>528011005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528</v>
      </c>
      <c r="B9277" s="1">
        <f>IF(C9277=0,IF(B9276=Protocol!$V$20,1,B9276+1),B9276)</f>
        <v>1</v>
      </c>
      <c r="C9277" s="1">
        <f>IF(C9276+1=Protocol!$V$21,0,C9276+1)</f>
        <v>11</v>
      </c>
      <c r="D9277" s="1">
        <f t="shared" si="305"/>
        <v>6</v>
      </c>
      <c r="E9277" s="1" t="str">
        <f>INDEX(Protocol[Mark],MATCH(C9277,Protocol[Step],0))</f>
        <v>7U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528010006</v>
      </c>
      <c r="H9277" s="134">
        <f>Systematic[[#This Row],[SampleVariableLabel]]+100*Systematic[[#This Row],[State]]</f>
        <v>528011106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528</v>
      </c>
      <c r="B9278" s="1">
        <f>IF(C9278=0,IF(B9277=Protocol!$V$20,1,B9277+1),B9277)</f>
        <v>1</v>
      </c>
      <c r="C9278" s="1">
        <f>IF(C9277+1=Protocol!$V$21,0,C9277+1)</f>
        <v>12</v>
      </c>
      <c r="D9278" s="1">
        <f t="shared" si="305"/>
        <v>1</v>
      </c>
      <c r="E9278" s="1" t="str">
        <f>INDEX(Protocol[Mark],MATCH(C9278,Protocol[Step],0))</f>
        <v>8Rot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528010001</v>
      </c>
      <c r="H9278" s="134">
        <f>Systematic[[#This Row],[SampleVariableLabel]]+100*Systematic[[#This Row],[State]]</f>
        <v>528011201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528</v>
      </c>
      <c r="B9279" s="1">
        <f>IF(C9279=0,IF(B9278=Protocol!$V$20,1,B9278+1),B9278)</f>
        <v>1</v>
      </c>
      <c r="C9279" s="1">
        <f>IF(C9278+1=Protocol!$V$21,0,C9278+1)</f>
        <v>13</v>
      </c>
      <c r="D9279" s="1">
        <f t="shared" si="305"/>
        <v>2</v>
      </c>
      <c r="E9279" s="1" t="str">
        <f>INDEX(Protocol[Mark],MATCH(C9279,Protocol[Step],0))</f>
        <v>9Ama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528010002</v>
      </c>
      <c r="H9279" s="134">
        <f>Systematic[[#This Row],[SampleVariableLabel]]+100*Systematic[[#This Row],[State]]</f>
        <v>528011302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528</v>
      </c>
      <c r="B9280" s="1">
        <f>IF(C9280=0,IF(B9279=Protocol!$V$20,1,B9279+1),B9279)</f>
        <v>1</v>
      </c>
      <c r="C9280" s="1">
        <f>IF(C9279+1=Protocol!$V$21,0,C9279+1)</f>
        <v>14</v>
      </c>
      <c r="D9280" s="1">
        <f t="shared" si="305"/>
        <v>3</v>
      </c>
      <c r="E9280" s="1" t="str">
        <f>INDEX(Protocol[Mark],MATCH(C9280,Protocol[Step],0))</f>
        <v>10AsTm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528010003</v>
      </c>
      <c r="H9280" s="134">
        <f>Systematic[[#This Row],[SampleVariableLabel]]+100*Systematic[[#This Row],[State]]</f>
        <v>528011403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528</v>
      </c>
      <c r="B9281" s="1">
        <f>IF(C9281=0,IF(B9280=Protocol!$V$20,1,B9280+1),B9280)</f>
        <v>1</v>
      </c>
      <c r="C9281" s="1">
        <f>IF(C9280+1=Protocol!$V$21,0,C9280+1)</f>
        <v>15</v>
      </c>
      <c r="D9281" s="1">
        <f t="shared" si="305"/>
        <v>4</v>
      </c>
      <c r="E9281" s="1" t="str">
        <f>INDEX(Protocol[Mark],MATCH(C9281,Protocol[Step],0))</f>
        <v>11Azd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528010004</v>
      </c>
      <c r="H9281" s="134">
        <f>Systematic[[#This Row],[SampleVariableLabel]]+100*Systematic[[#This Row],[State]]</f>
        <v>528011504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529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ce1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529010005</v>
      </c>
      <c r="H9282" s="134">
        <f>Systematic[[#This Row],[SampleVariableLabel]]+100*Systematic[[#This Row],[State]]</f>
        <v>529010005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529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1Dig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529010006</v>
      </c>
      <c r="H9283" s="134">
        <f>Systematic[[#This Row],[SampleVariableLabel]]+100*Systematic[[#This Row],[State]]</f>
        <v>529010106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529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1D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529010001</v>
      </c>
      <c r="H9284" s="134">
        <f>Systematic[[#This Row],[SampleVariableLabel]]+100*Systematic[[#This Row],[State]]</f>
        <v>529010201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529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1M.1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529010002</v>
      </c>
      <c r="H9285" s="134">
        <f>Systematic[[#This Row],[SampleVariableLabel]]+100*Systematic[[#This Row],[State]]</f>
        <v>529010302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529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2Oct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529010003</v>
      </c>
      <c r="H9286" s="134">
        <f>Systematic[[#This Row],[SampleVariableLabel]]+100*Systematic[[#This Row],[State]]</f>
        <v>529010403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529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529010004</v>
      </c>
      <c r="H9287" s="134">
        <f>Systematic[[#This Row],[SampleVariableLabel]]+100*Systematic[[#This Row],[State]]</f>
        <v>529010504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529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2M2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529010005</v>
      </c>
      <c r="H9288" s="134">
        <f>Systematic[[#This Row],[SampleVariableLabel]]+100*Systematic[[#This Row],[State]]</f>
        <v>529010605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529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3P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529010006</v>
      </c>
      <c r="H9289" s="134">
        <f>Systematic[[#This Row],[SampleVariableLabel]]+100*Systematic[[#This Row],[State]]</f>
        <v>529010706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529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4G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529010001</v>
      </c>
      <c r="H9290" s="134">
        <f>Systematic[[#This Row],[SampleVariableLabel]]+100*Systematic[[#This Row],[State]]</f>
        <v>529010801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529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5S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529010002</v>
      </c>
      <c r="H9291" s="134">
        <f>Systematic[[#This Row],[SampleVariableLabel]]+100*Systematic[[#This Row],[State]]</f>
        <v>529010902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529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6Gp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529010003</v>
      </c>
      <c r="H9292" s="134">
        <f>Systematic[[#This Row],[SampleVariableLabel]]+100*Systematic[[#This Row],[State]]</f>
        <v>529011003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529</v>
      </c>
      <c r="B9293" s="1">
        <f>IF(C9293=0,IF(B9292=Protocol!$V$20,1,B9292+1),B9292)</f>
        <v>1</v>
      </c>
      <c r="C9293" s="1">
        <f>IF(C9292+1=Protocol!$V$21,0,C9292+1)</f>
        <v>11</v>
      </c>
      <c r="D9293" s="1">
        <f t="shared" si="307"/>
        <v>4</v>
      </c>
      <c r="E9293" s="1" t="str">
        <f>INDEX(Protocol[Mark],MATCH(C9293,Protocol[Step],0))</f>
        <v>7U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529010004</v>
      </c>
      <c r="H9293" s="134">
        <f>Systematic[[#This Row],[SampleVariableLabel]]+100*Systematic[[#This Row],[State]]</f>
        <v>529011104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529</v>
      </c>
      <c r="B9294" s="1">
        <f>IF(C9294=0,IF(B9293=Protocol!$V$20,1,B9293+1),B9293)</f>
        <v>1</v>
      </c>
      <c r="C9294" s="1">
        <f>IF(C9293+1=Protocol!$V$21,0,C9293+1)</f>
        <v>12</v>
      </c>
      <c r="D9294" s="1">
        <f t="shared" si="307"/>
        <v>5</v>
      </c>
      <c r="E9294" s="1" t="str">
        <f>INDEX(Protocol[Mark],MATCH(C9294,Protocol[Step],0))</f>
        <v>8Rot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529010005</v>
      </c>
      <c r="H9294" s="134">
        <f>Systematic[[#This Row],[SampleVariableLabel]]+100*Systematic[[#This Row],[State]]</f>
        <v>529011205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529</v>
      </c>
      <c r="B9295" s="1">
        <f>IF(C9295=0,IF(B9294=Protocol!$V$20,1,B9294+1),B9294)</f>
        <v>1</v>
      </c>
      <c r="C9295" s="1">
        <f>IF(C9294+1=Protocol!$V$21,0,C9294+1)</f>
        <v>13</v>
      </c>
      <c r="D9295" s="1">
        <f t="shared" si="307"/>
        <v>6</v>
      </c>
      <c r="E9295" s="1" t="str">
        <f>INDEX(Protocol[Mark],MATCH(C9295,Protocol[Step],0))</f>
        <v>9Ama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529010006</v>
      </c>
      <c r="H9295" s="134">
        <f>Systematic[[#This Row],[SampleVariableLabel]]+100*Systematic[[#This Row],[State]]</f>
        <v>529011306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529</v>
      </c>
      <c r="B9296" s="1">
        <f>IF(C9296=0,IF(B9295=Protocol!$V$20,1,B9295+1),B9295)</f>
        <v>1</v>
      </c>
      <c r="C9296" s="1">
        <f>IF(C9295+1=Protocol!$V$21,0,C9295+1)</f>
        <v>14</v>
      </c>
      <c r="D9296" s="1">
        <f t="shared" si="307"/>
        <v>1</v>
      </c>
      <c r="E9296" s="1" t="str">
        <f>INDEX(Protocol[Mark],MATCH(C9296,Protocol[Step],0))</f>
        <v>10AsTm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529010001</v>
      </c>
      <c r="H9296" s="134">
        <f>Systematic[[#This Row],[SampleVariableLabel]]+100*Systematic[[#This Row],[State]]</f>
        <v>529011401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529</v>
      </c>
      <c r="B9297" s="1">
        <f>IF(C9297=0,IF(B9296=Protocol!$V$20,1,B9296+1),B9296)</f>
        <v>1</v>
      </c>
      <c r="C9297" s="1">
        <f>IF(C9296+1=Protocol!$V$21,0,C9296+1)</f>
        <v>15</v>
      </c>
      <c r="D9297" s="1">
        <f t="shared" si="307"/>
        <v>2</v>
      </c>
      <c r="E9297" s="1" t="str">
        <f>INDEX(Protocol[Mark],MATCH(C9297,Protocol[Step],0))</f>
        <v>11Azd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529010002</v>
      </c>
      <c r="H9297" s="134">
        <f>Systematic[[#This Row],[SampleVariableLabel]]+100*Systematic[[#This Row],[State]]</f>
        <v>529011502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530</v>
      </c>
      <c r="B9298" s="1">
        <f>IF(C9298=0,IF(B9297=Protocol!$V$20,1,B9297+1),B9297)</f>
        <v>1</v>
      </c>
      <c r="C9298" s="1">
        <f>IF(C9297+1=Protocol!$V$21,0,C9297+1)</f>
        <v>0</v>
      </c>
      <c r="D9298" s="1">
        <f t="shared" si="307"/>
        <v>3</v>
      </c>
      <c r="E9298" s="1" t="str">
        <f>INDEX(Protocol[Mark],MATCH(C9298,Protocol[Step],0))</f>
        <v>ce1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530010003</v>
      </c>
      <c r="H9298" s="134">
        <f>Systematic[[#This Row],[SampleVariableLabel]]+100*Systematic[[#This Row],[State]]</f>
        <v>530010003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530</v>
      </c>
      <c r="B9299" s="1">
        <f>IF(C9299=0,IF(B9298=Protocol!$V$20,1,B9298+1),B9298)</f>
        <v>1</v>
      </c>
      <c r="C9299" s="1">
        <f>IF(C9298+1=Protocol!$V$21,0,C9298+1)</f>
        <v>1</v>
      </c>
      <c r="D9299" s="1">
        <f t="shared" si="307"/>
        <v>4</v>
      </c>
      <c r="E9299" s="1" t="str">
        <f>INDEX(Protocol[Mark],MATCH(C9299,Protocol[Step],0))</f>
        <v>1Dig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530010004</v>
      </c>
      <c r="H9299" s="134">
        <f>Systematic[[#This Row],[SampleVariableLabel]]+100*Systematic[[#This Row],[State]]</f>
        <v>530010104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530</v>
      </c>
      <c r="B9300" s="1">
        <f>IF(C9300=0,IF(B9299=Protocol!$V$20,1,B9299+1),B9299)</f>
        <v>1</v>
      </c>
      <c r="C9300" s="1">
        <f>IF(C9299+1=Protocol!$V$21,0,C9299+1)</f>
        <v>2</v>
      </c>
      <c r="D9300" s="1">
        <f t="shared" si="307"/>
        <v>5</v>
      </c>
      <c r="E9300" s="1" t="str">
        <f>INDEX(Protocol[Mark],MATCH(C9300,Protocol[Step],0))</f>
        <v>1D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530010005</v>
      </c>
      <c r="H9300" s="134">
        <f>Systematic[[#This Row],[SampleVariableLabel]]+100*Systematic[[#This Row],[State]]</f>
        <v>530010205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530</v>
      </c>
      <c r="B9301" s="1">
        <f>IF(C9301=0,IF(B9300=Protocol!$V$20,1,B9300+1),B9300)</f>
        <v>1</v>
      </c>
      <c r="C9301" s="1">
        <f>IF(C9300+1=Protocol!$V$21,0,C9300+1)</f>
        <v>3</v>
      </c>
      <c r="D9301" s="1">
        <f t="shared" si="307"/>
        <v>6</v>
      </c>
      <c r="E9301" s="1" t="str">
        <f>INDEX(Protocol[Mark],MATCH(C9301,Protocol[Step],0))</f>
        <v>1M.1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530010006</v>
      </c>
      <c r="H9301" s="134">
        <f>Systematic[[#This Row],[SampleVariableLabel]]+100*Systematic[[#This Row],[State]]</f>
        <v>530010306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530</v>
      </c>
      <c r="B9302" s="1">
        <f>IF(C9302=0,IF(B9301=Protocol!$V$20,1,B9301+1),B9301)</f>
        <v>1</v>
      </c>
      <c r="C9302" s="1">
        <f>IF(C9301+1=Protocol!$V$21,0,C9301+1)</f>
        <v>4</v>
      </c>
      <c r="D9302" s="1">
        <f t="shared" si="307"/>
        <v>1</v>
      </c>
      <c r="E9302" s="1" t="str">
        <f>INDEX(Protocol[Mark],MATCH(C9302,Protocol[Step],0))</f>
        <v>2Oct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530010001</v>
      </c>
      <c r="H9302" s="134">
        <f>Systematic[[#This Row],[SampleVariableLabel]]+100*Systematic[[#This Row],[State]]</f>
        <v>530010401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530</v>
      </c>
      <c r="B9303" s="1">
        <f>IF(C9303=0,IF(B9302=Protocol!$V$20,1,B9302+1),B9302)</f>
        <v>1</v>
      </c>
      <c r="C9303" s="1">
        <f>IF(C9302+1=Protocol!$V$21,0,C9302+1)</f>
        <v>5</v>
      </c>
      <c r="D9303" s="1">
        <f t="shared" si="307"/>
        <v>2</v>
      </c>
      <c r="E9303" s="1" t="str">
        <f>INDEX(Protocol[Mark],MATCH(C9303,Protocol[Step],0))</f>
        <v>2c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530010002</v>
      </c>
      <c r="H9303" s="134">
        <f>Systematic[[#This Row],[SampleVariableLabel]]+100*Systematic[[#This Row],[State]]</f>
        <v>530010502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530</v>
      </c>
      <c r="B9304" s="1">
        <f>IF(C9304=0,IF(B9303=Protocol!$V$20,1,B9303+1),B9303)</f>
        <v>1</v>
      </c>
      <c r="C9304" s="1">
        <f>IF(C9303+1=Protocol!$V$21,0,C9303+1)</f>
        <v>6</v>
      </c>
      <c r="D9304" s="1">
        <f t="shared" si="307"/>
        <v>3</v>
      </c>
      <c r="E9304" s="1" t="str">
        <f>INDEX(Protocol[Mark],MATCH(C9304,Protocol[Step],0))</f>
        <v>2M2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530010003</v>
      </c>
      <c r="H9304" s="134">
        <f>Systematic[[#This Row],[SampleVariableLabel]]+100*Systematic[[#This Row],[State]]</f>
        <v>530010603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530</v>
      </c>
      <c r="B9305" s="1">
        <f>IF(C9305=0,IF(B9304=Protocol!$V$20,1,B9304+1),B9304)</f>
        <v>1</v>
      </c>
      <c r="C9305" s="1">
        <f>IF(C9304+1=Protocol!$V$21,0,C9304+1)</f>
        <v>7</v>
      </c>
      <c r="D9305" s="1">
        <f t="shared" si="307"/>
        <v>4</v>
      </c>
      <c r="E9305" s="1" t="str">
        <f>INDEX(Protocol[Mark],MATCH(C9305,Protocol[Step],0))</f>
        <v>3P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530010004</v>
      </c>
      <c r="H9305" s="134">
        <f>Systematic[[#This Row],[SampleVariableLabel]]+100*Systematic[[#This Row],[State]]</f>
        <v>530010704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530</v>
      </c>
      <c r="B9306" s="1">
        <f>IF(C9306=0,IF(B9305=Protocol!$V$20,1,B9305+1),B9305)</f>
        <v>1</v>
      </c>
      <c r="C9306" s="1">
        <f>IF(C9305+1=Protocol!$V$21,0,C9305+1)</f>
        <v>8</v>
      </c>
      <c r="D9306" s="1">
        <f t="shared" si="307"/>
        <v>5</v>
      </c>
      <c r="E9306" s="1" t="str">
        <f>INDEX(Protocol[Mark],MATCH(C9306,Protocol[Step],0))</f>
        <v>4G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530010005</v>
      </c>
      <c r="H9306" s="134">
        <f>Systematic[[#This Row],[SampleVariableLabel]]+100*Systematic[[#This Row],[State]]</f>
        <v>530010805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530</v>
      </c>
      <c r="B9307" s="1">
        <f>IF(C9307=0,IF(B9306=Protocol!$V$20,1,B9306+1),B9306)</f>
        <v>1</v>
      </c>
      <c r="C9307" s="1">
        <f>IF(C9306+1=Protocol!$V$21,0,C9306+1)</f>
        <v>9</v>
      </c>
      <c r="D9307" s="1">
        <f t="shared" si="307"/>
        <v>6</v>
      </c>
      <c r="E9307" s="1" t="str">
        <f>INDEX(Protocol[Mark],MATCH(C9307,Protocol[Step],0))</f>
        <v>5S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530010006</v>
      </c>
      <c r="H9307" s="134">
        <f>Systematic[[#This Row],[SampleVariableLabel]]+100*Systematic[[#This Row],[State]]</f>
        <v>530010906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530</v>
      </c>
      <c r="B9308" s="1">
        <f>IF(C9308=0,IF(B9307=Protocol!$V$20,1,B9307+1),B9307)</f>
        <v>1</v>
      </c>
      <c r="C9308" s="1">
        <f>IF(C9307+1=Protocol!$V$21,0,C9307+1)</f>
        <v>10</v>
      </c>
      <c r="D9308" s="1">
        <f t="shared" si="307"/>
        <v>1</v>
      </c>
      <c r="E9308" s="1" t="str">
        <f>INDEX(Protocol[Mark],MATCH(C9308,Protocol[Step],0))</f>
        <v>6Gp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530010001</v>
      </c>
      <c r="H9308" s="134">
        <f>Systematic[[#This Row],[SampleVariableLabel]]+100*Systematic[[#This Row],[State]]</f>
        <v>530011001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530</v>
      </c>
      <c r="B9309" s="1">
        <f>IF(C9309=0,IF(B9308=Protocol!$V$20,1,B9308+1),B9308)</f>
        <v>1</v>
      </c>
      <c r="C9309" s="1">
        <f>IF(C9308+1=Protocol!$V$21,0,C9308+1)</f>
        <v>11</v>
      </c>
      <c r="D9309" s="1">
        <f t="shared" si="307"/>
        <v>2</v>
      </c>
      <c r="E9309" s="1" t="str">
        <f>INDEX(Protocol[Mark],MATCH(C9309,Protocol[Step],0))</f>
        <v>7U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530010002</v>
      </c>
      <c r="H9309" s="134">
        <f>Systematic[[#This Row],[SampleVariableLabel]]+100*Systematic[[#This Row],[State]]</f>
        <v>530011102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530</v>
      </c>
      <c r="B9310" s="1">
        <f>IF(C9310=0,IF(B9309=Protocol!$V$20,1,B9309+1),B9309)</f>
        <v>1</v>
      </c>
      <c r="C9310" s="1">
        <f>IF(C9309+1=Protocol!$V$21,0,C9309+1)</f>
        <v>12</v>
      </c>
      <c r="D9310" s="1">
        <f t="shared" si="307"/>
        <v>3</v>
      </c>
      <c r="E9310" s="1" t="str">
        <f>INDEX(Protocol[Mark],MATCH(C9310,Protocol[Step],0))</f>
        <v>8Rot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530010003</v>
      </c>
      <c r="H9310" s="134">
        <f>Systematic[[#This Row],[SampleVariableLabel]]+100*Systematic[[#This Row],[State]]</f>
        <v>530011203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530</v>
      </c>
      <c r="B9311" s="1">
        <f>IF(C9311=0,IF(B9310=Protocol!$V$20,1,B9310+1),B9310)</f>
        <v>1</v>
      </c>
      <c r="C9311" s="1">
        <f>IF(C9310+1=Protocol!$V$21,0,C9310+1)</f>
        <v>13</v>
      </c>
      <c r="D9311" s="1">
        <f t="shared" si="307"/>
        <v>4</v>
      </c>
      <c r="E9311" s="1" t="str">
        <f>INDEX(Protocol[Mark],MATCH(C9311,Protocol[Step],0))</f>
        <v>9Ama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530010004</v>
      </c>
      <c r="H9311" s="134">
        <f>Systematic[[#This Row],[SampleVariableLabel]]+100*Systematic[[#This Row],[State]]</f>
        <v>530011304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530</v>
      </c>
      <c r="B9312" s="1">
        <f>IF(C9312=0,IF(B9311=Protocol!$V$20,1,B9311+1),B9311)</f>
        <v>1</v>
      </c>
      <c r="C9312" s="1">
        <f>IF(C9311+1=Protocol!$V$21,0,C9311+1)</f>
        <v>14</v>
      </c>
      <c r="D9312" s="1">
        <f t="shared" si="307"/>
        <v>5</v>
      </c>
      <c r="E9312" s="1" t="str">
        <f>INDEX(Protocol[Mark],MATCH(C9312,Protocol[Step],0))</f>
        <v>10AsTm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530010005</v>
      </c>
      <c r="H9312" s="134">
        <f>Systematic[[#This Row],[SampleVariableLabel]]+100*Systematic[[#This Row],[State]]</f>
        <v>530011405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530</v>
      </c>
      <c r="B9313" s="1">
        <f>IF(C9313=0,IF(B9312=Protocol!$V$20,1,B9312+1),B9312)</f>
        <v>1</v>
      </c>
      <c r="C9313" s="1">
        <f>IF(C9312+1=Protocol!$V$21,0,C9312+1)</f>
        <v>15</v>
      </c>
      <c r="D9313" s="1">
        <f t="shared" si="307"/>
        <v>6</v>
      </c>
      <c r="E9313" s="1" t="str">
        <f>INDEX(Protocol[Mark],MATCH(C9313,Protocol[Step],0))</f>
        <v>11Azd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530010006</v>
      </c>
      <c r="H9313" s="134">
        <f>Systematic[[#This Row],[SampleVariableLabel]]+100*Systematic[[#This Row],[State]]</f>
        <v>530011506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531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ce1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531010001</v>
      </c>
      <c r="H9314" s="134">
        <f>Systematic[[#This Row],[SampleVariableLabel]]+100*Systematic[[#This Row],[State]]</f>
        <v>531010001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531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1Dig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531010002</v>
      </c>
      <c r="H9315" s="134">
        <f>Systematic[[#This Row],[SampleVariableLabel]]+100*Systematic[[#This Row],[State]]</f>
        <v>531010102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531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1D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531010003</v>
      </c>
      <c r="H9316" s="134">
        <f>Systematic[[#This Row],[SampleVariableLabel]]+100*Systematic[[#This Row],[State]]</f>
        <v>531010203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531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1M.1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531010004</v>
      </c>
      <c r="H9317" s="134">
        <f>Systematic[[#This Row],[SampleVariableLabel]]+100*Systematic[[#This Row],[State]]</f>
        <v>531010304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531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2Oct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531010005</v>
      </c>
      <c r="H9318" s="134">
        <f>Systematic[[#This Row],[SampleVariableLabel]]+100*Systematic[[#This Row],[State]]</f>
        <v>531010405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531</v>
      </c>
      <c r="B9319" s="1">
        <f>IF(C9319=0,IF(B9318=Protocol!$V$20,1,B9318+1),B9318)</f>
        <v>1</v>
      </c>
      <c r="C9319" s="1">
        <f>IF(C9318+1=Protocol!$V$21,0,C9318+1)</f>
        <v>5</v>
      </c>
      <c r="D9319" s="1">
        <f t="shared" si="307"/>
        <v>6</v>
      </c>
      <c r="E9319" s="1" t="str">
        <f>INDEX(Protocol[Mark],MATCH(C9319,Protocol[Step],0))</f>
        <v>2c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531010006</v>
      </c>
      <c r="H9319" s="134">
        <f>Systematic[[#This Row],[SampleVariableLabel]]+100*Systematic[[#This Row],[State]]</f>
        <v>531010506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531</v>
      </c>
      <c r="B9320" s="1">
        <f>IF(C9320=0,IF(B9319=Protocol!$V$20,1,B9319+1),B9319)</f>
        <v>1</v>
      </c>
      <c r="C9320" s="1">
        <f>IF(C9319+1=Protocol!$V$21,0,C9319+1)</f>
        <v>6</v>
      </c>
      <c r="D9320" s="1">
        <f t="shared" si="307"/>
        <v>1</v>
      </c>
      <c r="E9320" s="1" t="str">
        <f>INDEX(Protocol[Mark],MATCH(C9320,Protocol[Step],0))</f>
        <v>2M2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531010001</v>
      </c>
      <c r="H9320" s="134">
        <f>Systematic[[#This Row],[SampleVariableLabel]]+100*Systematic[[#This Row],[State]]</f>
        <v>531010601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531</v>
      </c>
      <c r="B9321" s="1">
        <f>IF(C9321=0,IF(B9320=Protocol!$V$20,1,B9320+1),B9320)</f>
        <v>1</v>
      </c>
      <c r="C9321" s="1">
        <f>IF(C9320+1=Protocol!$V$21,0,C9320+1)</f>
        <v>7</v>
      </c>
      <c r="D9321" s="1">
        <f t="shared" si="307"/>
        <v>2</v>
      </c>
      <c r="E9321" s="1" t="str">
        <f>INDEX(Protocol[Mark],MATCH(C9321,Protocol[Step],0))</f>
        <v>3P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531010002</v>
      </c>
      <c r="H9321" s="134">
        <f>Systematic[[#This Row],[SampleVariableLabel]]+100*Systematic[[#This Row],[State]]</f>
        <v>531010702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531</v>
      </c>
      <c r="B9322" s="1">
        <f>IF(C9322=0,IF(B9321=Protocol!$V$20,1,B9321+1),B9321)</f>
        <v>1</v>
      </c>
      <c r="C9322" s="1">
        <f>IF(C9321+1=Protocol!$V$21,0,C9321+1)</f>
        <v>8</v>
      </c>
      <c r="D9322" s="1">
        <f t="shared" si="307"/>
        <v>3</v>
      </c>
      <c r="E9322" s="1" t="str">
        <f>INDEX(Protocol[Mark],MATCH(C9322,Protocol[Step],0))</f>
        <v>4G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531010003</v>
      </c>
      <c r="H9322" s="134">
        <f>Systematic[[#This Row],[SampleVariableLabel]]+100*Systematic[[#This Row],[State]]</f>
        <v>531010803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531</v>
      </c>
      <c r="B9323" s="1">
        <f>IF(C9323=0,IF(B9322=Protocol!$V$20,1,B9322+1),B9322)</f>
        <v>1</v>
      </c>
      <c r="C9323" s="1">
        <f>IF(C9322+1=Protocol!$V$21,0,C9322+1)</f>
        <v>9</v>
      </c>
      <c r="D9323" s="1">
        <f t="shared" si="307"/>
        <v>4</v>
      </c>
      <c r="E9323" s="1" t="str">
        <f>INDEX(Protocol[Mark],MATCH(C9323,Protocol[Step],0))</f>
        <v>5S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531010004</v>
      </c>
      <c r="H9323" s="134">
        <f>Systematic[[#This Row],[SampleVariableLabel]]+100*Systematic[[#This Row],[State]]</f>
        <v>531010904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531</v>
      </c>
      <c r="B9324" s="1">
        <f>IF(C9324=0,IF(B9323=Protocol!$V$20,1,B9323+1),B9323)</f>
        <v>1</v>
      </c>
      <c r="C9324" s="1">
        <f>IF(C9323+1=Protocol!$V$21,0,C9323+1)</f>
        <v>10</v>
      </c>
      <c r="D9324" s="1">
        <f t="shared" si="307"/>
        <v>5</v>
      </c>
      <c r="E9324" s="1" t="str">
        <f>INDEX(Protocol[Mark],MATCH(C9324,Protocol[Step],0))</f>
        <v>6Gp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531010005</v>
      </c>
      <c r="H9324" s="134">
        <f>Systematic[[#This Row],[SampleVariableLabel]]+100*Systematic[[#This Row],[State]]</f>
        <v>531011005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531</v>
      </c>
      <c r="B9325" s="1">
        <f>IF(C9325=0,IF(B9324=Protocol!$V$20,1,B9324+1),B9324)</f>
        <v>1</v>
      </c>
      <c r="C9325" s="1">
        <f>IF(C9324+1=Protocol!$V$21,0,C9324+1)</f>
        <v>11</v>
      </c>
      <c r="D9325" s="1">
        <f t="shared" si="307"/>
        <v>6</v>
      </c>
      <c r="E9325" s="1" t="str">
        <f>INDEX(Protocol[Mark],MATCH(C9325,Protocol[Step],0))</f>
        <v>7U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531010006</v>
      </c>
      <c r="H9325" s="134">
        <f>Systematic[[#This Row],[SampleVariableLabel]]+100*Systematic[[#This Row],[State]]</f>
        <v>531011106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531</v>
      </c>
      <c r="B9326" s="1">
        <f>IF(C9326=0,IF(B9325=Protocol!$V$20,1,B9325+1),B9325)</f>
        <v>1</v>
      </c>
      <c r="C9326" s="1">
        <f>IF(C9325+1=Protocol!$V$21,0,C9325+1)</f>
        <v>12</v>
      </c>
      <c r="D9326" s="1">
        <f t="shared" si="307"/>
        <v>1</v>
      </c>
      <c r="E9326" s="1" t="str">
        <f>INDEX(Protocol[Mark],MATCH(C9326,Protocol[Step],0))</f>
        <v>8Rot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531010001</v>
      </c>
      <c r="H9326" s="134">
        <f>Systematic[[#This Row],[SampleVariableLabel]]+100*Systematic[[#This Row],[State]]</f>
        <v>531011201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531</v>
      </c>
      <c r="B9327" s="1">
        <f>IF(C9327=0,IF(B9326=Protocol!$V$20,1,B9326+1),B9326)</f>
        <v>1</v>
      </c>
      <c r="C9327" s="1">
        <f>IF(C9326+1=Protocol!$V$21,0,C9326+1)</f>
        <v>13</v>
      </c>
      <c r="D9327" s="1">
        <f t="shared" si="307"/>
        <v>2</v>
      </c>
      <c r="E9327" s="1" t="str">
        <f>INDEX(Protocol[Mark],MATCH(C9327,Protocol[Step],0))</f>
        <v>9Ama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531010002</v>
      </c>
      <c r="H9327" s="134">
        <f>Systematic[[#This Row],[SampleVariableLabel]]+100*Systematic[[#This Row],[State]]</f>
        <v>531011302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531</v>
      </c>
      <c r="B9328" s="1">
        <f>IF(C9328=0,IF(B9327=Protocol!$V$20,1,B9327+1),B9327)</f>
        <v>1</v>
      </c>
      <c r="C9328" s="1">
        <f>IF(C9327+1=Protocol!$V$21,0,C9327+1)</f>
        <v>14</v>
      </c>
      <c r="D9328" s="1">
        <f t="shared" si="307"/>
        <v>3</v>
      </c>
      <c r="E9328" s="1" t="str">
        <f>INDEX(Protocol[Mark],MATCH(C9328,Protocol[Step],0))</f>
        <v>10AsTm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531010003</v>
      </c>
      <c r="H9328" s="134">
        <f>Systematic[[#This Row],[SampleVariableLabel]]+100*Systematic[[#This Row],[State]]</f>
        <v>531011403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531</v>
      </c>
      <c r="B9329" s="1">
        <f>IF(C9329=0,IF(B9328=Protocol!$V$20,1,B9328+1),B9328)</f>
        <v>1</v>
      </c>
      <c r="C9329" s="1">
        <f>IF(C9328+1=Protocol!$V$21,0,C9328+1)</f>
        <v>15</v>
      </c>
      <c r="D9329" s="1">
        <f t="shared" si="307"/>
        <v>4</v>
      </c>
      <c r="E9329" s="1" t="str">
        <f>INDEX(Protocol[Mark],MATCH(C9329,Protocol[Step],0))</f>
        <v>11Azd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531010004</v>
      </c>
      <c r="H9329" s="134">
        <f>Systematic[[#This Row],[SampleVariableLabel]]+100*Systematic[[#This Row],[State]]</f>
        <v>531011504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532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ce1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532010005</v>
      </c>
      <c r="H9330" s="134">
        <f>Systematic[[#This Row],[SampleVariableLabel]]+100*Systematic[[#This Row],[State]]</f>
        <v>532010005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532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1Dig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532010006</v>
      </c>
      <c r="H9331" s="134">
        <f>Systematic[[#This Row],[SampleVariableLabel]]+100*Systematic[[#This Row],[State]]</f>
        <v>532010106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532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1D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532010001</v>
      </c>
      <c r="H9332" s="134">
        <f>Systematic[[#This Row],[SampleVariableLabel]]+100*Systematic[[#This Row],[State]]</f>
        <v>532010201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532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1M.1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532010002</v>
      </c>
      <c r="H9333" s="134">
        <f>Systematic[[#This Row],[SampleVariableLabel]]+100*Systematic[[#This Row],[State]]</f>
        <v>532010302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532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2Oct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532010003</v>
      </c>
      <c r="H9334" s="134">
        <f>Systematic[[#This Row],[SampleVariableLabel]]+100*Systematic[[#This Row],[State]]</f>
        <v>532010403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532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2c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532010004</v>
      </c>
      <c r="H9335" s="134">
        <f>Systematic[[#This Row],[SampleVariableLabel]]+100*Systematic[[#This Row],[State]]</f>
        <v>532010504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532</v>
      </c>
      <c r="B9336" s="1">
        <f>IF(C9336=0,IF(B9335=Protocol!$V$20,1,B9335+1),B9335)</f>
        <v>1</v>
      </c>
      <c r="C9336" s="1">
        <f>IF(C9335+1=Protocol!$V$21,0,C9335+1)</f>
        <v>6</v>
      </c>
      <c r="D9336" s="1">
        <f t="shared" si="307"/>
        <v>5</v>
      </c>
      <c r="E9336" s="1" t="str">
        <f>INDEX(Protocol[Mark],MATCH(C9336,Protocol[Step],0))</f>
        <v>2M2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532010005</v>
      </c>
      <c r="H9336" s="134">
        <f>Systematic[[#This Row],[SampleVariableLabel]]+100*Systematic[[#This Row],[State]]</f>
        <v>532010605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532</v>
      </c>
      <c r="B9337" s="1">
        <f>IF(C9337=0,IF(B9336=Protocol!$V$20,1,B9336+1),B9336)</f>
        <v>1</v>
      </c>
      <c r="C9337" s="1">
        <f>IF(C9336+1=Protocol!$V$21,0,C9336+1)</f>
        <v>7</v>
      </c>
      <c r="D9337" s="1">
        <f t="shared" si="307"/>
        <v>6</v>
      </c>
      <c r="E9337" s="1" t="str">
        <f>INDEX(Protocol[Mark],MATCH(C9337,Protocol[Step],0))</f>
        <v>3P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532010006</v>
      </c>
      <c r="H9337" s="134">
        <f>Systematic[[#This Row],[SampleVariableLabel]]+100*Systematic[[#This Row],[State]]</f>
        <v>532010706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532</v>
      </c>
      <c r="B9338" s="1">
        <f>IF(C9338=0,IF(B9337=Protocol!$V$20,1,B9337+1),B9337)</f>
        <v>1</v>
      </c>
      <c r="C9338" s="1">
        <f>IF(C9337+1=Protocol!$V$21,0,C9337+1)</f>
        <v>8</v>
      </c>
      <c r="D9338" s="1">
        <f t="shared" si="307"/>
        <v>1</v>
      </c>
      <c r="E9338" s="1" t="str">
        <f>INDEX(Protocol[Mark],MATCH(C9338,Protocol[Step],0))</f>
        <v>4G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532010001</v>
      </c>
      <c r="H9338" s="134">
        <f>Systematic[[#This Row],[SampleVariableLabel]]+100*Systematic[[#This Row],[State]]</f>
        <v>532010801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532</v>
      </c>
      <c r="B9339" s="1">
        <f>IF(C9339=0,IF(B9338=Protocol!$V$20,1,B9338+1),B9338)</f>
        <v>1</v>
      </c>
      <c r="C9339" s="1">
        <f>IF(C9338+1=Protocol!$V$21,0,C9338+1)</f>
        <v>9</v>
      </c>
      <c r="D9339" s="1">
        <f t="shared" si="307"/>
        <v>2</v>
      </c>
      <c r="E9339" s="1" t="str">
        <f>INDEX(Protocol[Mark],MATCH(C9339,Protocol[Step],0))</f>
        <v>5S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532010002</v>
      </c>
      <c r="H9339" s="134">
        <f>Systematic[[#This Row],[SampleVariableLabel]]+100*Systematic[[#This Row],[State]]</f>
        <v>532010902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532</v>
      </c>
      <c r="B9340" s="1">
        <f>IF(C9340=0,IF(B9339=Protocol!$V$20,1,B9339+1),B9339)</f>
        <v>1</v>
      </c>
      <c r="C9340" s="1">
        <f>IF(C9339+1=Protocol!$V$21,0,C9339+1)</f>
        <v>10</v>
      </c>
      <c r="D9340" s="1">
        <f t="shared" si="307"/>
        <v>3</v>
      </c>
      <c r="E9340" s="1" t="str">
        <f>INDEX(Protocol[Mark],MATCH(C9340,Protocol[Step],0))</f>
        <v>6Gp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532010003</v>
      </c>
      <c r="H9340" s="134">
        <f>Systematic[[#This Row],[SampleVariableLabel]]+100*Systematic[[#This Row],[State]]</f>
        <v>532011003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532</v>
      </c>
      <c r="B9341" s="1">
        <f>IF(C9341=0,IF(B9340=Protocol!$V$20,1,B9340+1),B9340)</f>
        <v>1</v>
      </c>
      <c r="C9341" s="1">
        <f>IF(C9340+1=Protocol!$V$21,0,C9340+1)</f>
        <v>11</v>
      </c>
      <c r="D9341" s="1">
        <f t="shared" si="307"/>
        <v>4</v>
      </c>
      <c r="E9341" s="1" t="str">
        <f>INDEX(Protocol[Mark],MATCH(C9341,Protocol[Step],0))</f>
        <v>7U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532010004</v>
      </c>
      <c r="H9341" s="134">
        <f>Systematic[[#This Row],[SampleVariableLabel]]+100*Systematic[[#This Row],[State]]</f>
        <v>532011104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532</v>
      </c>
      <c r="B9342" s="1">
        <f>IF(C9342=0,IF(B9341=Protocol!$V$20,1,B9341+1),B9341)</f>
        <v>1</v>
      </c>
      <c r="C9342" s="1">
        <f>IF(C9341+1=Protocol!$V$21,0,C9341+1)</f>
        <v>12</v>
      </c>
      <c r="D9342" s="1">
        <f t="shared" si="307"/>
        <v>5</v>
      </c>
      <c r="E9342" s="1" t="str">
        <f>INDEX(Protocol[Mark],MATCH(C9342,Protocol[Step],0))</f>
        <v>8Rot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532010005</v>
      </c>
      <c r="H9342" s="134">
        <f>Systematic[[#This Row],[SampleVariableLabel]]+100*Systematic[[#This Row],[State]]</f>
        <v>532011205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532</v>
      </c>
      <c r="B9343" s="1">
        <f>IF(C9343=0,IF(B9342=Protocol!$V$20,1,B9342+1),B9342)</f>
        <v>1</v>
      </c>
      <c r="C9343" s="1">
        <f>IF(C9342+1=Protocol!$V$21,0,C9342+1)</f>
        <v>13</v>
      </c>
      <c r="D9343" s="1">
        <f t="shared" si="307"/>
        <v>6</v>
      </c>
      <c r="E9343" s="1" t="str">
        <f>INDEX(Protocol[Mark],MATCH(C9343,Protocol[Step],0))</f>
        <v>9Ama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532010006</v>
      </c>
      <c r="H9343" s="134">
        <f>Systematic[[#This Row],[SampleVariableLabel]]+100*Systematic[[#This Row],[State]]</f>
        <v>532011306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532</v>
      </c>
      <c r="B9344" s="1">
        <f>IF(C9344=0,IF(B9343=Protocol!$V$20,1,B9343+1),B9343)</f>
        <v>1</v>
      </c>
      <c r="C9344" s="1">
        <f>IF(C9343+1=Protocol!$V$21,0,C9343+1)</f>
        <v>14</v>
      </c>
      <c r="D9344" s="1">
        <f t="shared" si="307"/>
        <v>1</v>
      </c>
      <c r="E9344" s="1" t="str">
        <f>INDEX(Protocol[Mark],MATCH(C9344,Protocol[Step],0))</f>
        <v>10AsTm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532010001</v>
      </c>
      <c r="H9344" s="134">
        <f>Systematic[[#This Row],[SampleVariableLabel]]+100*Systematic[[#This Row],[State]]</f>
        <v>532011401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532</v>
      </c>
      <c r="B9345" s="1">
        <f>IF(C9345=0,IF(B9344=Protocol!$V$20,1,B9344+1),B9344)</f>
        <v>1</v>
      </c>
      <c r="C9345" s="1">
        <f>IF(C9344+1=Protocol!$V$21,0,C9344+1)</f>
        <v>15</v>
      </c>
      <c r="D9345" s="1">
        <f t="shared" si="307"/>
        <v>2</v>
      </c>
      <c r="E9345" s="1" t="str">
        <f>INDEX(Protocol[Mark],MATCH(C9345,Protocol[Step],0))</f>
        <v>11Azd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532010002</v>
      </c>
      <c r="H9345" s="134">
        <f>Systematic[[#This Row],[SampleVariableLabel]]+100*Systematic[[#This Row],[State]]</f>
        <v>532011502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533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ce1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533010003</v>
      </c>
      <c r="H9346" s="134">
        <f>Systematic[[#This Row],[SampleVariableLabel]]+100*Systematic[[#This Row],[State]]</f>
        <v>533010003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533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533010004</v>
      </c>
      <c r="H9347" s="134">
        <f>Systematic[[#This Row],[SampleVariableLabel]]+100*Systematic[[#This Row],[State]]</f>
        <v>533010104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533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533010005</v>
      </c>
      <c r="H9348" s="134">
        <f>Systematic[[#This Row],[SampleVariableLabel]]+100*Systematic[[#This Row],[State]]</f>
        <v>533010205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533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1M.1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533010006</v>
      </c>
      <c r="H9349" s="134">
        <f>Systematic[[#This Row],[SampleVariableLabel]]+100*Systematic[[#This Row],[State]]</f>
        <v>533010306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533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2Oct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533010001</v>
      </c>
      <c r="H9350" s="134">
        <f>Systematic[[#This Row],[SampleVariableLabel]]+100*Systematic[[#This Row],[State]]</f>
        <v>533010401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533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2c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533010002</v>
      </c>
      <c r="H9351" s="134">
        <f>Systematic[[#This Row],[SampleVariableLabel]]+100*Systematic[[#This Row],[State]]</f>
        <v>533010502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533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2M2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533010003</v>
      </c>
      <c r="H9352" s="134">
        <f>Systematic[[#This Row],[SampleVariableLabel]]+100*Systematic[[#This Row],[State]]</f>
        <v>533010603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533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3P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533010004</v>
      </c>
      <c r="H9353" s="134">
        <f>Systematic[[#This Row],[SampleVariableLabel]]+100*Systematic[[#This Row],[State]]</f>
        <v>533010704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533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533010005</v>
      </c>
      <c r="H9354" s="134">
        <f>Systematic[[#This Row],[SampleVariableLabel]]+100*Systematic[[#This Row],[State]]</f>
        <v>533010805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533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533010006</v>
      </c>
      <c r="H9355" s="134">
        <f>Systematic[[#This Row],[SampleVariableLabel]]+100*Systematic[[#This Row],[State]]</f>
        <v>533010906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533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6Gp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533010001</v>
      </c>
      <c r="H9356" s="134">
        <f>Systematic[[#This Row],[SampleVariableLabel]]+100*Systematic[[#This Row],[State]]</f>
        <v>533011001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533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7U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533010002</v>
      </c>
      <c r="H9357" s="134">
        <f>Systematic[[#This Row],[SampleVariableLabel]]+100*Systematic[[#This Row],[State]]</f>
        <v>533011102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533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8Rot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533010003</v>
      </c>
      <c r="H9358" s="134">
        <f>Systematic[[#This Row],[SampleVariableLabel]]+100*Systematic[[#This Row],[State]]</f>
        <v>533011203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533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533010004</v>
      </c>
      <c r="H9359" s="134">
        <f>Systematic[[#This Row],[SampleVariableLabel]]+100*Systematic[[#This Row],[State]]</f>
        <v>533011304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533</v>
      </c>
      <c r="B9360" s="1">
        <f>IF(C9360=0,IF(B9359=Protocol!$V$20,1,B9359+1),B9359)</f>
        <v>1</v>
      </c>
      <c r="C9360" s="1">
        <f>IF(C9359+1=Protocol!$V$21,0,C9359+1)</f>
        <v>14</v>
      </c>
      <c r="D9360" s="1">
        <f t="shared" si="309"/>
        <v>5</v>
      </c>
      <c r="E9360" s="1" t="str">
        <f>INDEX(Protocol[Mark],MATCH(C9360,Protocol[Step],0))</f>
        <v>10AsTm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533010005</v>
      </c>
      <c r="H9360" s="134">
        <f>Systematic[[#This Row],[SampleVariableLabel]]+100*Systematic[[#This Row],[State]]</f>
        <v>533011405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533</v>
      </c>
      <c r="B9361" s="1">
        <f>IF(C9361=0,IF(B9360=Protocol!$V$20,1,B9360+1),B9360)</f>
        <v>1</v>
      </c>
      <c r="C9361" s="1">
        <f>IF(C9360+1=Protocol!$V$21,0,C9360+1)</f>
        <v>15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533010006</v>
      </c>
      <c r="H9361" s="134">
        <f>Systematic[[#This Row],[SampleVariableLabel]]+100*Systematic[[#This Row],[State]]</f>
        <v>533011506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534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ce1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534010001</v>
      </c>
      <c r="H9362" s="134">
        <f>Systematic[[#This Row],[SampleVariableLabel]]+100*Systematic[[#This Row],[State]]</f>
        <v>534010001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534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1Dig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534010002</v>
      </c>
      <c r="H9363" s="134">
        <f>Systematic[[#This Row],[SampleVariableLabel]]+100*Systematic[[#This Row],[State]]</f>
        <v>534010102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534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1D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534010003</v>
      </c>
      <c r="H9364" s="134">
        <f>Systematic[[#This Row],[SampleVariableLabel]]+100*Systematic[[#This Row],[State]]</f>
        <v>534010203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534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1M.1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534010004</v>
      </c>
      <c r="H9365" s="134">
        <f>Systematic[[#This Row],[SampleVariableLabel]]+100*Systematic[[#This Row],[State]]</f>
        <v>534010304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534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2Oct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534010005</v>
      </c>
      <c r="H9366" s="134">
        <f>Systematic[[#This Row],[SampleVariableLabel]]+100*Systematic[[#This Row],[State]]</f>
        <v>534010405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534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2c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534010006</v>
      </c>
      <c r="H9367" s="134">
        <f>Systematic[[#This Row],[SampleVariableLabel]]+100*Systematic[[#This Row],[State]]</f>
        <v>534010506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534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2M2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534010001</v>
      </c>
      <c r="H9368" s="134">
        <f>Systematic[[#This Row],[SampleVariableLabel]]+100*Systematic[[#This Row],[State]]</f>
        <v>534010601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534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3P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534010002</v>
      </c>
      <c r="H9369" s="134">
        <f>Systematic[[#This Row],[SampleVariableLabel]]+100*Systematic[[#This Row],[State]]</f>
        <v>534010702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534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4G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534010003</v>
      </c>
      <c r="H9370" s="134">
        <f>Systematic[[#This Row],[SampleVariableLabel]]+100*Systematic[[#This Row],[State]]</f>
        <v>534010803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534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5S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534010004</v>
      </c>
      <c r="H9371" s="134">
        <f>Systematic[[#This Row],[SampleVariableLabel]]+100*Systematic[[#This Row],[State]]</f>
        <v>534010904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534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6Gp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534010005</v>
      </c>
      <c r="H9372" s="134">
        <f>Systematic[[#This Row],[SampleVariableLabel]]+100*Systematic[[#This Row],[State]]</f>
        <v>534011005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534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7U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534010006</v>
      </c>
      <c r="H9373" s="134">
        <f>Systematic[[#This Row],[SampleVariableLabel]]+100*Systematic[[#This Row],[State]]</f>
        <v>534011106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534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8Rot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534010001</v>
      </c>
      <c r="H9374" s="134">
        <f>Systematic[[#This Row],[SampleVariableLabel]]+100*Systematic[[#This Row],[State]]</f>
        <v>534011201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534</v>
      </c>
      <c r="B9375" s="1">
        <f>IF(C9375=0,IF(B9374=Protocol!$V$20,1,B9374+1),B9374)</f>
        <v>1</v>
      </c>
      <c r="C9375" s="1">
        <f>IF(C9374+1=Protocol!$V$21,0,C9374+1)</f>
        <v>13</v>
      </c>
      <c r="D9375" s="1">
        <f t="shared" si="309"/>
        <v>2</v>
      </c>
      <c r="E9375" s="1" t="str">
        <f>INDEX(Protocol[Mark],MATCH(C9375,Protocol[Step],0))</f>
        <v>9Ama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534010002</v>
      </c>
      <c r="H9375" s="134">
        <f>Systematic[[#This Row],[SampleVariableLabel]]+100*Systematic[[#This Row],[State]]</f>
        <v>534011302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534</v>
      </c>
      <c r="B9376" s="1">
        <f>IF(C9376=0,IF(B9375=Protocol!$V$20,1,B9375+1),B9375)</f>
        <v>1</v>
      </c>
      <c r="C9376" s="1">
        <f>IF(C9375+1=Protocol!$V$21,0,C9375+1)</f>
        <v>14</v>
      </c>
      <c r="D9376" s="1">
        <f t="shared" si="309"/>
        <v>3</v>
      </c>
      <c r="E9376" s="1" t="str">
        <f>INDEX(Protocol[Mark],MATCH(C9376,Protocol[Step],0))</f>
        <v>10AsTm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534010003</v>
      </c>
      <c r="H9376" s="134">
        <f>Systematic[[#This Row],[SampleVariableLabel]]+100*Systematic[[#This Row],[State]]</f>
        <v>534011403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534</v>
      </c>
      <c r="B9377" s="1">
        <f>IF(C9377=0,IF(B9376=Protocol!$V$20,1,B9376+1),B9376)</f>
        <v>1</v>
      </c>
      <c r="C9377" s="1">
        <f>IF(C9376+1=Protocol!$V$21,0,C9376+1)</f>
        <v>15</v>
      </c>
      <c r="D9377" s="1">
        <f t="shared" si="309"/>
        <v>4</v>
      </c>
      <c r="E9377" s="1" t="str">
        <f>INDEX(Protocol[Mark],MATCH(C9377,Protocol[Step],0))</f>
        <v>11Azd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534010004</v>
      </c>
      <c r="H9377" s="134">
        <f>Systematic[[#This Row],[SampleVariableLabel]]+100*Systematic[[#This Row],[State]]</f>
        <v>534011504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535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ce1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535010005</v>
      </c>
      <c r="H9378" s="134">
        <f>Systematic[[#This Row],[SampleVariableLabel]]+100*Systematic[[#This Row],[State]]</f>
        <v>535010005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535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1Dig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535010006</v>
      </c>
      <c r="H9379" s="134">
        <f>Systematic[[#This Row],[SampleVariableLabel]]+100*Systematic[[#This Row],[State]]</f>
        <v>535010106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535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1D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535010001</v>
      </c>
      <c r="H9380" s="134">
        <f>Systematic[[#This Row],[SampleVariableLabel]]+100*Systematic[[#This Row],[State]]</f>
        <v>535010201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535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1M.1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535010002</v>
      </c>
      <c r="H9381" s="134">
        <f>Systematic[[#This Row],[SampleVariableLabel]]+100*Systematic[[#This Row],[State]]</f>
        <v>535010302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535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2Oct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535010003</v>
      </c>
      <c r="H9382" s="134">
        <f>Systematic[[#This Row],[SampleVariableLabel]]+100*Systematic[[#This Row],[State]]</f>
        <v>535010403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535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2c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535010004</v>
      </c>
      <c r="H9383" s="134">
        <f>Systematic[[#This Row],[SampleVariableLabel]]+100*Systematic[[#This Row],[State]]</f>
        <v>535010504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535</v>
      </c>
      <c r="B9384" s="1">
        <f>IF(C9384=0,IF(B9383=Protocol!$V$20,1,B9383+1),B9383)</f>
        <v>1</v>
      </c>
      <c r="C9384" s="1">
        <f>IF(C9383+1=Protocol!$V$21,0,C9383+1)</f>
        <v>6</v>
      </c>
      <c r="D9384" s="1">
        <f t="shared" si="309"/>
        <v>5</v>
      </c>
      <c r="E9384" s="1" t="str">
        <f>INDEX(Protocol[Mark],MATCH(C9384,Protocol[Step],0))</f>
        <v>2M2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535010005</v>
      </c>
      <c r="H9384" s="134">
        <f>Systematic[[#This Row],[SampleVariableLabel]]+100*Systematic[[#This Row],[State]]</f>
        <v>535010605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535</v>
      </c>
      <c r="B9385" s="1">
        <f>IF(C9385=0,IF(B9384=Protocol!$V$20,1,B9384+1),B9384)</f>
        <v>1</v>
      </c>
      <c r="C9385" s="1">
        <f>IF(C9384+1=Protocol!$V$21,0,C9384+1)</f>
        <v>7</v>
      </c>
      <c r="D9385" s="1">
        <f t="shared" si="309"/>
        <v>6</v>
      </c>
      <c r="E9385" s="1" t="str">
        <f>INDEX(Protocol[Mark],MATCH(C9385,Protocol[Step],0))</f>
        <v>3P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535010006</v>
      </c>
      <c r="H9385" s="134">
        <f>Systematic[[#This Row],[SampleVariableLabel]]+100*Systematic[[#This Row],[State]]</f>
        <v>535010706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535</v>
      </c>
      <c r="B9386" s="1">
        <f>IF(C9386=0,IF(B9385=Protocol!$V$20,1,B9385+1),B9385)</f>
        <v>1</v>
      </c>
      <c r="C9386" s="1">
        <f>IF(C9385+1=Protocol!$V$21,0,C9385+1)</f>
        <v>8</v>
      </c>
      <c r="D9386" s="1">
        <f t="shared" si="309"/>
        <v>1</v>
      </c>
      <c r="E9386" s="1" t="str">
        <f>INDEX(Protocol[Mark],MATCH(C9386,Protocol[Step],0))</f>
        <v>4G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535010001</v>
      </c>
      <c r="H9386" s="134">
        <f>Systematic[[#This Row],[SampleVariableLabel]]+100*Systematic[[#This Row],[State]]</f>
        <v>535010801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535</v>
      </c>
      <c r="B9387" s="1">
        <f>IF(C9387=0,IF(B9386=Protocol!$V$20,1,B9386+1),B9386)</f>
        <v>1</v>
      </c>
      <c r="C9387" s="1">
        <f>IF(C9386+1=Protocol!$V$21,0,C9386+1)</f>
        <v>9</v>
      </c>
      <c r="D9387" s="1">
        <f t="shared" si="309"/>
        <v>2</v>
      </c>
      <c r="E9387" s="1" t="str">
        <f>INDEX(Protocol[Mark],MATCH(C9387,Protocol[Step],0))</f>
        <v>5S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535010002</v>
      </c>
      <c r="H9387" s="134">
        <f>Systematic[[#This Row],[SampleVariableLabel]]+100*Systematic[[#This Row],[State]]</f>
        <v>535010902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535</v>
      </c>
      <c r="B9388" s="1">
        <f>IF(C9388=0,IF(B9387=Protocol!$V$20,1,B9387+1),B9387)</f>
        <v>1</v>
      </c>
      <c r="C9388" s="1">
        <f>IF(C9387+1=Protocol!$V$21,0,C9387+1)</f>
        <v>10</v>
      </c>
      <c r="D9388" s="1">
        <f t="shared" si="309"/>
        <v>3</v>
      </c>
      <c r="E9388" s="1" t="str">
        <f>INDEX(Protocol[Mark],MATCH(C9388,Protocol[Step],0))</f>
        <v>6Gp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535010003</v>
      </c>
      <c r="H9388" s="134">
        <f>Systematic[[#This Row],[SampleVariableLabel]]+100*Systematic[[#This Row],[State]]</f>
        <v>535011003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535</v>
      </c>
      <c r="B9389" s="1">
        <f>IF(C9389=0,IF(B9388=Protocol!$V$20,1,B9388+1),B9388)</f>
        <v>1</v>
      </c>
      <c r="C9389" s="1">
        <f>IF(C9388+1=Protocol!$V$21,0,C9388+1)</f>
        <v>11</v>
      </c>
      <c r="D9389" s="1">
        <f t="shared" si="309"/>
        <v>4</v>
      </c>
      <c r="E9389" s="1" t="str">
        <f>INDEX(Protocol[Mark],MATCH(C9389,Protocol[Step],0))</f>
        <v>7U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535010004</v>
      </c>
      <c r="H9389" s="134">
        <f>Systematic[[#This Row],[SampleVariableLabel]]+100*Systematic[[#This Row],[State]]</f>
        <v>535011104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535</v>
      </c>
      <c r="B9390" s="1">
        <f>IF(C9390=0,IF(B9389=Protocol!$V$20,1,B9389+1),B9389)</f>
        <v>1</v>
      </c>
      <c r="C9390" s="1">
        <f>IF(C9389+1=Protocol!$V$21,0,C9389+1)</f>
        <v>12</v>
      </c>
      <c r="D9390" s="1">
        <f t="shared" si="309"/>
        <v>5</v>
      </c>
      <c r="E9390" s="1" t="str">
        <f>INDEX(Protocol[Mark],MATCH(C9390,Protocol[Step],0))</f>
        <v>8Rot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535010005</v>
      </c>
      <c r="H9390" s="134">
        <f>Systematic[[#This Row],[SampleVariableLabel]]+100*Systematic[[#This Row],[State]]</f>
        <v>535011205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535</v>
      </c>
      <c r="B9391" s="1">
        <f>IF(C9391=0,IF(B9390=Protocol!$V$20,1,B9390+1),B9390)</f>
        <v>1</v>
      </c>
      <c r="C9391" s="1">
        <f>IF(C9390+1=Protocol!$V$21,0,C9390+1)</f>
        <v>13</v>
      </c>
      <c r="D9391" s="1">
        <f t="shared" si="309"/>
        <v>6</v>
      </c>
      <c r="E9391" s="1" t="str">
        <f>INDEX(Protocol[Mark],MATCH(C9391,Protocol[Step],0))</f>
        <v>9Ama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535010006</v>
      </c>
      <c r="H9391" s="134">
        <f>Systematic[[#This Row],[SampleVariableLabel]]+100*Systematic[[#This Row],[State]]</f>
        <v>535011306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535</v>
      </c>
      <c r="B9392" s="1">
        <f>IF(C9392=0,IF(B9391=Protocol!$V$20,1,B9391+1),B9391)</f>
        <v>1</v>
      </c>
      <c r="C9392" s="1">
        <f>IF(C9391+1=Protocol!$V$21,0,C9391+1)</f>
        <v>14</v>
      </c>
      <c r="D9392" s="1">
        <f t="shared" si="309"/>
        <v>1</v>
      </c>
      <c r="E9392" s="1" t="str">
        <f>INDEX(Protocol[Mark],MATCH(C9392,Protocol[Step],0))</f>
        <v>10AsTm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535010001</v>
      </c>
      <c r="H9392" s="134">
        <f>Systematic[[#This Row],[SampleVariableLabel]]+100*Systematic[[#This Row],[State]]</f>
        <v>535011401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535</v>
      </c>
      <c r="B9393" s="1">
        <f>IF(C9393=0,IF(B9392=Protocol!$V$20,1,B9392+1),B9392)</f>
        <v>1</v>
      </c>
      <c r="C9393" s="1">
        <f>IF(C9392+1=Protocol!$V$21,0,C9392+1)</f>
        <v>15</v>
      </c>
      <c r="D9393" s="1">
        <f t="shared" si="309"/>
        <v>2</v>
      </c>
      <c r="E9393" s="1" t="str">
        <f>INDEX(Protocol[Mark],MATCH(C9393,Protocol[Step],0))</f>
        <v>11Azd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535010002</v>
      </c>
      <c r="H9393" s="134">
        <f>Systematic[[#This Row],[SampleVariableLabel]]+100*Systematic[[#This Row],[State]]</f>
        <v>535011502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536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ce1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536010003</v>
      </c>
      <c r="H9394" s="134">
        <f>Systematic[[#This Row],[SampleVariableLabel]]+100*Systematic[[#This Row],[State]]</f>
        <v>536010003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536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1Dig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536010004</v>
      </c>
      <c r="H9395" s="134">
        <f>Systematic[[#This Row],[SampleVariableLabel]]+100*Systematic[[#This Row],[State]]</f>
        <v>536010104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536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1D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536010005</v>
      </c>
      <c r="H9396" s="134">
        <f>Systematic[[#This Row],[SampleVariableLabel]]+100*Systematic[[#This Row],[State]]</f>
        <v>536010205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536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1M.1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536010006</v>
      </c>
      <c r="H9397" s="134">
        <f>Systematic[[#This Row],[SampleVariableLabel]]+100*Systematic[[#This Row],[State]]</f>
        <v>536010306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536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2Oct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536010001</v>
      </c>
      <c r="H9398" s="134">
        <f>Systematic[[#This Row],[SampleVariableLabel]]+100*Systematic[[#This Row],[State]]</f>
        <v>536010401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536</v>
      </c>
      <c r="B9399" s="1">
        <f>IF(C9399=0,IF(B9398=Protocol!$V$20,1,B9398+1),B9398)</f>
        <v>1</v>
      </c>
      <c r="C9399" s="1">
        <f>IF(C9398+1=Protocol!$V$21,0,C9398+1)</f>
        <v>5</v>
      </c>
      <c r="D9399" s="1">
        <f t="shared" si="309"/>
        <v>2</v>
      </c>
      <c r="E9399" s="1" t="str">
        <f>INDEX(Protocol[Mark],MATCH(C9399,Protocol[Step],0))</f>
        <v>2c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536010002</v>
      </c>
      <c r="H9399" s="134">
        <f>Systematic[[#This Row],[SampleVariableLabel]]+100*Systematic[[#This Row],[State]]</f>
        <v>536010502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536</v>
      </c>
      <c r="B9400" s="1">
        <f>IF(C9400=0,IF(B9399=Protocol!$V$20,1,B9399+1),B9399)</f>
        <v>1</v>
      </c>
      <c r="C9400" s="1">
        <f>IF(C9399+1=Protocol!$V$21,0,C9399+1)</f>
        <v>6</v>
      </c>
      <c r="D9400" s="1">
        <f t="shared" si="309"/>
        <v>3</v>
      </c>
      <c r="E9400" s="1" t="str">
        <f>INDEX(Protocol[Mark],MATCH(C9400,Protocol[Step],0))</f>
        <v>2M2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536010003</v>
      </c>
      <c r="H9400" s="134">
        <f>Systematic[[#This Row],[SampleVariableLabel]]+100*Systematic[[#This Row],[State]]</f>
        <v>536010603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536</v>
      </c>
      <c r="B9401" s="1">
        <f>IF(C9401=0,IF(B9400=Protocol!$V$20,1,B9400+1),B9400)</f>
        <v>1</v>
      </c>
      <c r="C9401" s="1">
        <f>IF(C9400+1=Protocol!$V$21,0,C9400+1)</f>
        <v>7</v>
      </c>
      <c r="D9401" s="1">
        <f t="shared" si="309"/>
        <v>4</v>
      </c>
      <c r="E9401" s="1" t="str">
        <f>INDEX(Protocol[Mark],MATCH(C9401,Protocol[Step],0))</f>
        <v>3P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536010004</v>
      </c>
      <c r="H9401" s="134">
        <f>Systematic[[#This Row],[SampleVariableLabel]]+100*Systematic[[#This Row],[State]]</f>
        <v>536010704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536</v>
      </c>
      <c r="B9402" s="1">
        <f>IF(C9402=0,IF(B9401=Protocol!$V$20,1,B9401+1),B9401)</f>
        <v>1</v>
      </c>
      <c r="C9402" s="1">
        <f>IF(C9401+1=Protocol!$V$21,0,C9401+1)</f>
        <v>8</v>
      </c>
      <c r="D9402" s="1">
        <f t="shared" si="309"/>
        <v>5</v>
      </c>
      <c r="E9402" s="1" t="str">
        <f>INDEX(Protocol[Mark],MATCH(C9402,Protocol[Step],0))</f>
        <v>4G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536010005</v>
      </c>
      <c r="H9402" s="134">
        <f>Systematic[[#This Row],[SampleVariableLabel]]+100*Systematic[[#This Row],[State]]</f>
        <v>536010805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536</v>
      </c>
      <c r="B9403" s="1">
        <f>IF(C9403=0,IF(B9402=Protocol!$V$20,1,B9402+1),B9402)</f>
        <v>1</v>
      </c>
      <c r="C9403" s="1">
        <f>IF(C9402+1=Protocol!$V$21,0,C9402+1)</f>
        <v>9</v>
      </c>
      <c r="D9403" s="1">
        <f t="shared" si="309"/>
        <v>6</v>
      </c>
      <c r="E9403" s="1" t="str">
        <f>INDEX(Protocol[Mark],MATCH(C9403,Protocol[Step],0))</f>
        <v>5S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536010006</v>
      </c>
      <c r="H9403" s="134">
        <f>Systematic[[#This Row],[SampleVariableLabel]]+100*Systematic[[#This Row],[State]]</f>
        <v>536010906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536</v>
      </c>
      <c r="B9404" s="1">
        <f>IF(C9404=0,IF(B9403=Protocol!$V$20,1,B9403+1),B9403)</f>
        <v>1</v>
      </c>
      <c r="C9404" s="1">
        <f>IF(C9403+1=Protocol!$V$21,0,C9403+1)</f>
        <v>10</v>
      </c>
      <c r="D9404" s="1">
        <f t="shared" si="309"/>
        <v>1</v>
      </c>
      <c r="E9404" s="1" t="str">
        <f>INDEX(Protocol[Mark],MATCH(C9404,Protocol[Step],0))</f>
        <v>6Gp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536010001</v>
      </c>
      <c r="H9404" s="134">
        <f>Systematic[[#This Row],[SampleVariableLabel]]+100*Systematic[[#This Row],[State]]</f>
        <v>536011001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536</v>
      </c>
      <c r="B9405" s="1">
        <f>IF(C9405=0,IF(B9404=Protocol!$V$20,1,B9404+1),B9404)</f>
        <v>1</v>
      </c>
      <c r="C9405" s="1">
        <f>IF(C9404+1=Protocol!$V$21,0,C9404+1)</f>
        <v>11</v>
      </c>
      <c r="D9405" s="1">
        <f t="shared" si="309"/>
        <v>2</v>
      </c>
      <c r="E9405" s="1" t="str">
        <f>INDEX(Protocol[Mark],MATCH(C9405,Protocol[Step],0))</f>
        <v>7U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536010002</v>
      </c>
      <c r="H9405" s="134">
        <f>Systematic[[#This Row],[SampleVariableLabel]]+100*Systematic[[#This Row],[State]]</f>
        <v>536011102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536</v>
      </c>
      <c r="B9406" s="1">
        <f>IF(C9406=0,IF(B9405=Protocol!$V$20,1,B9405+1),B9405)</f>
        <v>1</v>
      </c>
      <c r="C9406" s="1">
        <f>IF(C9405+1=Protocol!$V$21,0,C9405+1)</f>
        <v>12</v>
      </c>
      <c r="D9406" s="1">
        <f t="shared" si="309"/>
        <v>3</v>
      </c>
      <c r="E9406" s="1" t="str">
        <f>INDEX(Protocol[Mark],MATCH(C9406,Protocol[Step],0))</f>
        <v>8Rot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536010003</v>
      </c>
      <c r="H9406" s="134">
        <f>Systematic[[#This Row],[SampleVariableLabel]]+100*Systematic[[#This Row],[State]]</f>
        <v>536011203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536</v>
      </c>
      <c r="B9407" s="1">
        <f>IF(C9407=0,IF(B9406=Protocol!$V$20,1,B9406+1),B9406)</f>
        <v>1</v>
      </c>
      <c r="C9407" s="1">
        <f>IF(C9406+1=Protocol!$V$21,0,C9406+1)</f>
        <v>13</v>
      </c>
      <c r="D9407" s="1">
        <f t="shared" si="309"/>
        <v>4</v>
      </c>
      <c r="E9407" s="1" t="str">
        <f>INDEX(Protocol[Mark],MATCH(C9407,Protocol[Step],0))</f>
        <v>9Ama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536010004</v>
      </c>
      <c r="H9407" s="134">
        <f>Systematic[[#This Row],[SampleVariableLabel]]+100*Systematic[[#This Row],[State]]</f>
        <v>536011304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536</v>
      </c>
      <c r="B9408" s="1">
        <f>IF(C9408=0,IF(B9407=Protocol!$V$20,1,B9407+1),B9407)</f>
        <v>1</v>
      </c>
      <c r="C9408" s="1">
        <f>IF(C9407+1=Protocol!$V$21,0,C9407+1)</f>
        <v>14</v>
      </c>
      <c r="D9408" s="1">
        <f t="shared" si="309"/>
        <v>5</v>
      </c>
      <c r="E9408" s="1" t="str">
        <f>INDEX(Protocol[Mark],MATCH(C9408,Protocol[Step],0))</f>
        <v>10AsTm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536010005</v>
      </c>
      <c r="H9408" s="134">
        <f>Systematic[[#This Row],[SampleVariableLabel]]+100*Systematic[[#This Row],[State]]</f>
        <v>536011405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536</v>
      </c>
      <c r="B9409" s="1">
        <f>IF(C9409=0,IF(B9408=Protocol!$V$20,1,B9408+1),B9408)</f>
        <v>1</v>
      </c>
      <c r="C9409" s="1">
        <f>IF(C9408+1=Protocol!$V$21,0,C9408+1)</f>
        <v>15</v>
      </c>
      <c r="D9409" s="1">
        <f t="shared" si="309"/>
        <v>6</v>
      </c>
      <c r="E9409" s="1" t="str">
        <f>INDEX(Protocol[Mark],MATCH(C9409,Protocol[Step],0))</f>
        <v>11Azd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536010006</v>
      </c>
      <c r="H9409" s="134">
        <f>Systematic[[#This Row],[SampleVariableLabel]]+100*Systematic[[#This Row],[State]]</f>
        <v>536011506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537</v>
      </c>
      <c r="B9410" s="1">
        <f>IF(C9410=0,IF(B9409=Protocol!$V$20,1,B9409+1),B9409)</f>
        <v>1</v>
      </c>
      <c r="C9410" s="1">
        <f>IF(C9409+1=Protocol!$V$21,0,C9409+1)</f>
        <v>0</v>
      </c>
      <c r="D9410" s="1">
        <f t="shared" si="309"/>
        <v>1</v>
      </c>
      <c r="E9410" s="1" t="str">
        <f>INDEX(Protocol[Mark],MATCH(C9410,Protocol[Step],0))</f>
        <v>ce1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537010001</v>
      </c>
      <c r="H9410" s="134">
        <f>Systematic[[#This Row],[SampleVariableLabel]]+100*Systematic[[#This Row],[State]]</f>
        <v>537010001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537</v>
      </c>
      <c r="B9411" s="1">
        <f>IF(C9411=0,IF(B9410=Protocol!$V$20,1,B9410+1),B9410)</f>
        <v>1</v>
      </c>
      <c r="C9411" s="1">
        <f>IF(C9410+1=Protocol!$V$21,0,C9410+1)</f>
        <v>1</v>
      </c>
      <c r="D9411" s="1">
        <f t="shared" ref="D9411:D9474" si="311">IF(D9410=nVariables,1,D9410+1)</f>
        <v>2</v>
      </c>
      <c r="E9411" s="1" t="str">
        <f>INDEX(Protocol[Mark],MATCH(C9411,Protocol[Step],0))</f>
        <v>1Dig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537010002</v>
      </c>
      <c r="H9411" s="134">
        <f>Systematic[[#This Row],[SampleVariableLabel]]+100*Systematic[[#This Row],[State]]</f>
        <v>537010102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537</v>
      </c>
      <c r="B9412" s="1">
        <f>IF(C9412=0,IF(B9411=Protocol!$V$20,1,B9411+1),B9411)</f>
        <v>1</v>
      </c>
      <c r="C9412" s="1">
        <f>IF(C9411+1=Protocol!$V$21,0,C9411+1)</f>
        <v>2</v>
      </c>
      <c r="D9412" s="1">
        <f t="shared" si="311"/>
        <v>3</v>
      </c>
      <c r="E9412" s="1" t="str">
        <f>INDEX(Protocol[Mark],MATCH(C9412,Protocol[Step],0))</f>
        <v>1D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537010003</v>
      </c>
      <c r="H9412" s="134">
        <f>Systematic[[#This Row],[SampleVariableLabel]]+100*Systematic[[#This Row],[State]]</f>
        <v>537010203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537</v>
      </c>
      <c r="B9413" s="1">
        <f>IF(C9413=0,IF(B9412=Protocol!$V$20,1,B9412+1),B9412)</f>
        <v>1</v>
      </c>
      <c r="C9413" s="1">
        <f>IF(C9412+1=Protocol!$V$21,0,C9412+1)</f>
        <v>3</v>
      </c>
      <c r="D9413" s="1">
        <f t="shared" si="311"/>
        <v>4</v>
      </c>
      <c r="E9413" s="1" t="str">
        <f>INDEX(Protocol[Mark],MATCH(C9413,Protocol[Step],0))</f>
        <v>1M.1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537010004</v>
      </c>
      <c r="H9413" s="134">
        <f>Systematic[[#This Row],[SampleVariableLabel]]+100*Systematic[[#This Row],[State]]</f>
        <v>537010304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537</v>
      </c>
      <c r="B9414" s="1">
        <f>IF(C9414=0,IF(B9413=Protocol!$V$20,1,B9413+1),B9413)</f>
        <v>1</v>
      </c>
      <c r="C9414" s="1">
        <f>IF(C9413+1=Protocol!$V$21,0,C9413+1)</f>
        <v>4</v>
      </c>
      <c r="D9414" s="1">
        <f t="shared" si="311"/>
        <v>5</v>
      </c>
      <c r="E9414" s="1" t="str">
        <f>INDEX(Protocol[Mark],MATCH(C9414,Protocol[Step],0))</f>
        <v>2Oct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537010005</v>
      </c>
      <c r="H9414" s="134">
        <f>Systematic[[#This Row],[SampleVariableLabel]]+100*Systematic[[#This Row],[State]]</f>
        <v>537010405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537</v>
      </c>
      <c r="B9415" s="1">
        <f>IF(C9415=0,IF(B9414=Protocol!$V$20,1,B9414+1),B9414)</f>
        <v>1</v>
      </c>
      <c r="C9415" s="1">
        <f>IF(C9414+1=Protocol!$V$21,0,C9414+1)</f>
        <v>5</v>
      </c>
      <c r="D9415" s="1">
        <f t="shared" si="311"/>
        <v>6</v>
      </c>
      <c r="E9415" s="1" t="str">
        <f>INDEX(Protocol[Mark],MATCH(C9415,Protocol[Step],0))</f>
        <v>2c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537010006</v>
      </c>
      <c r="H9415" s="134">
        <f>Systematic[[#This Row],[SampleVariableLabel]]+100*Systematic[[#This Row],[State]]</f>
        <v>537010506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537</v>
      </c>
      <c r="B9416" s="1">
        <f>IF(C9416=0,IF(B9415=Protocol!$V$20,1,B9415+1),B9415)</f>
        <v>1</v>
      </c>
      <c r="C9416" s="1">
        <f>IF(C9415+1=Protocol!$V$21,0,C9415+1)</f>
        <v>6</v>
      </c>
      <c r="D9416" s="1">
        <f t="shared" si="311"/>
        <v>1</v>
      </c>
      <c r="E9416" s="1" t="str">
        <f>INDEX(Protocol[Mark],MATCH(C9416,Protocol[Step],0))</f>
        <v>2M2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537010001</v>
      </c>
      <c r="H9416" s="134">
        <f>Systematic[[#This Row],[SampleVariableLabel]]+100*Systematic[[#This Row],[State]]</f>
        <v>537010601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537</v>
      </c>
      <c r="B9417" s="1">
        <f>IF(C9417=0,IF(B9416=Protocol!$V$20,1,B9416+1),B9416)</f>
        <v>1</v>
      </c>
      <c r="C9417" s="1">
        <f>IF(C9416+1=Protocol!$V$21,0,C9416+1)</f>
        <v>7</v>
      </c>
      <c r="D9417" s="1">
        <f t="shared" si="311"/>
        <v>2</v>
      </c>
      <c r="E9417" s="1" t="str">
        <f>INDEX(Protocol[Mark],MATCH(C9417,Protocol[Step],0))</f>
        <v>3P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537010002</v>
      </c>
      <c r="H9417" s="134">
        <f>Systematic[[#This Row],[SampleVariableLabel]]+100*Systematic[[#This Row],[State]]</f>
        <v>537010702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537</v>
      </c>
      <c r="B9418" s="1">
        <f>IF(C9418=0,IF(B9417=Protocol!$V$20,1,B9417+1),B9417)</f>
        <v>1</v>
      </c>
      <c r="C9418" s="1">
        <f>IF(C9417+1=Protocol!$V$21,0,C9417+1)</f>
        <v>8</v>
      </c>
      <c r="D9418" s="1">
        <f t="shared" si="311"/>
        <v>3</v>
      </c>
      <c r="E9418" s="1" t="str">
        <f>INDEX(Protocol[Mark],MATCH(C9418,Protocol[Step],0))</f>
        <v>4G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537010003</v>
      </c>
      <c r="H9418" s="134">
        <f>Systematic[[#This Row],[SampleVariableLabel]]+100*Systematic[[#This Row],[State]]</f>
        <v>537010803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537</v>
      </c>
      <c r="B9419" s="1">
        <f>IF(C9419=0,IF(B9418=Protocol!$V$20,1,B9418+1),B9418)</f>
        <v>1</v>
      </c>
      <c r="C9419" s="1">
        <f>IF(C9418+1=Protocol!$V$21,0,C9418+1)</f>
        <v>9</v>
      </c>
      <c r="D9419" s="1">
        <f t="shared" si="311"/>
        <v>4</v>
      </c>
      <c r="E9419" s="1" t="str">
        <f>INDEX(Protocol[Mark],MATCH(C9419,Protocol[Step],0))</f>
        <v>5S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537010004</v>
      </c>
      <c r="H9419" s="134">
        <f>Systematic[[#This Row],[SampleVariableLabel]]+100*Systematic[[#This Row],[State]]</f>
        <v>537010904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537</v>
      </c>
      <c r="B9420" s="1">
        <f>IF(C9420=0,IF(B9419=Protocol!$V$20,1,B9419+1),B9419)</f>
        <v>1</v>
      </c>
      <c r="C9420" s="1">
        <f>IF(C9419+1=Protocol!$V$21,0,C9419+1)</f>
        <v>10</v>
      </c>
      <c r="D9420" s="1">
        <f t="shared" si="311"/>
        <v>5</v>
      </c>
      <c r="E9420" s="1" t="str">
        <f>INDEX(Protocol[Mark],MATCH(C9420,Protocol[Step],0))</f>
        <v>6Gp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537010005</v>
      </c>
      <c r="H9420" s="134">
        <f>Systematic[[#This Row],[SampleVariableLabel]]+100*Systematic[[#This Row],[State]]</f>
        <v>537011005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537</v>
      </c>
      <c r="B9421" s="1">
        <f>IF(C9421=0,IF(B9420=Protocol!$V$20,1,B9420+1),B9420)</f>
        <v>1</v>
      </c>
      <c r="C9421" s="1">
        <f>IF(C9420+1=Protocol!$V$21,0,C9420+1)</f>
        <v>11</v>
      </c>
      <c r="D9421" s="1">
        <f t="shared" si="311"/>
        <v>6</v>
      </c>
      <c r="E9421" s="1" t="str">
        <f>INDEX(Protocol[Mark],MATCH(C9421,Protocol[Step],0))</f>
        <v>7U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537010006</v>
      </c>
      <c r="H9421" s="134">
        <f>Systematic[[#This Row],[SampleVariableLabel]]+100*Systematic[[#This Row],[State]]</f>
        <v>537011106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537</v>
      </c>
      <c r="B9422" s="1">
        <f>IF(C9422=0,IF(B9421=Protocol!$V$20,1,B9421+1),B9421)</f>
        <v>1</v>
      </c>
      <c r="C9422" s="1">
        <f>IF(C9421+1=Protocol!$V$21,0,C9421+1)</f>
        <v>12</v>
      </c>
      <c r="D9422" s="1">
        <f t="shared" si="311"/>
        <v>1</v>
      </c>
      <c r="E9422" s="1" t="str">
        <f>INDEX(Protocol[Mark],MATCH(C9422,Protocol[Step],0))</f>
        <v>8Rot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537010001</v>
      </c>
      <c r="H9422" s="134">
        <f>Systematic[[#This Row],[SampleVariableLabel]]+100*Systematic[[#This Row],[State]]</f>
        <v>537011201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537</v>
      </c>
      <c r="B9423" s="1">
        <f>IF(C9423=0,IF(B9422=Protocol!$V$20,1,B9422+1),B9422)</f>
        <v>1</v>
      </c>
      <c r="C9423" s="1">
        <f>IF(C9422+1=Protocol!$V$21,0,C9422+1)</f>
        <v>13</v>
      </c>
      <c r="D9423" s="1">
        <f t="shared" si="311"/>
        <v>2</v>
      </c>
      <c r="E9423" s="1" t="str">
        <f>INDEX(Protocol[Mark],MATCH(C9423,Protocol[Step],0))</f>
        <v>9Ama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537010002</v>
      </c>
      <c r="H9423" s="134">
        <f>Systematic[[#This Row],[SampleVariableLabel]]+100*Systematic[[#This Row],[State]]</f>
        <v>537011302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537</v>
      </c>
      <c r="B9424" s="1">
        <f>IF(C9424=0,IF(B9423=Protocol!$V$20,1,B9423+1),B9423)</f>
        <v>1</v>
      </c>
      <c r="C9424" s="1">
        <f>IF(C9423+1=Protocol!$V$21,0,C9423+1)</f>
        <v>14</v>
      </c>
      <c r="D9424" s="1">
        <f t="shared" si="311"/>
        <v>3</v>
      </c>
      <c r="E9424" s="1" t="str">
        <f>INDEX(Protocol[Mark],MATCH(C9424,Protocol[Step],0))</f>
        <v>10AsTm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537010003</v>
      </c>
      <c r="H9424" s="134">
        <f>Systematic[[#This Row],[SampleVariableLabel]]+100*Systematic[[#This Row],[State]]</f>
        <v>537011403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537</v>
      </c>
      <c r="B9425" s="1">
        <f>IF(C9425=0,IF(B9424=Protocol!$V$20,1,B9424+1),B9424)</f>
        <v>1</v>
      </c>
      <c r="C9425" s="1">
        <f>IF(C9424+1=Protocol!$V$21,0,C9424+1)</f>
        <v>15</v>
      </c>
      <c r="D9425" s="1">
        <f t="shared" si="311"/>
        <v>4</v>
      </c>
      <c r="E9425" s="1" t="str">
        <f>INDEX(Protocol[Mark],MATCH(C9425,Protocol[Step],0))</f>
        <v>11Azd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537010004</v>
      </c>
      <c r="H9425" s="134">
        <f>Systematic[[#This Row],[SampleVariableLabel]]+100*Systematic[[#This Row],[State]]</f>
        <v>537011504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538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ce1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538010005</v>
      </c>
      <c r="H9426" s="134">
        <f>Systematic[[#This Row],[SampleVariableLabel]]+100*Systematic[[#This Row],[State]]</f>
        <v>538010005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538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1Dig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538010006</v>
      </c>
      <c r="H9427" s="134">
        <f>Systematic[[#This Row],[SampleVariableLabel]]+100*Systematic[[#This Row],[State]]</f>
        <v>538010106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538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1D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538010001</v>
      </c>
      <c r="H9428" s="134">
        <f>Systematic[[#This Row],[SampleVariableLabel]]+100*Systematic[[#This Row],[State]]</f>
        <v>538010201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538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1M.1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538010002</v>
      </c>
      <c r="H9429" s="134">
        <f>Systematic[[#This Row],[SampleVariableLabel]]+100*Systematic[[#This Row],[State]]</f>
        <v>538010302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538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2Oct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538010003</v>
      </c>
      <c r="H9430" s="134">
        <f>Systematic[[#This Row],[SampleVariableLabel]]+100*Systematic[[#This Row],[State]]</f>
        <v>538010403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538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2c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538010004</v>
      </c>
      <c r="H9431" s="134">
        <f>Systematic[[#This Row],[SampleVariableLabel]]+100*Systematic[[#This Row],[State]]</f>
        <v>538010504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538</v>
      </c>
      <c r="B9432" s="1">
        <f>IF(C9432=0,IF(B9431=Protocol!$V$20,1,B9431+1),B9431)</f>
        <v>1</v>
      </c>
      <c r="C9432" s="1">
        <f>IF(C9431+1=Protocol!$V$21,0,C9431+1)</f>
        <v>6</v>
      </c>
      <c r="D9432" s="1">
        <f t="shared" si="311"/>
        <v>5</v>
      </c>
      <c r="E9432" s="1" t="str">
        <f>INDEX(Protocol[Mark],MATCH(C9432,Protocol[Step],0))</f>
        <v>2M2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538010005</v>
      </c>
      <c r="H9432" s="134">
        <f>Systematic[[#This Row],[SampleVariableLabel]]+100*Systematic[[#This Row],[State]]</f>
        <v>538010605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538</v>
      </c>
      <c r="B9433" s="1">
        <f>IF(C9433=0,IF(B9432=Protocol!$V$20,1,B9432+1),B9432)</f>
        <v>1</v>
      </c>
      <c r="C9433" s="1">
        <f>IF(C9432+1=Protocol!$V$21,0,C9432+1)</f>
        <v>7</v>
      </c>
      <c r="D9433" s="1">
        <f t="shared" si="311"/>
        <v>6</v>
      </c>
      <c r="E9433" s="1" t="str">
        <f>INDEX(Protocol[Mark],MATCH(C9433,Protocol[Step],0))</f>
        <v>3P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538010006</v>
      </c>
      <c r="H9433" s="134">
        <f>Systematic[[#This Row],[SampleVariableLabel]]+100*Systematic[[#This Row],[State]]</f>
        <v>538010706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538</v>
      </c>
      <c r="B9434" s="1">
        <f>IF(C9434=0,IF(B9433=Protocol!$V$20,1,B9433+1),B9433)</f>
        <v>1</v>
      </c>
      <c r="C9434" s="1">
        <f>IF(C9433+1=Protocol!$V$21,0,C9433+1)</f>
        <v>8</v>
      </c>
      <c r="D9434" s="1">
        <f t="shared" si="311"/>
        <v>1</v>
      </c>
      <c r="E9434" s="1" t="str">
        <f>INDEX(Protocol[Mark],MATCH(C9434,Protocol[Step],0))</f>
        <v>4G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538010001</v>
      </c>
      <c r="H9434" s="134">
        <f>Systematic[[#This Row],[SampleVariableLabel]]+100*Systematic[[#This Row],[State]]</f>
        <v>538010801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538</v>
      </c>
      <c r="B9435" s="1">
        <f>IF(C9435=0,IF(B9434=Protocol!$V$20,1,B9434+1),B9434)</f>
        <v>1</v>
      </c>
      <c r="C9435" s="1">
        <f>IF(C9434+1=Protocol!$V$21,0,C9434+1)</f>
        <v>9</v>
      </c>
      <c r="D9435" s="1">
        <f t="shared" si="311"/>
        <v>2</v>
      </c>
      <c r="E9435" s="1" t="str">
        <f>INDEX(Protocol[Mark],MATCH(C9435,Protocol[Step],0))</f>
        <v>5S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538010002</v>
      </c>
      <c r="H9435" s="134">
        <f>Systematic[[#This Row],[SampleVariableLabel]]+100*Systematic[[#This Row],[State]]</f>
        <v>538010902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538</v>
      </c>
      <c r="B9436" s="1">
        <f>IF(C9436=0,IF(B9435=Protocol!$V$20,1,B9435+1),B9435)</f>
        <v>1</v>
      </c>
      <c r="C9436" s="1">
        <f>IF(C9435+1=Protocol!$V$21,0,C9435+1)</f>
        <v>10</v>
      </c>
      <c r="D9436" s="1">
        <f t="shared" si="311"/>
        <v>3</v>
      </c>
      <c r="E9436" s="1" t="str">
        <f>INDEX(Protocol[Mark],MATCH(C9436,Protocol[Step],0))</f>
        <v>6Gp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538010003</v>
      </c>
      <c r="H9436" s="134">
        <f>Systematic[[#This Row],[SampleVariableLabel]]+100*Systematic[[#This Row],[State]]</f>
        <v>538011003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538</v>
      </c>
      <c r="B9437" s="1">
        <f>IF(C9437=0,IF(B9436=Protocol!$V$20,1,B9436+1),B9436)</f>
        <v>1</v>
      </c>
      <c r="C9437" s="1">
        <f>IF(C9436+1=Protocol!$V$21,0,C9436+1)</f>
        <v>11</v>
      </c>
      <c r="D9437" s="1">
        <f t="shared" si="311"/>
        <v>4</v>
      </c>
      <c r="E9437" s="1" t="str">
        <f>INDEX(Protocol[Mark],MATCH(C9437,Protocol[Step],0))</f>
        <v>7U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538010004</v>
      </c>
      <c r="H9437" s="134">
        <f>Systematic[[#This Row],[SampleVariableLabel]]+100*Systematic[[#This Row],[State]]</f>
        <v>538011104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538</v>
      </c>
      <c r="B9438" s="1">
        <f>IF(C9438=0,IF(B9437=Protocol!$V$20,1,B9437+1),B9437)</f>
        <v>1</v>
      </c>
      <c r="C9438" s="1">
        <f>IF(C9437+1=Protocol!$V$21,0,C9437+1)</f>
        <v>12</v>
      </c>
      <c r="D9438" s="1">
        <f t="shared" si="311"/>
        <v>5</v>
      </c>
      <c r="E9438" s="1" t="str">
        <f>INDEX(Protocol[Mark],MATCH(C9438,Protocol[Step],0))</f>
        <v>8Rot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538010005</v>
      </c>
      <c r="H9438" s="134">
        <f>Systematic[[#This Row],[SampleVariableLabel]]+100*Systematic[[#This Row],[State]]</f>
        <v>538011205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538</v>
      </c>
      <c r="B9439" s="1">
        <f>IF(C9439=0,IF(B9438=Protocol!$V$20,1,B9438+1),B9438)</f>
        <v>1</v>
      </c>
      <c r="C9439" s="1">
        <f>IF(C9438+1=Protocol!$V$21,0,C9438+1)</f>
        <v>13</v>
      </c>
      <c r="D9439" s="1">
        <f t="shared" si="311"/>
        <v>6</v>
      </c>
      <c r="E9439" s="1" t="str">
        <f>INDEX(Protocol[Mark],MATCH(C9439,Protocol[Step],0))</f>
        <v>9Ama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538010006</v>
      </c>
      <c r="H9439" s="134">
        <f>Systematic[[#This Row],[SampleVariableLabel]]+100*Systematic[[#This Row],[State]]</f>
        <v>538011306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538</v>
      </c>
      <c r="B9440" s="1">
        <f>IF(C9440=0,IF(B9439=Protocol!$V$20,1,B9439+1),B9439)</f>
        <v>1</v>
      </c>
      <c r="C9440" s="1">
        <f>IF(C9439+1=Protocol!$V$21,0,C9439+1)</f>
        <v>14</v>
      </c>
      <c r="D9440" s="1">
        <f t="shared" si="311"/>
        <v>1</v>
      </c>
      <c r="E9440" s="1" t="str">
        <f>INDEX(Protocol[Mark],MATCH(C9440,Protocol[Step],0))</f>
        <v>10AsTm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538010001</v>
      </c>
      <c r="H9440" s="134">
        <f>Systematic[[#This Row],[SampleVariableLabel]]+100*Systematic[[#This Row],[State]]</f>
        <v>538011401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538</v>
      </c>
      <c r="B9441" s="1">
        <f>IF(C9441=0,IF(B9440=Protocol!$V$20,1,B9440+1),B9440)</f>
        <v>1</v>
      </c>
      <c r="C9441" s="1">
        <f>IF(C9440+1=Protocol!$V$21,0,C9440+1)</f>
        <v>15</v>
      </c>
      <c r="D9441" s="1">
        <f t="shared" si="311"/>
        <v>2</v>
      </c>
      <c r="E9441" s="1" t="str">
        <f>INDEX(Protocol[Mark],MATCH(C9441,Protocol[Step],0))</f>
        <v>11Azd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538010002</v>
      </c>
      <c r="H9441" s="134">
        <f>Systematic[[#This Row],[SampleVariableLabel]]+100*Systematic[[#This Row],[State]]</f>
        <v>538011502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539</v>
      </c>
      <c r="B9442" s="1">
        <f>IF(C9442=0,IF(B9441=Protocol!$V$20,1,B9441+1),B9441)</f>
        <v>1</v>
      </c>
      <c r="C9442" s="1">
        <f>IF(C9441+1=Protocol!$V$21,0,C9441+1)</f>
        <v>0</v>
      </c>
      <c r="D9442" s="1">
        <f t="shared" si="311"/>
        <v>3</v>
      </c>
      <c r="E9442" s="1" t="str">
        <f>INDEX(Protocol[Mark],MATCH(C9442,Protocol[Step],0))</f>
        <v>ce1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539010003</v>
      </c>
      <c r="H9442" s="134">
        <f>Systematic[[#This Row],[SampleVariableLabel]]+100*Systematic[[#This Row],[State]]</f>
        <v>539010003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539</v>
      </c>
      <c r="B9443" s="1">
        <f>IF(C9443=0,IF(B9442=Protocol!$V$20,1,B9442+1),B9442)</f>
        <v>1</v>
      </c>
      <c r="C9443" s="1">
        <f>IF(C9442+1=Protocol!$V$21,0,C9442+1)</f>
        <v>1</v>
      </c>
      <c r="D9443" s="1">
        <f t="shared" si="311"/>
        <v>4</v>
      </c>
      <c r="E9443" s="1" t="str">
        <f>INDEX(Protocol[Mark],MATCH(C9443,Protocol[Step],0))</f>
        <v>1Dig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539010004</v>
      </c>
      <c r="H9443" s="134">
        <f>Systematic[[#This Row],[SampleVariableLabel]]+100*Systematic[[#This Row],[State]]</f>
        <v>539010104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539</v>
      </c>
      <c r="B9444" s="1">
        <f>IF(C9444=0,IF(B9443=Protocol!$V$20,1,B9443+1),B9443)</f>
        <v>1</v>
      </c>
      <c r="C9444" s="1">
        <f>IF(C9443+1=Protocol!$V$21,0,C9443+1)</f>
        <v>2</v>
      </c>
      <c r="D9444" s="1">
        <f t="shared" si="311"/>
        <v>5</v>
      </c>
      <c r="E9444" s="1" t="str">
        <f>INDEX(Protocol[Mark],MATCH(C9444,Protocol[Step],0))</f>
        <v>1D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539010005</v>
      </c>
      <c r="H9444" s="134">
        <f>Systematic[[#This Row],[SampleVariableLabel]]+100*Systematic[[#This Row],[State]]</f>
        <v>539010205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539</v>
      </c>
      <c r="B9445" s="1">
        <f>IF(C9445=0,IF(B9444=Protocol!$V$20,1,B9444+1),B9444)</f>
        <v>1</v>
      </c>
      <c r="C9445" s="1">
        <f>IF(C9444+1=Protocol!$V$21,0,C9444+1)</f>
        <v>3</v>
      </c>
      <c r="D9445" s="1">
        <f t="shared" si="311"/>
        <v>6</v>
      </c>
      <c r="E9445" s="1" t="str">
        <f>INDEX(Protocol[Mark],MATCH(C9445,Protocol[Step],0))</f>
        <v>1M.1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539010006</v>
      </c>
      <c r="H9445" s="134">
        <f>Systematic[[#This Row],[SampleVariableLabel]]+100*Systematic[[#This Row],[State]]</f>
        <v>539010306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539</v>
      </c>
      <c r="B9446" s="1">
        <f>IF(C9446=0,IF(B9445=Protocol!$V$20,1,B9445+1),B9445)</f>
        <v>1</v>
      </c>
      <c r="C9446" s="1">
        <f>IF(C9445+1=Protocol!$V$21,0,C9445+1)</f>
        <v>4</v>
      </c>
      <c r="D9446" s="1">
        <f t="shared" si="311"/>
        <v>1</v>
      </c>
      <c r="E9446" s="1" t="str">
        <f>INDEX(Protocol[Mark],MATCH(C9446,Protocol[Step],0))</f>
        <v>2Oct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539010001</v>
      </c>
      <c r="H9446" s="134">
        <f>Systematic[[#This Row],[SampleVariableLabel]]+100*Systematic[[#This Row],[State]]</f>
        <v>539010401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539</v>
      </c>
      <c r="B9447" s="1">
        <f>IF(C9447=0,IF(B9446=Protocol!$V$20,1,B9446+1),B9446)</f>
        <v>1</v>
      </c>
      <c r="C9447" s="1">
        <f>IF(C9446+1=Protocol!$V$21,0,C9446+1)</f>
        <v>5</v>
      </c>
      <c r="D9447" s="1">
        <f t="shared" si="311"/>
        <v>2</v>
      </c>
      <c r="E9447" s="1" t="str">
        <f>INDEX(Protocol[Mark],MATCH(C9447,Protocol[Step],0))</f>
        <v>2c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539010002</v>
      </c>
      <c r="H9447" s="134">
        <f>Systematic[[#This Row],[SampleVariableLabel]]+100*Systematic[[#This Row],[State]]</f>
        <v>539010502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539</v>
      </c>
      <c r="B9448" s="1">
        <f>IF(C9448=0,IF(B9447=Protocol!$V$20,1,B9447+1),B9447)</f>
        <v>1</v>
      </c>
      <c r="C9448" s="1">
        <f>IF(C9447+1=Protocol!$V$21,0,C9447+1)</f>
        <v>6</v>
      </c>
      <c r="D9448" s="1">
        <f t="shared" si="311"/>
        <v>3</v>
      </c>
      <c r="E9448" s="1" t="str">
        <f>INDEX(Protocol[Mark],MATCH(C9448,Protocol[Step],0))</f>
        <v>2M2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539010003</v>
      </c>
      <c r="H9448" s="134">
        <f>Systematic[[#This Row],[SampleVariableLabel]]+100*Systematic[[#This Row],[State]]</f>
        <v>539010603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539</v>
      </c>
      <c r="B9449" s="1">
        <f>IF(C9449=0,IF(B9448=Protocol!$V$20,1,B9448+1),B9448)</f>
        <v>1</v>
      </c>
      <c r="C9449" s="1">
        <f>IF(C9448+1=Protocol!$V$21,0,C9448+1)</f>
        <v>7</v>
      </c>
      <c r="D9449" s="1">
        <f t="shared" si="311"/>
        <v>4</v>
      </c>
      <c r="E9449" s="1" t="str">
        <f>INDEX(Protocol[Mark],MATCH(C9449,Protocol[Step],0))</f>
        <v>3P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539010004</v>
      </c>
      <c r="H9449" s="134">
        <f>Systematic[[#This Row],[SampleVariableLabel]]+100*Systematic[[#This Row],[State]]</f>
        <v>539010704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539</v>
      </c>
      <c r="B9450" s="1">
        <f>IF(C9450=0,IF(B9449=Protocol!$V$20,1,B9449+1),B9449)</f>
        <v>1</v>
      </c>
      <c r="C9450" s="1">
        <f>IF(C9449+1=Protocol!$V$21,0,C9449+1)</f>
        <v>8</v>
      </c>
      <c r="D9450" s="1">
        <f t="shared" si="311"/>
        <v>5</v>
      </c>
      <c r="E9450" s="1" t="str">
        <f>INDEX(Protocol[Mark],MATCH(C9450,Protocol[Step],0))</f>
        <v>4G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539010005</v>
      </c>
      <c r="H9450" s="134">
        <f>Systematic[[#This Row],[SampleVariableLabel]]+100*Systematic[[#This Row],[State]]</f>
        <v>539010805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539</v>
      </c>
      <c r="B9451" s="1">
        <f>IF(C9451=0,IF(B9450=Protocol!$V$20,1,B9450+1),B9450)</f>
        <v>1</v>
      </c>
      <c r="C9451" s="1">
        <f>IF(C9450+1=Protocol!$V$21,0,C9450+1)</f>
        <v>9</v>
      </c>
      <c r="D9451" s="1">
        <f t="shared" si="311"/>
        <v>6</v>
      </c>
      <c r="E9451" s="1" t="str">
        <f>INDEX(Protocol[Mark],MATCH(C9451,Protocol[Step],0))</f>
        <v>5S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539010006</v>
      </c>
      <c r="H9451" s="134">
        <f>Systematic[[#This Row],[SampleVariableLabel]]+100*Systematic[[#This Row],[State]]</f>
        <v>539010906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539</v>
      </c>
      <c r="B9452" s="1">
        <f>IF(C9452=0,IF(B9451=Protocol!$V$20,1,B9451+1),B9451)</f>
        <v>1</v>
      </c>
      <c r="C9452" s="1">
        <f>IF(C9451+1=Protocol!$V$21,0,C9451+1)</f>
        <v>10</v>
      </c>
      <c r="D9452" s="1">
        <f t="shared" si="311"/>
        <v>1</v>
      </c>
      <c r="E9452" s="1" t="str">
        <f>INDEX(Protocol[Mark],MATCH(C9452,Protocol[Step],0))</f>
        <v>6Gp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539010001</v>
      </c>
      <c r="H9452" s="134">
        <f>Systematic[[#This Row],[SampleVariableLabel]]+100*Systematic[[#This Row],[State]]</f>
        <v>539011001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539</v>
      </c>
      <c r="B9453" s="1">
        <f>IF(C9453=0,IF(B9452=Protocol!$V$20,1,B9452+1),B9452)</f>
        <v>1</v>
      </c>
      <c r="C9453" s="1">
        <f>IF(C9452+1=Protocol!$V$21,0,C9452+1)</f>
        <v>11</v>
      </c>
      <c r="D9453" s="1">
        <f t="shared" si="311"/>
        <v>2</v>
      </c>
      <c r="E9453" s="1" t="str">
        <f>INDEX(Protocol[Mark],MATCH(C9453,Protocol[Step],0))</f>
        <v>7U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539010002</v>
      </c>
      <c r="H9453" s="134">
        <f>Systematic[[#This Row],[SampleVariableLabel]]+100*Systematic[[#This Row],[State]]</f>
        <v>539011102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539</v>
      </c>
      <c r="B9454" s="1">
        <f>IF(C9454=0,IF(B9453=Protocol!$V$20,1,B9453+1),B9453)</f>
        <v>1</v>
      </c>
      <c r="C9454" s="1">
        <f>IF(C9453+1=Protocol!$V$21,0,C9453+1)</f>
        <v>12</v>
      </c>
      <c r="D9454" s="1">
        <f t="shared" si="311"/>
        <v>3</v>
      </c>
      <c r="E9454" s="1" t="str">
        <f>INDEX(Protocol[Mark],MATCH(C9454,Protocol[Step],0))</f>
        <v>8Rot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539010003</v>
      </c>
      <c r="H9454" s="134">
        <f>Systematic[[#This Row],[SampleVariableLabel]]+100*Systematic[[#This Row],[State]]</f>
        <v>539011203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539</v>
      </c>
      <c r="B9455" s="1">
        <f>IF(C9455=0,IF(B9454=Protocol!$V$20,1,B9454+1),B9454)</f>
        <v>1</v>
      </c>
      <c r="C9455" s="1">
        <f>IF(C9454+1=Protocol!$V$21,0,C9454+1)</f>
        <v>13</v>
      </c>
      <c r="D9455" s="1">
        <f t="shared" si="311"/>
        <v>4</v>
      </c>
      <c r="E9455" s="1" t="str">
        <f>INDEX(Protocol[Mark],MATCH(C9455,Protocol[Step],0))</f>
        <v>9Ama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539010004</v>
      </c>
      <c r="H9455" s="134">
        <f>Systematic[[#This Row],[SampleVariableLabel]]+100*Systematic[[#This Row],[State]]</f>
        <v>539011304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539</v>
      </c>
      <c r="B9456" s="1">
        <f>IF(C9456=0,IF(B9455=Protocol!$V$20,1,B9455+1),B9455)</f>
        <v>1</v>
      </c>
      <c r="C9456" s="1">
        <f>IF(C9455+1=Protocol!$V$21,0,C9455+1)</f>
        <v>14</v>
      </c>
      <c r="D9456" s="1">
        <f t="shared" si="311"/>
        <v>5</v>
      </c>
      <c r="E9456" s="1" t="str">
        <f>INDEX(Protocol[Mark],MATCH(C9456,Protocol[Step],0))</f>
        <v>10AsTm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539010005</v>
      </c>
      <c r="H9456" s="134">
        <f>Systematic[[#This Row],[SampleVariableLabel]]+100*Systematic[[#This Row],[State]]</f>
        <v>539011405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539</v>
      </c>
      <c r="B9457" s="1">
        <f>IF(C9457=0,IF(B9456=Protocol!$V$20,1,B9456+1),B9456)</f>
        <v>1</v>
      </c>
      <c r="C9457" s="1">
        <f>IF(C9456+1=Protocol!$V$21,0,C9456+1)</f>
        <v>15</v>
      </c>
      <c r="D9457" s="1">
        <f t="shared" si="311"/>
        <v>6</v>
      </c>
      <c r="E9457" s="1" t="str">
        <f>INDEX(Protocol[Mark],MATCH(C9457,Protocol[Step],0))</f>
        <v>11Azd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539010006</v>
      </c>
      <c r="H9457" s="134">
        <f>Systematic[[#This Row],[SampleVariableLabel]]+100*Systematic[[#This Row],[State]]</f>
        <v>539011506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540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ce1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540010001</v>
      </c>
      <c r="H9458" s="134">
        <f>Systematic[[#This Row],[SampleVariableLabel]]+100*Systematic[[#This Row],[State]]</f>
        <v>540010001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540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540010002</v>
      </c>
      <c r="H9459" s="134">
        <f>Systematic[[#This Row],[SampleVariableLabel]]+100*Systematic[[#This Row],[State]]</f>
        <v>540010102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540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540010003</v>
      </c>
      <c r="H9460" s="134">
        <f>Systematic[[#This Row],[SampleVariableLabel]]+100*Systematic[[#This Row],[State]]</f>
        <v>540010203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540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1M.1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540010004</v>
      </c>
      <c r="H9461" s="134">
        <f>Systematic[[#This Row],[SampleVariableLabel]]+100*Systematic[[#This Row],[State]]</f>
        <v>540010304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540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540010005</v>
      </c>
      <c r="H9462" s="134">
        <f>Systematic[[#This Row],[SampleVariableLabel]]+100*Systematic[[#This Row],[State]]</f>
        <v>540010405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540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2c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540010006</v>
      </c>
      <c r="H9463" s="134">
        <f>Systematic[[#This Row],[SampleVariableLabel]]+100*Systematic[[#This Row],[State]]</f>
        <v>540010506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540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2M2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540010001</v>
      </c>
      <c r="H9464" s="134">
        <f>Systematic[[#This Row],[SampleVariableLabel]]+100*Systematic[[#This Row],[State]]</f>
        <v>540010601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540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3P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540010002</v>
      </c>
      <c r="H9465" s="134">
        <f>Systematic[[#This Row],[SampleVariableLabel]]+100*Systematic[[#This Row],[State]]</f>
        <v>540010702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540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4G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540010003</v>
      </c>
      <c r="H9466" s="134">
        <f>Systematic[[#This Row],[SampleVariableLabel]]+100*Systematic[[#This Row],[State]]</f>
        <v>540010803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540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5S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540010004</v>
      </c>
      <c r="H9467" s="134">
        <f>Systematic[[#This Row],[SampleVariableLabel]]+100*Systematic[[#This Row],[State]]</f>
        <v>540010904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540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6Gp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540010005</v>
      </c>
      <c r="H9468" s="134">
        <f>Systematic[[#This Row],[SampleVariableLabel]]+100*Systematic[[#This Row],[State]]</f>
        <v>540011005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540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7U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540010006</v>
      </c>
      <c r="H9469" s="134">
        <f>Systematic[[#This Row],[SampleVariableLabel]]+100*Systematic[[#This Row],[State]]</f>
        <v>540011106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540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8Rot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540010001</v>
      </c>
      <c r="H9470" s="134">
        <f>Systematic[[#This Row],[SampleVariableLabel]]+100*Systematic[[#This Row],[State]]</f>
        <v>540011201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540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9Ama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540010002</v>
      </c>
      <c r="H9471" s="134">
        <f>Systematic[[#This Row],[SampleVariableLabel]]+100*Systematic[[#This Row],[State]]</f>
        <v>540011302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540</v>
      </c>
      <c r="B9472" s="1">
        <f>IF(C9472=0,IF(B9471=Protocol!$V$20,1,B9471+1),B9471)</f>
        <v>1</v>
      </c>
      <c r="C9472" s="1">
        <f>IF(C9471+1=Protocol!$V$21,0,C9471+1)</f>
        <v>14</v>
      </c>
      <c r="D9472" s="1">
        <f t="shared" si="311"/>
        <v>3</v>
      </c>
      <c r="E9472" s="1" t="str">
        <f>INDEX(Protocol[Mark],MATCH(C9472,Protocol[Step],0))</f>
        <v>10AsTm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540010003</v>
      </c>
      <c r="H9472" s="134">
        <f>Systematic[[#This Row],[SampleVariableLabel]]+100*Systematic[[#This Row],[State]]</f>
        <v>540011403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540</v>
      </c>
      <c r="B9473" s="1">
        <f>IF(C9473=0,IF(B9472=Protocol!$V$20,1,B9472+1),B9472)</f>
        <v>1</v>
      </c>
      <c r="C9473" s="1">
        <f>IF(C9472+1=Protocol!$V$21,0,C9472+1)</f>
        <v>15</v>
      </c>
      <c r="D9473" s="1">
        <f t="shared" si="311"/>
        <v>4</v>
      </c>
      <c r="E9473" s="1" t="str">
        <f>INDEX(Protocol[Mark],MATCH(C9473,Protocol[Step],0))</f>
        <v>11Azd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540010004</v>
      </c>
      <c r="H9473" s="134">
        <f>Systematic[[#This Row],[SampleVariableLabel]]+100*Systematic[[#This Row],[State]]</f>
        <v>540011504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541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ce1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541010005</v>
      </c>
      <c r="H9474" s="134">
        <f>Systematic[[#This Row],[SampleVariableLabel]]+100*Systematic[[#This Row],[State]]</f>
        <v>541010005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541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1Dig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541010006</v>
      </c>
      <c r="H9475" s="134">
        <f>Systematic[[#This Row],[SampleVariableLabel]]+100*Systematic[[#This Row],[State]]</f>
        <v>541010106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541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1D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541010001</v>
      </c>
      <c r="H9476" s="134">
        <f>Systematic[[#This Row],[SampleVariableLabel]]+100*Systematic[[#This Row],[State]]</f>
        <v>541010201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541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1M.1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541010002</v>
      </c>
      <c r="H9477" s="134">
        <f>Systematic[[#This Row],[SampleVariableLabel]]+100*Systematic[[#This Row],[State]]</f>
        <v>541010302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541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2Oct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541010003</v>
      </c>
      <c r="H9478" s="134">
        <f>Systematic[[#This Row],[SampleVariableLabel]]+100*Systematic[[#This Row],[State]]</f>
        <v>541010403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541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2c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541010004</v>
      </c>
      <c r="H9479" s="134">
        <f>Systematic[[#This Row],[SampleVariableLabel]]+100*Systematic[[#This Row],[State]]</f>
        <v>541010504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541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2M2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541010005</v>
      </c>
      <c r="H9480" s="134">
        <f>Systematic[[#This Row],[SampleVariableLabel]]+100*Systematic[[#This Row],[State]]</f>
        <v>541010605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541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3P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541010006</v>
      </c>
      <c r="H9481" s="134">
        <f>Systematic[[#This Row],[SampleVariableLabel]]+100*Systematic[[#This Row],[State]]</f>
        <v>541010706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541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4G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541010001</v>
      </c>
      <c r="H9482" s="134">
        <f>Systematic[[#This Row],[SampleVariableLabel]]+100*Systematic[[#This Row],[State]]</f>
        <v>541010801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541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5S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541010002</v>
      </c>
      <c r="H9483" s="134">
        <f>Systematic[[#This Row],[SampleVariableLabel]]+100*Systematic[[#This Row],[State]]</f>
        <v>541010902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541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6Gp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541010003</v>
      </c>
      <c r="H9484" s="134">
        <f>Systematic[[#This Row],[SampleVariableLabel]]+100*Systematic[[#This Row],[State]]</f>
        <v>541011003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541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7U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541010004</v>
      </c>
      <c r="H9485" s="134">
        <f>Systematic[[#This Row],[SampleVariableLabel]]+100*Systematic[[#This Row],[State]]</f>
        <v>541011104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541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8Rot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541010005</v>
      </c>
      <c r="H9486" s="134">
        <f>Systematic[[#This Row],[SampleVariableLabel]]+100*Systematic[[#This Row],[State]]</f>
        <v>541011205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541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9Ama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541010006</v>
      </c>
      <c r="H9487" s="134">
        <f>Systematic[[#This Row],[SampleVariableLabel]]+100*Systematic[[#This Row],[State]]</f>
        <v>541011306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541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10AsTm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541010001</v>
      </c>
      <c r="H9488" s="134">
        <f>Systematic[[#This Row],[SampleVariableLabel]]+100*Systematic[[#This Row],[State]]</f>
        <v>541011401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541</v>
      </c>
      <c r="B9489" s="1">
        <f>IF(C9489=0,IF(B9488=Protocol!$V$20,1,B9488+1),B9488)</f>
        <v>1</v>
      </c>
      <c r="C9489" s="1">
        <f>IF(C9488+1=Protocol!$V$21,0,C9488+1)</f>
        <v>15</v>
      </c>
      <c r="D9489" s="1">
        <f t="shared" si="313"/>
        <v>2</v>
      </c>
      <c r="E9489" s="1" t="str">
        <f>INDEX(Protocol[Mark],MATCH(C9489,Protocol[Step],0))</f>
        <v>11Azd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541010002</v>
      </c>
      <c r="H9489" s="134">
        <f>Systematic[[#This Row],[SampleVariableLabel]]+100*Systematic[[#This Row],[State]]</f>
        <v>541011502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542</v>
      </c>
      <c r="B9490" s="1">
        <f>IF(C9490=0,IF(B9489=Protocol!$V$20,1,B9489+1),B9489)</f>
        <v>1</v>
      </c>
      <c r="C9490" s="1">
        <f>IF(C9489+1=Protocol!$V$21,0,C9489+1)</f>
        <v>0</v>
      </c>
      <c r="D9490" s="1">
        <f t="shared" si="313"/>
        <v>3</v>
      </c>
      <c r="E9490" s="1" t="str">
        <f>INDEX(Protocol[Mark],MATCH(C9490,Protocol[Step],0))</f>
        <v>ce1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542010003</v>
      </c>
      <c r="H9490" s="134">
        <f>Systematic[[#This Row],[SampleVariableLabel]]+100*Systematic[[#This Row],[State]]</f>
        <v>542010003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542</v>
      </c>
      <c r="B9491" s="1">
        <f>IF(C9491=0,IF(B9490=Protocol!$V$20,1,B9490+1),B9490)</f>
        <v>1</v>
      </c>
      <c r="C9491" s="1">
        <f>IF(C9490+1=Protocol!$V$21,0,C9490+1)</f>
        <v>1</v>
      </c>
      <c r="D9491" s="1">
        <f t="shared" si="313"/>
        <v>4</v>
      </c>
      <c r="E9491" s="1" t="str">
        <f>INDEX(Protocol[Mark],MATCH(C9491,Protocol[Step],0))</f>
        <v>1Dig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542010004</v>
      </c>
      <c r="H9491" s="134">
        <f>Systematic[[#This Row],[SampleVariableLabel]]+100*Systematic[[#This Row],[State]]</f>
        <v>542010104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542</v>
      </c>
      <c r="B9492" s="1">
        <f>IF(C9492=0,IF(B9491=Protocol!$V$20,1,B9491+1),B9491)</f>
        <v>1</v>
      </c>
      <c r="C9492" s="1">
        <f>IF(C9491+1=Protocol!$V$21,0,C9491+1)</f>
        <v>2</v>
      </c>
      <c r="D9492" s="1">
        <f t="shared" si="313"/>
        <v>5</v>
      </c>
      <c r="E9492" s="1" t="str">
        <f>INDEX(Protocol[Mark],MATCH(C9492,Protocol[Step],0))</f>
        <v>1D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542010005</v>
      </c>
      <c r="H9492" s="134">
        <f>Systematic[[#This Row],[SampleVariableLabel]]+100*Systematic[[#This Row],[State]]</f>
        <v>542010205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542</v>
      </c>
      <c r="B9493" s="1">
        <f>IF(C9493=0,IF(B9492=Protocol!$V$20,1,B9492+1),B9492)</f>
        <v>1</v>
      </c>
      <c r="C9493" s="1">
        <f>IF(C9492+1=Protocol!$V$21,0,C9492+1)</f>
        <v>3</v>
      </c>
      <c r="D9493" s="1">
        <f t="shared" si="313"/>
        <v>6</v>
      </c>
      <c r="E9493" s="1" t="str">
        <f>INDEX(Protocol[Mark],MATCH(C9493,Protocol[Step],0))</f>
        <v>1M.1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542010006</v>
      </c>
      <c r="H9493" s="134">
        <f>Systematic[[#This Row],[SampleVariableLabel]]+100*Systematic[[#This Row],[State]]</f>
        <v>542010306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542</v>
      </c>
      <c r="B9494" s="1">
        <f>IF(C9494=0,IF(B9493=Protocol!$V$20,1,B9493+1),B9493)</f>
        <v>1</v>
      </c>
      <c r="C9494" s="1">
        <f>IF(C9493+1=Protocol!$V$21,0,C9493+1)</f>
        <v>4</v>
      </c>
      <c r="D9494" s="1">
        <f t="shared" si="313"/>
        <v>1</v>
      </c>
      <c r="E9494" s="1" t="str">
        <f>INDEX(Protocol[Mark],MATCH(C9494,Protocol[Step],0))</f>
        <v>2Oct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542010001</v>
      </c>
      <c r="H9494" s="134">
        <f>Systematic[[#This Row],[SampleVariableLabel]]+100*Systematic[[#This Row],[State]]</f>
        <v>542010401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542</v>
      </c>
      <c r="B9495" s="1">
        <f>IF(C9495=0,IF(B9494=Protocol!$V$20,1,B9494+1),B9494)</f>
        <v>1</v>
      </c>
      <c r="C9495" s="1">
        <f>IF(C9494+1=Protocol!$V$21,0,C9494+1)</f>
        <v>5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542010002</v>
      </c>
      <c r="H9495" s="134">
        <f>Systematic[[#This Row],[SampleVariableLabel]]+100*Systematic[[#This Row],[State]]</f>
        <v>542010502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542</v>
      </c>
      <c r="B9496" s="1">
        <f>IF(C9496=0,IF(B9495=Protocol!$V$20,1,B9495+1),B9495)</f>
        <v>1</v>
      </c>
      <c r="C9496" s="1">
        <f>IF(C9495+1=Protocol!$V$21,0,C9495+1)</f>
        <v>6</v>
      </c>
      <c r="D9496" s="1">
        <f t="shared" si="313"/>
        <v>3</v>
      </c>
      <c r="E9496" s="1" t="str">
        <f>INDEX(Protocol[Mark],MATCH(C9496,Protocol[Step],0))</f>
        <v>2M2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542010003</v>
      </c>
      <c r="H9496" s="134">
        <f>Systematic[[#This Row],[SampleVariableLabel]]+100*Systematic[[#This Row],[State]]</f>
        <v>542010603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542</v>
      </c>
      <c r="B9497" s="1">
        <f>IF(C9497=0,IF(B9496=Protocol!$V$20,1,B9496+1),B9496)</f>
        <v>1</v>
      </c>
      <c r="C9497" s="1">
        <f>IF(C9496+1=Protocol!$V$21,0,C9496+1)</f>
        <v>7</v>
      </c>
      <c r="D9497" s="1">
        <f t="shared" si="313"/>
        <v>4</v>
      </c>
      <c r="E9497" s="1" t="str">
        <f>INDEX(Protocol[Mark],MATCH(C9497,Protocol[Step],0))</f>
        <v>3P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542010004</v>
      </c>
      <c r="H9497" s="134">
        <f>Systematic[[#This Row],[SampleVariableLabel]]+100*Systematic[[#This Row],[State]]</f>
        <v>542010704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542</v>
      </c>
      <c r="B9498" s="1">
        <f>IF(C9498=0,IF(B9497=Protocol!$V$20,1,B9497+1),B9497)</f>
        <v>1</v>
      </c>
      <c r="C9498" s="1">
        <f>IF(C9497+1=Protocol!$V$21,0,C9497+1)</f>
        <v>8</v>
      </c>
      <c r="D9498" s="1">
        <f t="shared" si="313"/>
        <v>5</v>
      </c>
      <c r="E9498" s="1" t="str">
        <f>INDEX(Protocol[Mark],MATCH(C9498,Protocol[Step],0))</f>
        <v>4G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542010005</v>
      </c>
      <c r="H9498" s="134">
        <f>Systematic[[#This Row],[SampleVariableLabel]]+100*Systematic[[#This Row],[State]]</f>
        <v>542010805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542</v>
      </c>
      <c r="B9499" s="1">
        <f>IF(C9499=0,IF(B9498=Protocol!$V$20,1,B9498+1),B9498)</f>
        <v>1</v>
      </c>
      <c r="C9499" s="1">
        <f>IF(C9498+1=Protocol!$V$21,0,C9498+1)</f>
        <v>9</v>
      </c>
      <c r="D9499" s="1">
        <f t="shared" si="313"/>
        <v>6</v>
      </c>
      <c r="E9499" s="1" t="str">
        <f>INDEX(Protocol[Mark],MATCH(C9499,Protocol[Step],0))</f>
        <v>5S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542010006</v>
      </c>
      <c r="H9499" s="134">
        <f>Systematic[[#This Row],[SampleVariableLabel]]+100*Systematic[[#This Row],[State]]</f>
        <v>542010906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542</v>
      </c>
      <c r="B9500" s="1">
        <f>IF(C9500=0,IF(B9499=Protocol!$V$20,1,B9499+1),B9499)</f>
        <v>1</v>
      </c>
      <c r="C9500" s="1">
        <f>IF(C9499+1=Protocol!$V$21,0,C9499+1)</f>
        <v>10</v>
      </c>
      <c r="D9500" s="1">
        <f t="shared" si="313"/>
        <v>1</v>
      </c>
      <c r="E9500" s="1" t="str">
        <f>INDEX(Protocol[Mark],MATCH(C9500,Protocol[Step],0))</f>
        <v>6Gp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542010001</v>
      </c>
      <c r="H9500" s="134">
        <f>Systematic[[#This Row],[SampleVariableLabel]]+100*Systematic[[#This Row],[State]]</f>
        <v>542011001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542</v>
      </c>
      <c r="B9501" s="1">
        <f>IF(C9501=0,IF(B9500=Protocol!$V$20,1,B9500+1),B9500)</f>
        <v>1</v>
      </c>
      <c r="C9501" s="1">
        <f>IF(C9500+1=Protocol!$V$21,0,C9500+1)</f>
        <v>11</v>
      </c>
      <c r="D9501" s="1">
        <f t="shared" si="313"/>
        <v>2</v>
      </c>
      <c r="E9501" s="1" t="str">
        <f>INDEX(Protocol[Mark],MATCH(C9501,Protocol[Step],0))</f>
        <v>7U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542010002</v>
      </c>
      <c r="H9501" s="134">
        <f>Systematic[[#This Row],[SampleVariableLabel]]+100*Systematic[[#This Row],[State]]</f>
        <v>542011102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542</v>
      </c>
      <c r="B9502" s="1">
        <f>IF(C9502=0,IF(B9501=Protocol!$V$20,1,B9501+1),B9501)</f>
        <v>1</v>
      </c>
      <c r="C9502" s="1">
        <f>IF(C9501+1=Protocol!$V$21,0,C9501+1)</f>
        <v>12</v>
      </c>
      <c r="D9502" s="1">
        <f t="shared" si="313"/>
        <v>3</v>
      </c>
      <c r="E9502" s="1" t="str">
        <f>INDEX(Protocol[Mark],MATCH(C9502,Protocol[Step],0))</f>
        <v>8Rot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542010003</v>
      </c>
      <c r="H9502" s="134">
        <f>Systematic[[#This Row],[SampleVariableLabel]]+100*Systematic[[#This Row],[State]]</f>
        <v>542011203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542</v>
      </c>
      <c r="B9503" s="1">
        <f>IF(C9503=0,IF(B9502=Protocol!$V$20,1,B9502+1),B9502)</f>
        <v>1</v>
      </c>
      <c r="C9503" s="1">
        <f>IF(C9502+1=Protocol!$V$21,0,C9502+1)</f>
        <v>13</v>
      </c>
      <c r="D9503" s="1">
        <f t="shared" si="313"/>
        <v>4</v>
      </c>
      <c r="E9503" s="1" t="str">
        <f>INDEX(Protocol[Mark],MATCH(C9503,Protocol[Step],0))</f>
        <v>9Ama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542010004</v>
      </c>
      <c r="H9503" s="134">
        <f>Systematic[[#This Row],[SampleVariableLabel]]+100*Systematic[[#This Row],[State]]</f>
        <v>542011304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542</v>
      </c>
      <c r="B9504" s="1">
        <f>IF(C9504=0,IF(B9503=Protocol!$V$20,1,B9503+1),B9503)</f>
        <v>1</v>
      </c>
      <c r="C9504" s="1">
        <f>IF(C9503+1=Protocol!$V$21,0,C9503+1)</f>
        <v>14</v>
      </c>
      <c r="D9504" s="1">
        <f t="shared" si="313"/>
        <v>5</v>
      </c>
      <c r="E9504" s="1" t="str">
        <f>INDEX(Protocol[Mark],MATCH(C9504,Protocol[Step],0))</f>
        <v>10AsTm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542010005</v>
      </c>
      <c r="H9504" s="134">
        <f>Systematic[[#This Row],[SampleVariableLabel]]+100*Systematic[[#This Row],[State]]</f>
        <v>542011405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542</v>
      </c>
      <c r="B9505" s="1">
        <f>IF(C9505=0,IF(B9504=Protocol!$V$20,1,B9504+1),B9504)</f>
        <v>1</v>
      </c>
      <c r="C9505" s="1">
        <f>IF(C9504+1=Protocol!$V$21,0,C9504+1)</f>
        <v>15</v>
      </c>
      <c r="D9505" s="1">
        <f t="shared" si="313"/>
        <v>6</v>
      </c>
      <c r="E9505" s="1" t="str">
        <f>INDEX(Protocol[Mark],MATCH(C9505,Protocol[Step],0))</f>
        <v>11Azd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542010006</v>
      </c>
      <c r="H9505" s="134">
        <f>Systematic[[#This Row],[SampleVariableLabel]]+100*Systematic[[#This Row],[State]]</f>
        <v>542011506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543</v>
      </c>
      <c r="B9506" s="1">
        <f>IF(C9506=0,IF(B9505=Protocol!$V$20,1,B9505+1),B9505)</f>
        <v>1</v>
      </c>
      <c r="C9506" s="1">
        <f>IF(C9505+1=Protocol!$V$21,0,C9505+1)</f>
        <v>0</v>
      </c>
      <c r="D9506" s="1">
        <f t="shared" si="313"/>
        <v>1</v>
      </c>
      <c r="E9506" s="1" t="str">
        <f>INDEX(Protocol[Mark],MATCH(C9506,Protocol[Step],0))</f>
        <v>ce1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543010001</v>
      </c>
      <c r="H9506" s="134">
        <f>Systematic[[#This Row],[SampleVariableLabel]]+100*Systematic[[#This Row],[State]]</f>
        <v>543010001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543</v>
      </c>
      <c r="B9507" s="1">
        <f>IF(C9507=0,IF(B9506=Protocol!$V$20,1,B9506+1),B9506)</f>
        <v>1</v>
      </c>
      <c r="C9507" s="1">
        <f>IF(C9506+1=Protocol!$V$21,0,C9506+1)</f>
        <v>1</v>
      </c>
      <c r="D9507" s="1">
        <f t="shared" si="313"/>
        <v>2</v>
      </c>
      <c r="E9507" s="1" t="str">
        <f>INDEX(Protocol[Mark],MATCH(C9507,Protocol[Step],0))</f>
        <v>1Dig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543010002</v>
      </c>
      <c r="H9507" s="134">
        <f>Systematic[[#This Row],[SampleVariableLabel]]+100*Systematic[[#This Row],[State]]</f>
        <v>543010102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543</v>
      </c>
      <c r="B9508" s="1">
        <f>IF(C9508=0,IF(B9507=Protocol!$V$20,1,B9507+1),B9507)</f>
        <v>1</v>
      </c>
      <c r="C9508" s="1">
        <f>IF(C9507+1=Protocol!$V$21,0,C9507+1)</f>
        <v>2</v>
      </c>
      <c r="D9508" s="1">
        <f t="shared" si="313"/>
        <v>3</v>
      </c>
      <c r="E9508" s="1" t="str">
        <f>INDEX(Protocol[Mark],MATCH(C9508,Protocol[Step],0))</f>
        <v>1D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543010003</v>
      </c>
      <c r="H9508" s="134">
        <f>Systematic[[#This Row],[SampleVariableLabel]]+100*Systematic[[#This Row],[State]]</f>
        <v>543010203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543</v>
      </c>
      <c r="B9509" s="1">
        <f>IF(C9509=0,IF(B9508=Protocol!$V$20,1,B9508+1),B9508)</f>
        <v>1</v>
      </c>
      <c r="C9509" s="1">
        <f>IF(C9508+1=Protocol!$V$21,0,C9508+1)</f>
        <v>3</v>
      </c>
      <c r="D9509" s="1">
        <f t="shared" si="313"/>
        <v>4</v>
      </c>
      <c r="E9509" s="1" t="str">
        <f>INDEX(Protocol[Mark],MATCH(C9509,Protocol[Step],0))</f>
        <v>1M.1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543010004</v>
      </c>
      <c r="H9509" s="134">
        <f>Systematic[[#This Row],[SampleVariableLabel]]+100*Systematic[[#This Row],[State]]</f>
        <v>543010304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543</v>
      </c>
      <c r="B9510" s="1">
        <f>IF(C9510=0,IF(B9509=Protocol!$V$20,1,B9509+1),B9509)</f>
        <v>1</v>
      </c>
      <c r="C9510" s="1">
        <f>IF(C9509+1=Protocol!$V$21,0,C9509+1)</f>
        <v>4</v>
      </c>
      <c r="D9510" s="1">
        <f t="shared" si="313"/>
        <v>5</v>
      </c>
      <c r="E9510" s="1" t="str">
        <f>INDEX(Protocol[Mark],MATCH(C9510,Protocol[Step],0))</f>
        <v>2Oct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543010005</v>
      </c>
      <c r="H9510" s="134">
        <f>Systematic[[#This Row],[SampleVariableLabel]]+100*Systematic[[#This Row],[State]]</f>
        <v>543010405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543</v>
      </c>
      <c r="B9511" s="1">
        <f>IF(C9511=0,IF(B9510=Protocol!$V$20,1,B9510+1),B9510)</f>
        <v>1</v>
      </c>
      <c r="C9511" s="1">
        <f>IF(C9510+1=Protocol!$V$21,0,C9510+1)</f>
        <v>5</v>
      </c>
      <c r="D9511" s="1">
        <f t="shared" si="313"/>
        <v>6</v>
      </c>
      <c r="E9511" s="1" t="str">
        <f>INDEX(Protocol[Mark],MATCH(C9511,Protocol[Step],0))</f>
        <v>2c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543010006</v>
      </c>
      <c r="H9511" s="134">
        <f>Systematic[[#This Row],[SampleVariableLabel]]+100*Systematic[[#This Row],[State]]</f>
        <v>543010506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543</v>
      </c>
      <c r="B9512" s="1">
        <f>IF(C9512=0,IF(B9511=Protocol!$V$20,1,B9511+1),B9511)</f>
        <v>1</v>
      </c>
      <c r="C9512" s="1">
        <f>IF(C9511+1=Protocol!$V$21,0,C9511+1)</f>
        <v>6</v>
      </c>
      <c r="D9512" s="1">
        <f t="shared" si="313"/>
        <v>1</v>
      </c>
      <c r="E9512" s="1" t="str">
        <f>INDEX(Protocol[Mark],MATCH(C9512,Protocol[Step],0))</f>
        <v>2M2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543010001</v>
      </c>
      <c r="H9512" s="134">
        <f>Systematic[[#This Row],[SampleVariableLabel]]+100*Systematic[[#This Row],[State]]</f>
        <v>543010601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543</v>
      </c>
      <c r="B9513" s="1">
        <f>IF(C9513=0,IF(B9512=Protocol!$V$20,1,B9512+1),B9512)</f>
        <v>1</v>
      </c>
      <c r="C9513" s="1">
        <f>IF(C9512+1=Protocol!$V$21,0,C9512+1)</f>
        <v>7</v>
      </c>
      <c r="D9513" s="1">
        <f t="shared" si="313"/>
        <v>2</v>
      </c>
      <c r="E9513" s="1" t="str">
        <f>INDEX(Protocol[Mark],MATCH(C9513,Protocol[Step],0))</f>
        <v>3P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543010002</v>
      </c>
      <c r="H9513" s="134">
        <f>Systematic[[#This Row],[SampleVariableLabel]]+100*Systematic[[#This Row],[State]]</f>
        <v>543010702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543</v>
      </c>
      <c r="B9514" s="1">
        <f>IF(C9514=0,IF(B9513=Protocol!$V$20,1,B9513+1),B9513)</f>
        <v>1</v>
      </c>
      <c r="C9514" s="1">
        <f>IF(C9513+1=Protocol!$V$21,0,C9513+1)</f>
        <v>8</v>
      </c>
      <c r="D9514" s="1">
        <f t="shared" si="313"/>
        <v>3</v>
      </c>
      <c r="E9514" s="1" t="str">
        <f>INDEX(Protocol[Mark],MATCH(C9514,Protocol[Step],0))</f>
        <v>4G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543010003</v>
      </c>
      <c r="H9514" s="134">
        <f>Systematic[[#This Row],[SampleVariableLabel]]+100*Systematic[[#This Row],[State]]</f>
        <v>543010803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543</v>
      </c>
      <c r="B9515" s="1">
        <f>IF(C9515=0,IF(B9514=Protocol!$V$20,1,B9514+1),B9514)</f>
        <v>1</v>
      </c>
      <c r="C9515" s="1">
        <f>IF(C9514+1=Protocol!$V$21,0,C9514+1)</f>
        <v>9</v>
      </c>
      <c r="D9515" s="1">
        <f t="shared" si="313"/>
        <v>4</v>
      </c>
      <c r="E9515" s="1" t="str">
        <f>INDEX(Protocol[Mark],MATCH(C9515,Protocol[Step],0))</f>
        <v>5S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543010004</v>
      </c>
      <c r="H9515" s="134">
        <f>Systematic[[#This Row],[SampleVariableLabel]]+100*Systematic[[#This Row],[State]]</f>
        <v>543010904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543</v>
      </c>
      <c r="B9516" s="1">
        <f>IF(C9516=0,IF(B9515=Protocol!$V$20,1,B9515+1),B9515)</f>
        <v>1</v>
      </c>
      <c r="C9516" s="1">
        <f>IF(C9515+1=Protocol!$V$21,0,C9515+1)</f>
        <v>10</v>
      </c>
      <c r="D9516" s="1">
        <f t="shared" si="313"/>
        <v>5</v>
      </c>
      <c r="E9516" s="1" t="str">
        <f>INDEX(Protocol[Mark],MATCH(C9516,Protocol[Step],0))</f>
        <v>6Gp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543010005</v>
      </c>
      <c r="H9516" s="134">
        <f>Systematic[[#This Row],[SampleVariableLabel]]+100*Systematic[[#This Row],[State]]</f>
        <v>543011005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543</v>
      </c>
      <c r="B9517" s="1">
        <f>IF(C9517=0,IF(B9516=Protocol!$V$20,1,B9516+1),B9516)</f>
        <v>1</v>
      </c>
      <c r="C9517" s="1">
        <f>IF(C9516+1=Protocol!$V$21,0,C9516+1)</f>
        <v>11</v>
      </c>
      <c r="D9517" s="1">
        <f t="shared" si="313"/>
        <v>6</v>
      </c>
      <c r="E9517" s="1" t="str">
        <f>INDEX(Protocol[Mark],MATCH(C9517,Protocol[Step],0))</f>
        <v>7U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543010006</v>
      </c>
      <c r="H9517" s="134">
        <f>Systematic[[#This Row],[SampleVariableLabel]]+100*Systematic[[#This Row],[State]]</f>
        <v>543011106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543</v>
      </c>
      <c r="B9518" s="1">
        <f>IF(C9518=0,IF(B9517=Protocol!$V$20,1,B9517+1),B9517)</f>
        <v>1</v>
      </c>
      <c r="C9518" s="1">
        <f>IF(C9517+1=Protocol!$V$21,0,C9517+1)</f>
        <v>12</v>
      </c>
      <c r="D9518" s="1">
        <f t="shared" si="313"/>
        <v>1</v>
      </c>
      <c r="E9518" s="1" t="str">
        <f>INDEX(Protocol[Mark],MATCH(C9518,Protocol[Step],0))</f>
        <v>8Rot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543010001</v>
      </c>
      <c r="H9518" s="134">
        <f>Systematic[[#This Row],[SampleVariableLabel]]+100*Systematic[[#This Row],[State]]</f>
        <v>543011201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543</v>
      </c>
      <c r="B9519" s="1">
        <f>IF(C9519=0,IF(B9518=Protocol!$V$20,1,B9518+1),B9518)</f>
        <v>1</v>
      </c>
      <c r="C9519" s="1">
        <f>IF(C9518+1=Protocol!$V$21,0,C9518+1)</f>
        <v>13</v>
      </c>
      <c r="D9519" s="1">
        <f t="shared" si="313"/>
        <v>2</v>
      </c>
      <c r="E9519" s="1" t="str">
        <f>INDEX(Protocol[Mark],MATCH(C9519,Protocol[Step],0))</f>
        <v>9Ama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543010002</v>
      </c>
      <c r="H9519" s="134">
        <f>Systematic[[#This Row],[SampleVariableLabel]]+100*Systematic[[#This Row],[State]]</f>
        <v>543011302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543</v>
      </c>
      <c r="B9520" s="1">
        <f>IF(C9520=0,IF(B9519=Protocol!$V$20,1,B9519+1),B9519)</f>
        <v>1</v>
      </c>
      <c r="C9520" s="1">
        <f>IF(C9519+1=Protocol!$V$21,0,C9519+1)</f>
        <v>14</v>
      </c>
      <c r="D9520" s="1">
        <f t="shared" si="313"/>
        <v>3</v>
      </c>
      <c r="E9520" s="1" t="str">
        <f>INDEX(Protocol[Mark],MATCH(C9520,Protocol[Step],0))</f>
        <v>10AsTm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543010003</v>
      </c>
      <c r="H9520" s="134">
        <f>Systematic[[#This Row],[SampleVariableLabel]]+100*Systematic[[#This Row],[State]]</f>
        <v>543011403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543</v>
      </c>
      <c r="B9521" s="1">
        <f>IF(C9521=0,IF(B9520=Protocol!$V$20,1,B9520+1),B9520)</f>
        <v>1</v>
      </c>
      <c r="C9521" s="1">
        <f>IF(C9520+1=Protocol!$V$21,0,C9520+1)</f>
        <v>15</v>
      </c>
      <c r="D9521" s="1">
        <f t="shared" si="313"/>
        <v>4</v>
      </c>
      <c r="E9521" s="1" t="str">
        <f>INDEX(Protocol[Mark],MATCH(C9521,Protocol[Step],0))</f>
        <v>11Azd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543010004</v>
      </c>
      <c r="H9521" s="134">
        <f>Systematic[[#This Row],[SampleVariableLabel]]+100*Systematic[[#This Row],[State]]</f>
        <v>543011504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544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ce1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544010005</v>
      </c>
      <c r="H9522" s="134">
        <f>Systematic[[#This Row],[SampleVariableLabel]]+100*Systematic[[#This Row],[State]]</f>
        <v>544010005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544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1Dig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544010006</v>
      </c>
      <c r="H9523" s="134">
        <f>Systematic[[#This Row],[SampleVariableLabel]]+100*Systematic[[#This Row],[State]]</f>
        <v>544010106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544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1D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544010001</v>
      </c>
      <c r="H9524" s="134">
        <f>Systematic[[#This Row],[SampleVariableLabel]]+100*Systematic[[#This Row],[State]]</f>
        <v>544010201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544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1M.1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544010002</v>
      </c>
      <c r="H9525" s="134">
        <f>Systematic[[#This Row],[SampleVariableLabel]]+100*Systematic[[#This Row],[State]]</f>
        <v>544010302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544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2Oct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544010003</v>
      </c>
      <c r="H9526" s="134">
        <f>Systematic[[#This Row],[SampleVariableLabel]]+100*Systematic[[#This Row],[State]]</f>
        <v>544010403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544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2c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544010004</v>
      </c>
      <c r="H9527" s="134">
        <f>Systematic[[#This Row],[SampleVariableLabel]]+100*Systematic[[#This Row],[State]]</f>
        <v>544010504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544</v>
      </c>
      <c r="B9528" s="1">
        <f>IF(C9528=0,IF(B9527=Protocol!$V$20,1,B9527+1),B9527)</f>
        <v>1</v>
      </c>
      <c r="C9528" s="1">
        <f>IF(C9527+1=Protocol!$V$21,0,C9527+1)</f>
        <v>6</v>
      </c>
      <c r="D9528" s="1">
        <f t="shared" si="313"/>
        <v>5</v>
      </c>
      <c r="E9528" s="1" t="str">
        <f>INDEX(Protocol[Mark],MATCH(C9528,Protocol[Step],0))</f>
        <v>2M2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544010005</v>
      </c>
      <c r="H9528" s="134">
        <f>Systematic[[#This Row],[SampleVariableLabel]]+100*Systematic[[#This Row],[State]]</f>
        <v>544010605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544</v>
      </c>
      <c r="B9529" s="1">
        <f>IF(C9529=0,IF(B9528=Protocol!$V$20,1,B9528+1),B9528)</f>
        <v>1</v>
      </c>
      <c r="C9529" s="1">
        <f>IF(C9528+1=Protocol!$V$21,0,C9528+1)</f>
        <v>7</v>
      </c>
      <c r="D9529" s="1">
        <f t="shared" si="313"/>
        <v>6</v>
      </c>
      <c r="E9529" s="1" t="str">
        <f>INDEX(Protocol[Mark],MATCH(C9529,Protocol[Step],0))</f>
        <v>3P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544010006</v>
      </c>
      <c r="H9529" s="134">
        <f>Systematic[[#This Row],[SampleVariableLabel]]+100*Systematic[[#This Row],[State]]</f>
        <v>544010706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544</v>
      </c>
      <c r="B9530" s="1">
        <f>IF(C9530=0,IF(B9529=Protocol!$V$20,1,B9529+1),B9529)</f>
        <v>1</v>
      </c>
      <c r="C9530" s="1">
        <f>IF(C9529+1=Protocol!$V$21,0,C9529+1)</f>
        <v>8</v>
      </c>
      <c r="D9530" s="1">
        <f t="shared" si="313"/>
        <v>1</v>
      </c>
      <c r="E9530" s="1" t="str">
        <f>INDEX(Protocol[Mark],MATCH(C9530,Protocol[Step],0))</f>
        <v>4G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544010001</v>
      </c>
      <c r="H9530" s="134">
        <f>Systematic[[#This Row],[SampleVariableLabel]]+100*Systematic[[#This Row],[State]]</f>
        <v>544010801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544</v>
      </c>
      <c r="B9531" s="1">
        <f>IF(C9531=0,IF(B9530=Protocol!$V$20,1,B9530+1),B9530)</f>
        <v>1</v>
      </c>
      <c r="C9531" s="1">
        <f>IF(C9530+1=Protocol!$V$21,0,C9530+1)</f>
        <v>9</v>
      </c>
      <c r="D9531" s="1">
        <f t="shared" si="313"/>
        <v>2</v>
      </c>
      <c r="E9531" s="1" t="str">
        <f>INDEX(Protocol[Mark],MATCH(C9531,Protocol[Step],0))</f>
        <v>5S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544010002</v>
      </c>
      <c r="H9531" s="134">
        <f>Systematic[[#This Row],[SampleVariableLabel]]+100*Systematic[[#This Row],[State]]</f>
        <v>544010902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544</v>
      </c>
      <c r="B9532" s="1">
        <f>IF(C9532=0,IF(B9531=Protocol!$V$20,1,B9531+1),B9531)</f>
        <v>1</v>
      </c>
      <c r="C9532" s="1">
        <f>IF(C9531+1=Protocol!$V$21,0,C9531+1)</f>
        <v>10</v>
      </c>
      <c r="D9532" s="1">
        <f t="shared" si="313"/>
        <v>3</v>
      </c>
      <c r="E9532" s="1" t="str">
        <f>INDEX(Protocol[Mark],MATCH(C9532,Protocol[Step],0))</f>
        <v>6Gp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544010003</v>
      </c>
      <c r="H9532" s="134">
        <f>Systematic[[#This Row],[SampleVariableLabel]]+100*Systematic[[#This Row],[State]]</f>
        <v>544011003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544</v>
      </c>
      <c r="B9533" s="1">
        <f>IF(C9533=0,IF(B9532=Protocol!$V$20,1,B9532+1),B9532)</f>
        <v>1</v>
      </c>
      <c r="C9533" s="1">
        <f>IF(C9532+1=Protocol!$V$21,0,C9532+1)</f>
        <v>11</v>
      </c>
      <c r="D9533" s="1">
        <f t="shared" si="313"/>
        <v>4</v>
      </c>
      <c r="E9533" s="1" t="str">
        <f>INDEX(Protocol[Mark],MATCH(C9533,Protocol[Step],0))</f>
        <v>7U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544010004</v>
      </c>
      <c r="H9533" s="134">
        <f>Systematic[[#This Row],[SampleVariableLabel]]+100*Systematic[[#This Row],[State]]</f>
        <v>544011104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544</v>
      </c>
      <c r="B9534" s="1">
        <f>IF(C9534=0,IF(B9533=Protocol!$V$20,1,B9533+1),B9533)</f>
        <v>1</v>
      </c>
      <c r="C9534" s="1">
        <f>IF(C9533+1=Protocol!$V$21,0,C9533+1)</f>
        <v>12</v>
      </c>
      <c r="D9534" s="1">
        <f t="shared" si="313"/>
        <v>5</v>
      </c>
      <c r="E9534" s="1" t="str">
        <f>INDEX(Protocol[Mark],MATCH(C9534,Protocol[Step],0))</f>
        <v>8Rot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544010005</v>
      </c>
      <c r="H9534" s="134">
        <f>Systematic[[#This Row],[SampleVariableLabel]]+100*Systematic[[#This Row],[State]]</f>
        <v>544011205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544</v>
      </c>
      <c r="B9535" s="1">
        <f>IF(C9535=0,IF(B9534=Protocol!$V$20,1,B9534+1),B9534)</f>
        <v>1</v>
      </c>
      <c r="C9535" s="1">
        <f>IF(C9534+1=Protocol!$V$21,0,C9534+1)</f>
        <v>13</v>
      </c>
      <c r="D9535" s="1">
        <f t="shared" si="313"/>
        <v>6</v>
      </c>
      <c r="E9535" s="1" t="str">
        <f>INDEX(Protocol[Mark],MATCH(C9535,Protocol[Step],0))</f>
        <v>9Ama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544010006</v>
      </c>
      <c r="H9535" s="134">
        <f>Systematic[[#This Row],[SampleVariableLabel]]+100*Systematic[[#This Row],[State]]</f>
        <v>544011306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544</v>
      </c>
      <c r="B9536" s="1">
        <f>IF(C9536=0,IF(B9535=Protocol!$V$20,1,B9535+1),B9535)</f>
        <v>1</v>
      </c>
      <c r="C9536" s="1">
        <f>IF(C9535+1=Protocol!$V$21,0,C9535+1)</f>
        <v>14</v>
      </c>
      <c r="D9536" s="1">
        <f t="shared" si="313"/>
        <v>1</v>
      </c>
      <c r="E9536" s="1" t="str">
        <f>INDEX(Protocol[Mark],MATCH(C9536,Protocol[Step],0))</f>
        <v>10AsTm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544010001</v>
      </c>
      <c r="H9536" s="134">
        <f>Systematic[[#This Row],[SampleVariableLabel]]+100*Systematic[[#This Row],[State]]</f>
        <v>544011401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544</v>
      </c>
      <c r="B9537" s="1">
        <f>IF(C9537=0,IF(B9536=Protocol!$V$20,1,B9536+1),B9536)</f>
        <v>1</v>
      </c>
      <c r="C9537" s="1">
        <f>IF(C9536+1=Protocol!$V$21,0,C9536+1)</f>
        <v>15</v>
      </c>
      <c r="D9537" s="1">
        <f t="shared" si="313"/>
        <v>2</v>
      </c>
      <c r="E9537" s="1" t="str">
        <f>INDEX(Protocol[Mark],MATCH(C9537,Protocol[Step],0))</f>
        <v>11Azd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544010002</v>
      </c>
      <c r="H9537" s="134">
        <f>Systematic[[#This Row],[SampleVariableLabel]]+100*Systematic[[#This Row],[State]]</f>
        <v>544011502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545</v>
      </c>
      <c r="B9538" s="1">
        <f>IF(C9538=0,IF(B9537=Protocol!$V$20,1,B9537+1),B9537)</f>
        <v>1</v>
      </c>
      <c r="C9538" s="1">
        <f>IF(C9537+1=Protocol!$V$21,0,C9537+1)</f>
        <v>0</v>
      </c>
      <c r="D9538" s="1">
        <f t="shared" si="313"/>
        <v>3</v>
      </c>
      <c r="E9538" s="1" t="str">
        <f>INDEX(Protocol[Mark],MATCH(C9538,Protocol[Step],0))</f>
        <v>ce1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545010003</v>
      </c>
      <c r="H9538" s="134">
        <f>Systematic[[#This Row],[SampleVariableLabel]]+100*Systematic[[#This Row],[State]]</f>
        <v>545010003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545</v>
      </c>
      <c r="B9539" s="1">
        <f>IF(C9539=0,IF(B9538=Protocol!$V$20,1,B9538+1),B9538)</f>
        <v>1</v>
      </c>
      <c r="C9539" s="1">
        <f>IF(C9538+1=Protocol!$V$21,0,C9538+1)</f>
        <v>1</v>
      </c>
      <c r="D9539" s="1">
        <f t="shared" ref="D9539:D9602" si="315">IF(D9538=nVariables,1,D9538+1)</f>
        <v>4</v>
      </c>
      <c r="E9539" s="1" t="str">
        <f>INDEX(Protocol[Mark],MATCH(C9539,Protocol[Step],0))</f>
        <v>1Dig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545010004</v>
      </c>
      <c r="H9539" s="134">
        <f>Systematic[[#This Row],[SampleVariableLabel]]+100*Systematic[[#This Row],[State]]</f>
        <v>545010104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545</v>
      </c>
      <c r="B9540" s="1">
        <f>IF(C9540=0,IF(B9539=Protocol!$V$20,1,B9539+1),B9539)</f>
        <v>1</v>
      </c>
      <c r="C9540" s="1">
        <f>IF(C9539+1=Protocol!$V$21,0,C9539+1)</f>
        <v>2</v>
      </c>
      <c r="D9540" s="1">
        <f t="shared" si="315"/>
        <v>5</v>
      </c>
      <c r="E9540" s="1" t="str">
        <f>INDEX(Protocol[Mark],MATCH(C9540,Protocol[Step],0))</f>
        <v>1D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545010005</v>
      </c>
      <c r="H9540" s="134">
        <f>Systematic[[#This Row],[SampleVariableLabel]]+100*Systematic[[#This Row],[State]]</f>
        <v>545010205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545</v>
      </c>
      <c r="B9541" s="1">
        <f>IF(C9541=0,IF(B9540=Protocol!$V$20,1,B9540+1),B9540)</f>
        <v>1</v>
      </c>
      <c r="C9541" s="1">
        <f>IF(C9540+1=Protocol!$V$21,0,C9540+1)</f>
        <v>3</v>
      </c>
      <c r="D9541" s="1">
        <f t="shared" si="315"/>
        <v>6</v>
      </c>
      <c r="E9541" s="1" t="str">
        <f>INDEX(Protocol[Mark],MATCH(C9541,Protocol[Step],0))</f>
        <v>1M.1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545010006</v>
      </c>
      <c r="H9541" s="134">
        <f>Systematic[[#This Row],[SampleVariableLabel]]+100*Systematic[[#This Row],[State]]</f>
        <v>545010306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545</v>
      </c>
      <c r="B9542" s="1">
        <f>IF(C9542=0,IF(B9541=Protocol!$V$20,1,B9541+1),B9541)</f>
        <v>1</v>
      </c>
      <c r="C9542" s="1">
        <f>IF(C9541+1=Protocol!$V$21,0,C9541+1)</f>
        <v>4</v>
      </c>
      <c r="D9542" s="1">
        <f t="shared" si="315"/>
        <v>1</v>
      </c>
      <c r="E9542" s="1" t="str">
        <f>INDEX(Protocol[Mark],MATCH(C9542,Protocol[Step],0))</f>
        <v>2Oct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545010001</v>
      </c>
      <c r="H9542" s="134">
        <f>Systematic[[#This Row],[SampleVariableLabel]]+100*Systematic[[#This Row],[State]]</f>
        <v>545010401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545</v>
      </c>
      <c r="B9543" s="1">
        <f>IF(C9543=0,IF(B9542=Protocol!$V$20,1,B9542+1),B9542)</f>
        <v>1</v>
      </c>
      <c r="C9543" s="1">
        <f>IF(C9542+1=Protocol!$V$21,0,C9542+1)</f>
        <v>5</v>
      </c>
      <c r="D9543" s="1">
        <f t="shared" si="315"/>
        <v>2</v>
      </c>
      <c r="E9543" s="1" t="str">
        <f>INDEX(Protocol[Mark],MATCH(C9543,Protocol[Step],0))</f>
        <v>2c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545010002</v>
      </c>
      <c r="H9543" s="134">
        <f>Systematic[[#This Row],[SampleVariableLabel]]+100*Systematic[[#This Row],[State]]</f>
        <v>545010502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545</v>
      </c>
      <c r="B9544" s="1">
        <f>IF(C9544=0,IF(B9543=Protocol!$V$20,1,B9543+1),B9543)</f>
        <v>1</v>
      </c>
      <c r="C9544" s="1">
        <f>IF(C9543+1=Protocol!$V$21,0,C9543+1)</f>
        <v>6</v>
      </c>
      <c r="D9544" s="1">
        <f t="shared" si="315"/>
        <v>3</v>
      </c>
      <c r="E9544" s="1" t="str">
        <f>INDEX(Protocol[Mark],MATCH(C9544,Protocol[Step],0))</f>
        <v>2M2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545010003</v>
      </c>
      <c r="H9544" s="134">
        <f>Systematic[[#This Row],[SampleVariableLabel]]+100*Systematic[[#This Row],[State]]</f>
        <v>545010603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545</v>
      </c>
      <c r="B9545" s="1">
        <f>IF(C9545=0,IF(B9544=Protocol!$V$20,1,B9544+1),B9544)</f>
        <v>1</v>
      </c>
      <c r="C9545" s="1">
        <f>IF(C9544+1=Protocol!$V$21,0,C9544+1)</f>
        <v>7</v>
      </c>
      <c r="D9545" s="1">
        <f t="shared" si="315"/>
        <v>4</v>
      </c>
      <c r="E9545" s="1" t="str">
        <f>INDEX(Protocol[Mark],MATCH(C9545,Protocol[Step],0))</f>
        <v>3P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545010004</v>
      </c>
      <c r="H9545" s="134">
        <f>Systematic[[#This Row],[SampleVariableLabel]]+100*Systematic[[#This Row],[State]]</f>
        <v>545010704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545</v>
      </c>
      <c r="B9546" s="1">
        <f>IF(C9546=0,IF(B9545=Protocol!$V$20,1,B9545+1),B9545)</f>
        <v>1</v>
      </c>
      <c r="C9546" s="1">
        <f>IF(C9545+1=Protocol!$V$21,0,C9545+1)</f>
        <v>8</v>
      </c>
      <c r="D9546" s="1">
        <f t="shared" si="315"/>
        <v>5</v>
      </c>
      <c r="E9546" s="1" t="str">
        <f>INDEX(Protocol[Mark],MATCH(C9546,Protocol[Step],0))</f>
        <v>4G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545010005</v>
      </c>
      <c r="H9546" s="134">
        <f>Systematic[[#This Row],[SampleVariableLabel]]+100*Systematic[[#This Row],[State]]</f>
        <v>545010805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545</v>
      </c>
      <c r="B9547" s="1">
        <f>IF(C9547=0,IF(B9546=Protocol!$V$20,1,B9546+1),B9546)</f>
        <v>1</v>
      </c>
      <c r="C9547" s="1">
        <f>IF(C9546+1=Protocol!$V$21,0,C9546+1)</f>
        <v>9</v>
      </c>
      <c r="D9547" s="1">
        <f t="shared" si="315"/>
        <v>6</v>
      </c>
      <c r="E9547" s="1" t="str">
        <f>INDEX(Protocol[Mark],MATCH(C9547,Protocol[Step],0))</f>
        <v>5S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545010006</v>
      </c>
      <c r="H9547" s="134">
        <f>Systematic[[#This Row],[SampleVariableLabel]]+100*Systematic[[#This Row],[State]]</f>
        <v>545010906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545</v>
      </c>
      <c r="B9548" s="1">
        <f>IF(C9548=0,IF(B9547=Protocol!$V$20,1,B9547+1),B9547)</f>
        <v>1</v>
      </c>
      <c r="C9548" s="1">
        <f>IF(C9547+1=Protocol!$V$21,0,C9547+1)</f>
        <v>10</v>
      </c>
      <c r="D9548" s="1">
        <f t="shared" si="315"/>
        <v>1</v>
      </c>
      <c r="E9548" s="1" t="str">
        <f>INDEX(Protocol[Mark],MATCH(C9548,Protocol[Step],0))</f>
        <v>6Gp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545010001</v>
      </c>
      <c r="H9548" s="134">
        <f>Systematic[[#This Row],[SampleVariableLabel]]+100*Systematic[[#This Row],[State]]</f>
        <v>545011001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545</v>
      </c>
      <c r="B9549" s="1">
        <f>IF(C9549=0,IF(B9548=Protocol!$V$20,1,B9548+1),B9548)</f>
        <v>1</v>
      </c>
      <c r="C9549" s="1">
        <f>IF(C9548+1=Protocol!$V$21,0,C9548+1)</f>
        <v>11</v>
      </c>
      <c r="D9549" s="1">
        <f t="shared" si="315"/>
        <v>2</v>
      </c>
      <c r="E9549" s="1" t="str">
        <f>INDEX(Protocol[Mark],MATCH(C9549,Protocol[Step],0))</f>
        <v>7U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545010002</v>
      </c>
      <c r="H9549" s="134">
        <f>Systematic[[#This Row],[SampleVariableLabel]]+100*Systematic[[#This Row],[State]]</f>
        <v>545011102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545</v>
      </c>
      <c r="B9550" s="1">
        <f>IF(C9550=0,IF(B9549=Protocol!$V$20,1,B9549+1),B9549)</f>
        <v>1</v>
      </c>
      <c r="C9550" s="1">
        <f>IF(C9549+1=Protocol!$V$21,0,C9549+1)</f>
        <v>12</v>
      </c>
      <c r="D9550" s="1">
        <f t="shared" si="315"/>
        <v>3</v>
      </c>
      <c r="E9550" s="1" t="str">
        <f>INDEX(Protocol[Mark],MATCH(C9550,Protocol[Step],0))</f>
        <v>8Rot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545010003</v>
      </c>
      <c r="H9550" s="134">
        <f>Systematic[[#This Row],[SampleVariableLabel]]+100*Systematic[[#This Row],[State]]</f>
        <v>545011203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545</v>
      </c>
      <c r="B9551" s="1">
        <f>IF(C9551=0,IF(B9550=Protocol!$V$20,1,B9550+1),B9550)</f>
        <v>1</v>
      </c>
      <c r="C9551" s="1">
        <f>IF(C9550+1=Protocol!$V$21,0,C9550+1)</f>
        <v>13</v>
      </c>
      <c r="D9551" s="1">
        <f t="shared" si="315"/>
        <v>4</v>
      </c>
      <c r="E9551" s="1" t="str">
        <f>INDEX(Protocol[Mark],MATCH(C9551,Protocol[Step],0))</f>
        <v>9Ama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545010004</v>
      </c>
      <c r="H9551" s="134">
        <f>Systematic[[#This Row],[SampleVariableLabel]]+100*Systematic[[#This Row],[State]]</f>
        <v>545011304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545</v>
      </c>
      <c r="B9552" s="1">
        <f>IF(C9552=0,IF(B9551=Protocol!$V$20,1,B9551+1),B9551)</f>
        <v>1</v>
      </c>
      <c r="C9552" s="1">
        <f>IF(C9551+1=Protocol!$V$21,0,C9551+1)</f>
        <v>14</v>
      </c>
      <c r="D9552" s="1">
        <f t="shared" si="315"/>
        <v>5</v>
      </c>
      <c r="E9552" s="1" t="str">
        <f>INDEX(Protocol[Mark],MATCH(C9552,Protocol[Step],0))</f>
        <v>10AsTm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545010005</v>
      </c>
      <c r="H9552" s="134">
        <f>Systematic[[#This Row],[SampleVariableLabel]]+100*Systematic[[#This Row],[State]]</f>
        <v>545011405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545</v>
      </c>
      <c r="B9553" s="1">
        <f>IF(C9553=0,IF(B9552=Protocol!$V$20,1,B9552+1),B9552)</f>
        <v>1</v>
      </c>
      <c r="C9553" s="1">
        <f>IF(C9552+1=Protocol!$V$21,0,C9552+1)</f>
        <v>15</v>
      </c>
      <c r="D9553" s="1">
        <f t="shared" si="315"/>
        <v>6</v>
      </c>
      <c r="E9553" s="1" t="str">
        <f>INDEX(Protocol[Mark],MATCH(C9553,Protocol[Step],0))</f>
        <v>11Azd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545010006</v>
      </c>
      <c r="H9553" s="134">
        <f>Systematic[[#This Row],[SampleVariableLabel]]+100*Systematic[[#This Row],[State]]</f>
        <v>545011506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546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ce1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546010001</v>
      </c>
      <c r="H9554" s="134">
        <f>Systematic[[#This Row],[SampleVariableLabel]]+100*Systematic[[#This Row],[State]]</f>
        <v>546010001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546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1Dig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546010002</v>
      </c>
      <c r="H9555" s="134">
        <f>Systematic[[#This Row],[SampleVariableLabel]]+100*Systematic[[#This Row],[State]]</f>
        <v>546010102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546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1D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546010003</v>
      </c>
      <c r="H9556" s="134">
        <f>Systematic[[#This Row],[SampleVariableLabel]]+100*Systematic[[#This Row],[State]]</f>
        <v>546010203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546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1M.1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546010004</v>
      </c>
      <c r="H9557" s="134">
        <f>Systematic[[#This Row],[SampleVariableLabel]]+100*Systematic[[#This Row],[State]]</f>
        <v>546010304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546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2Oct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546010005</v>
      </c>
      <c r="H9558" s="134">
        <f>Systematic[[#This Row],[SampleVariableLabel]]+100*Systematic[[#This Row],[State]]</f>
        <v>546010405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546</v>
      </c>
      <c r="B9559" s="1">
        <f>IF(C9559=0,IF(B9558=Protocol!$V$20,1,B9558+1),B9558)</f>
        <v>1</v>
      </c>
      <c r="C9559" s="1">
        <f>IF(C9558+1=Protocol!$V$21,0,C9558+1)</f>
        <v>5</v>
      </c>
      <c r="D9559" s="1">
        <f t="shared" si="315"/>
        <v>6</v>
      </c>
      <c r="E9559" s="1" t="str">
        <f>INDEX(Protocol[Mark],MATCH(C9559,Protocol[Step],0))</f>
        <v>2c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546010006</v>
      </c>
      <c r="H9559" s="134">
        <f>Systematic[[#This Row],[SampleVariableLabel]]+100*Systematic[[#This Row],[State]]</f>
        <v>546010506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546</v>
      </c>
      <c r="B9560" s="1">
        <f>IF(C9560=0,IF(B9559=Protocol!$V$20,1,B9559+1),B9559)</f>
        <v>1</v>
      </c>
      <c r="C9560" s="1">
        <f>IF(C9559+1=Protocol!$V$21,0,C9559+1)</f>
        <v>6</v>
      </c>
      <c r="D9560" s="1">
        <f t="shared" si="315"/>
        <v>1</v>
      </c>
      <c r="E9560" s="1" t="str">
        <f>INDEX(Protocol[Mark],MATCH(C9560,Protocol[Step],0))</f>
        <v>2M2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546010001</v>
      </c>
      <c r="H9560" s="134">
        <f>Systematic[[#This Row],[SampleVariableLabel]]+100*Systematic[[#This Row],[State]]</f>
        <v>546010601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546</v>
      </c>
      <c r="B9561" s="1">
        <f>IF(C9561=0,IF(B9560=Protocol!$V$20,1,B9560+1),B9560)</f>
        <v>1</v>
      </c>
      <c r="C9561" s="1">
        <f>IF(C9560+1=Protocol!$V$21,0,C9560+1)</f>
        <v>7</v>
      </c>
      <c r="D9561" s="1">
        <f t="shared" si="315"/>
        <v>2</v>
      </c>
      <c r="E9561" s="1" t="str">
        <f>INDEX(Protocol[Mark],MATCH(C9561,Protocol[Step],0))</f>
        <v>3P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546010002</v>
      </c>
      <c r="H9561" s="134">
        <f>Systematic[[#This Row],[SampleVariableLabel]]+100*Systematic[[#This Row],[State]]</f>
        <v>546010702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546</v>
      </c>
      <c r="B9562" s="1">
        <f>IF(C9562=0,IF(B9561=Protocol!$V$20,1,B9561+1),B9561)</f>
        <v>1</v>
      </c>
      <c r="C9562" s="1">
        <f>IF(C9561+1=Protocol!$V$21,0,C9561+1)</f>
        <v>8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546010003</v>
      </c>
      <c r="H9562" s="134">
        <f>Systematic[[#This Row],[SampleVariableLabel]]+100*Systematic[[#This Row],[State]]</f>
        <v>546010803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546</v>
      </c>
      <c r="B9563" s="1">
        <f>IF(C9563=0,IF(B9562=Protocol!$V$20,1,B9562+1),B9562)</f>
        <v>1</v>
      </c>
      <c r="C9563" s="1">
        <f>IF(C9562+1=Protocol!$V$21,0,C9562+1)</f>
        <v>9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546010004</v>
      </c>
      <c r="H9563" s="134">
        <f>Systematic[[#This Row],[SampleVariableLabel]]+100*Systematic[[#This Row],[State]]</f>
        <v>546010904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546</v>
      </c>
      <c r="B9564" s="1">
        <f>IF(C9564=0,IF(B9563=Protocol!$V$20,1,B9563+1),B9563)</f>
        <v>1</v>
      </c>
      <c r="C9564" s="1">
        <f>IF(C9563+1=Protocol!$V$21,0,C9563+1)</f>
        <v>10</v>
      </c>
      <c r="D9564" s="1">
        <f t="shared" si="315"/>
        <v>5</v>
      </c>
      <c r="E9564" s="1" t="str">
        <f>INDEX(Protocol[Mark],MATCH(C9564,Protocol[Step],0))</f>
        <v>6Gp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546010005</v>
      </c>
      <c r="H9564" s="134">
        <f>Systematic[[#This Row],[SampleVariableLabel]]+100*Systematic[[#This Row],[State]]</f>
        <v>546011005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546</v>
      </c>
      <c r="B9565" s="1">
        <f>IF(C9565=0,IF(B9564=Protocol!$V$20,1,B9564+1),B9564)</f>
        <v>1</v>
      </c>
      <c r="C9565" s="1">
        <f>IF(C9564+1=Protocol!$V$21,0,C9564+1)</f>
        <v>11</v>
      </c>
      <c r="D9565" s="1">
        <f t="shared" si="315"/>
        <v>6</v>
      </c>
      <c r="E9565" s="1" t="str">
        <f>INDEX(Protocol[Mark],MATCH(C9565,Protocol[Step],0))</f>
        <v>7U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546010006</v>
      </c>
      <c r="H9565" s="134">
        <f>Systematic[[#This Row],[SampleVariableLabel]]+100*Systematic[[#This Row],[State]]</f>
        <v>546011106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546</v>
      </c>
      <c r="B9566" s="1">
        <f>IF(C9566=0,IF(B9565=Protocol!$V$20,1,B9565+1),B9565)</f>
        <v>1</v>
      </c>
      <c r="C9566" s="1">
        <f>IF(C9565+1=Protocol!$V$21,0,C9565+1)</f>
        <v>12</v>
      </c>
      <c r="D9566" s="1">
        <f t="shared" si="315"/>
        <v>1</v>
      </c>
      <c r="E9566" s="1" t="str">
        <f>INDEX(Protocol[Mark],MATCH(C9566,Protocol[Step],0))</f>
        <v>8Rot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546010001</v>
      </c>
      <c r="H9566" s="134">
        <f>Systematic[[#This Row],[SampleVariableLabel]]+100*Systematic[[#This Row],[State]]</f>
        <v>546011201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546</v>
      </c>
      <c r="B9567" s="1">
        <f>IF(C9567=0,IF(B9566=Protocol!$V$20,1,B9566+1),B9566)</f>
        <v>1</v>
      </c>
      <c r="C9567" s="1">
        <f>IF(C9566+1=Protocol!$V$21,0,C9566+1)</f>
        <v>13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546010002</v>
      </c>
      <c r="H9567" s="134">
        <f>Systematic[[#This Row],[SampleVariableLabel]]+100*Systematic[[#This Row],[State]]</f>
        <v>546011302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546</v>
      </c>
      <c r="B9568" s="1">
        <f>IF(C9568=0,IF(B9567=Protocol!$V$20,1,B9567+1),B9567)</f>
        <v>1</v>
      </c>
      <c r="C9568" s="1">
        <f>IF(C9567+1=Protocol!$V$21,0,C9567+1)</f>
        <v>14</v>
      </c>
      <c r="D9568" s="1">
        <f t="shared" si="315"/>
        <v>3</v>
      </c>
      <c r="E9568" s="1" t="str">
        <f>INDEX(Protocol[Mark],MATCH(C9568,Protocol[Step],0))</f>
        <v>10AsTm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546010003</v>
      </c>
      <c r="H9568" s="134">
        <f>Systematic[[#This Row],[SampleVariableLabel]]+100*Systematic[[#This Row],[State]]</f>
        <v>546011403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546</v>
      </c>
      <c r="B9569" s="1">
        <f>IF(C9569=0,IF(B9568=Protocol!$V$20,1,B9568+1),B9568)</f>
        <v>1</v>
      </c>
      <c r="C9569" s="1">
        <f>IF(C9568+1=Protocol!$V$21,0,C9568+1)</f>
        <v>15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546010004</v>
      </c>
      <c r="H9569" s="134">
        <f>Systematic[[#This Row],[SampleVariableLabel]]+100*Systematic[[#This Row],[State]]</f>
        <v>546011504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547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ce1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547010005</v>
      </c>
      <c r="H9570" s="134">
        <f>Systematic[[#This Row],[SampleVariableLabel]]+100*Systematic[[#This Row],[State]]</f>
        <v>547010005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547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547010006</v>
      </c>
      <c r="H9571" s="134">
        <f>Systematic[[#This Row],[SampleVariableLabel]]+100*Systematic[[#This Row],[State]]</f>
        <v>547010106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547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547010001</v>
      </c>
      <c r="H9572" s="134">
        <f>Systematic[[#This Row],[SampleVariableLabel]]+100*Systematic[[#This Row],[State]]</f>
        <v>547010201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547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1M.1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547010002</v>
      </c>
      <c r="H9573" s="134">
        <f>Systematic[[#This Row],[SampleVariableLabel]]+100*Systematic[[#This Row],[State]]</f>
        <v>547010302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547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2Oct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547010003</v>
      </c>
      <c r="H9574" s="134">
        <f>Systematic[[#This Row],[SampleVariableLabel]]+100*Systematic[[#This Row],[State]]</f>
        <v>547010403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547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2c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547010004</v>
      </c>
      <c r="H9575" s="134">
        <f>Systematic[[#This Row],[SampleVariableLabel]]+100*Systematic[[#This Row],[State]]</f>
        <v>547010504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547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2M2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547010005</v>
      </c>
      <c r="H9576" s="134">
        <f>Systematic[[#This Row],[SampleVariableLabel]]+100*Systematic[[#This Row],[State]]</f>
        <v>547010605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547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3P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547010006</v>
      </c>
      <c r="H9577" s="134">
        <f>Systematic[[#This Row],[SampleVariableLabel]]+100*Systematic[[#This Row],[State]]</f>
        <v>547010706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547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4G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547010001</v>
      </c>
      <c r="H9578" s="134">
        <f>Systematic[[#This Row],[SampleVariableLabel]]+100*Systematic[[#This Row],[State]]</f>
        <v>547010801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547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5S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547010002</v>
      </c>
      <c r="H9579" s="134">
        <f>Systematic[[#This Row],[SampleVariableLabel]]+100*Systematic[[#This Row],[State]]</f>
        <v>547010902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547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6Gp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547010003</v>
      </c>
      <c r="H9580" s="134">
        <f>Systematic[[#This Row],[SampleVariableLabel]]+100*Systematic[[#This Row],[State]]</f>
        <v>547011003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547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7U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547010004</v>
      </c>
      <c r="H9581" s="134">
        <f>Systematic[[#This Row],[SampleVariableLabel]]+100*Systematic[[#This Row],[State]]</f>
        <v>547011104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547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8Rot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547010005</v>
      </c>
      <c r="H9582" s="134">
        <f>Systematic[[#This Row],[SampleVariableLabel]]+100*Systematic[[#This Row],[State]]</f>
        <v>547011205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547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9Ama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547010006</v>
      </c>
      <c r="H9583" s="134">
        <f>Systematic[[#This Row],[SampleVariableLabel]]+100*Systematic[[#This Row],[State]]</f>
        <v>547011306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547</v>
      </c>
      <c r="B9584" s="1">
        <f>IF(C9584=0,IF(B9583=Protocol!$V$20,1,B9583+1),B9583)</f>
        <v>1</v>
      </c>
      <c r="C9584" s="1">
        <f>IF(C9583+1=Protocol!$V$21,0,C9583+1)</f>
        <v>14</v>
      </c>
      <c r="D9584" s="1">
        <f t="shared" si="315"/>
        <v>1</v>
      </c>
      <c r="E9584" s="1" t="str">
        <f>INDEX(Protocol[Mark],MATCH(C9584,Protocol[Step],0))</f>
        <v>10AsTm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547010001</v>
      </c>
      <c r="H9584" s="134">
        <f>Systematic[[#This Row],[SampleVariableLabel]]+100*Systematic[[#This Row],[State]]</f>
        <v>547011401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547</v>
      </c>
      <c r="B9585" s="1">
        <f>IF(C9585=0,IF(B9584=Protocol!$V$20,1,B9584+1),B9584)</f>
        <v>1</v>
      </c>
      <c r="C9585" s="1">
        <f>IF(C9584+1=Protocol!$V$21,0,C9584+1)</f>
        <v>15</v>
      </c>
      <c r="D9585" s="1">
        <f t="shared" si="315"/>
        <v>2</v>
      </c>
      <c r="E9585" s="1" t="str">
        <f>INDEX(Protocol[Mark],MATCH(C9585,Protocol[Step],0))</f>
        <v>11Azd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547010002</v>
      </c>
      <c r="H9585" s="134">
        <f>Systematic[[#This Row],[SampleVariableLabel]]+100*Systematic[[#This Row],[State]]</f>
        <v>547011502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548</v>
      </c>
      <c r="B9586" s="1">
        <f>IF(C9586=0,IF(B9585=Protocol!$V$20,1,B9585+1),B9585)</f>
        <v>1</v>
      </c>
      <c r="C9586" s="1">
        <f>IF(C9585+1=Protocol!$V$21,0,C9585+1)</f>
        <v>0</v>
      </c>
      <c r="D9586" s="1">
        <f t="shared" si="315"/>
        <v>3</v>
      </c>
      <c r="E9586" s="1" t="str">
        <f>INDEX(Protocol[Mark],MATCH(C9586,Protocol[Step],0))</f>
        <v>ce1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548010003</v>
      </c>
      <c r="H9586" s="134">
        <f>Systematic[[#This Row],[SampleVariableLabel]]+100*Systematic[[#This Row],[State]]</f>
        <v>548010003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548</v>
      </c>
      <c r="B9587" s="1">
        <f>IF(C9587=0,IF(B9586=Protocol!$V$20,1,B9586+1),B9586)</f>
        <v>1</v>
      </c>
      <c r="C9587" s="1">
        <f>IF(C9586+1=Protocol!$V$21,0,C9586+1)</f>
        <v>1</v>
      </c>
      <c r="D9587" s="1">
        <f t="shared" si="315"/>
        <v>4</v>
      </c>
      <c r="E9587" s="1" t="str">
        <f>INDEX(Protocol[Mark],MATCH(C9587,Protocol[Step],0))</f>
        <v>1Dig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548010004</v>
      </c>
      <c r="H9587" s="134">
        <f>Systematic[[#This Row],[SampleVariableLabel]]+100*Systematic[[#This Row],[State]]</f>
        <v>548010104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548</v>
      </c>
      <c r="B9588" s="1">
        <f>IF(C9588=0,IF(B9587=Protocol!$V$20,1,B9587+1),B9587)</f>
        <v>1</v>
      </c>
      <c r="C9588" s="1">
        <f>IF(C9587+1=Protocol!$V$21,0,C9587+1)</f>
        <v>2</v>
      </c>
      <c r="D9588" s="1">
        <f t="shared" si="315"/>
        <v>5</v>
      </c>
      <c r="E9588" s="1" t="str">
        <f>INDEX(Protocol[Mark],MATCH(C9588,Protocol[Step],0))</f>
        <v>1D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548010005</v>
      </c>
      <c r="H9588" s="134">
        <f>Systematic[[#This Row],[SampleVariableLabel]]+100*Systematic[[#This Row],[State]]</f>
        <v>548010205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548</v>
      </c>
      <c r="B9589" s="1">
        <f>IF(C9589=0,IF(B9588=Protocol!$V$20,1,B9588+1),B9588)</f>
        <v>1</v>
      </c>
      <c r="C9589" s="1">
        <f>IF(C9588+1=Protocol!$V$21,0,C9588+1)</f>
        <v>3</v>
      </c>
      <c r="D9589" s="1">
        <f t="shared" si="315"/>
        <v>6</v>
      </c>
      <c r="E9589" s="1" t="str">
        <f>INDEX(Protocol[Mark],MATCH(C9589,Protocol[Step],0))</f>
        <v>1M.1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548010006</v>
      </c>
      <c r="H9589" s="134">
        <f>Systematic[[#This Row],[SampleVariableLabel]]+100*Systematic[[#This Row],[State]]</f>
        <v>548010306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548</v>
      </c>
      <c r="B9590" s="1">
        <f>IF(C9590=0,IF(B9589=Protocol!$V$20,1,B9589+1),B9589)</f>
        <v>1</v>
      </c>
      <c r="C9590" s="1">
        <f>IF(C9589+1=Protocol!$V$21,0,C9589+1)</f>
        <v>4</v>
      </c>
      <c r="D9590" s="1">
        <f t="shared" si="315"/>
        <v>1</v>
      </c>
      <c r="E9590" s="1" t="str">
        <f>INDEX(Protocol[Mark],MATCH(C9590,Protocol[Step],0))</f>
        <v>2Oct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548010001</v>
      </c>
      <c r="H9590" s="134">
        <f>Systematic[[#This Row],[SampleVariableLabel]]+100*Systematic[[#This Row],[State]]</f>
        <v>548010401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548</v>
      </c>
      <c r="B9591" s="1">
        <f>IF(C9591=0,IF(B9590=Protocol!$V$20,1,B9590+1),B9590)</f>
        <v>1</v>
      </c>
      <c r="C9591" s="1">
        <f>IF(C9590+1=Protocol!$V$21,0,C9590+1)</f>
        <v>5</v>
      </c>
      <c r="D9591" s="1">
        <f t="shared" si="315"/>
        <v>2</v>
      </c>
      <c r="E9591" s="1" t="str">
        <f>INDEX(Protocol[Mark],MATCH(C9591,Protocol[Step],0))</f>
        <v>2c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548010002</v>
      </c>
      <c r="H9591" s="134">
        <f>Systematic[[#This Row],[SampleVariableLabel]]+100*Systematic[[#This Row],[State]]</f>
        <v>548010502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548</v>
      </c>
      <c r="B9592" s="1">
        <f>IF(C9592=0,IF(B9591=Protocol!$V$20,1,B9591+1),B9591)</f>
        <v>1</v>
      </c>
      <c r="C9592" s="1">
        <f>IF(C9591+1=Protocol!$V$21,0,C9591+1)</f>
        <v>6</v>
      </c>
      <c r="D9592" s="1">
        <f t="shared" si="315"/>
        <v>3</v>
      </c>
      <c r="E9592" s="1" t="str">
        <f>INDEX(Protocol[Mark],MATCH(C9592,Protocol[Step],0))</f>
        <v>2M2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548010003</v>
      </c>
      <c r="H9592" s="134">
        <f>Systematic[[#This Row],[SampleVariableLabel]]+100*Systematic[[#This Row],[State]]</f>
        <v>548010603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548</v>
      </c>
      <c r="B9593" s="1">
        <f>IF(C9593=0,IF(B9592=Protocol!$V$20,1,B9592+1),B9592)</f>
        <v>1</v>
      </c>
      <c r="C9593" s="1">
        <f>IF(C9592+1=Protocol!$V$21,0,C9592+1)</f>
        <v>7</v>
      </c>
      <c r="D9593" s="1">
        <f t="shared" si="315"/>
        <v>4</v>
      </c>
      <c r="E9593" s="1" t="str">
        <f>INDEX(Protocol[Mark],MATCH(C9593,Protocol[Step],0))</f>
        <v>3P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548010004</v>
      </c>
      <c r="H9593" s="134">
        <f>Systematic[[#This Row],[SampleVariableLabel]]+100*Systematic[[#This Row],[State]]</f>
        <v>548010704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548</v>
      </c>
      <c r="B9594" s="1">
        <f>IF(C9594=0,IF(B9593=Protocol!$V$20,1,B9593+1),B9593)</f>
        <v>1</v>
      </c>
      <c r="C9594" s="1">
        <f>IF(C9593+1=Protocol!$V$21,0,C9593+1)</f>
        <v>8</v>
      </c>
      <c r="D9594" s="1">
        <f t="shared" si="315"/>
        <v>5</v>
      </c>
      <c r="E9594" s="1" t="str">
        <f>INDEX(Protocol[Mark],MATCH(C9594,Protocol[Step],0))</f>
        <v>4G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548010005</v>
      </c>
      <c r="H9594" s="134">
        <f>Systematic[[#This Row],[SampleVariableLabel]]+100*Systematic[[#This Row],[State]]</f>
        <v>548010805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548</v>
      </c>
      <c r="B9595" s="1">
        <f>IF(C9595=0,IF(B9594=Protocol!$V$20,1,B9594+1),B9594)</f>
        <v>1</v>
      </c>
      <c r="C9595" s="1">
        <f>IF(C9594+1=Protocol!$V$21,0,C9594+1)</f>
        <v>9</v>
      </c>
      <c r="D9595" s="1">
        <f t="shared" si="315"/>
        <v>6</v>
      </c>
      <c r="E9595" s="1" t="str">
        <f>INDEX(Protocol[Mark],MATCH(C9595,Protocol[Step],0))</f>
        <v>5S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548010006</v>
      </c>
      <c r="H9595" s="134">
        <f>Systematic[[#This Row],[SampleVariableLabel]]+100*Systematic[[#This Row],[State]]</f>
        <v>548010906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548</v>
      </c>
      <c r="B9596" s="1">
        <f>IF(C9596=0,IF(B9595=Protocol!$V$20,1,B9595+1),B9595)</f>
        <v>1</v>
      </c>
      <c r="C9596" s="1">
        <f>IF(C9595+1=Protocol!$V$21,0,C9595+1)</f>
        <v>10</v>
      </c>
      <c r="D9596" s="1">
        <f t="shared" si="315"/>
        <v>1</v>
      </c>
      <c r="E9596" s="1" t="str">
        <f>INDEX(Protocol[Mark],MATCH(C9596,Protocol[Step],0))</f>
        <v>6Gp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548010001</v>
      </c>
      <c r="H9596" s="134">
        <f>Systematic[[#This Row],[SampleVariableLabel]]+100*Systematic[[#This Row],[State]]</f>
        <v>548011001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548</v>
      </c>
      <c r="B9597" s="1">
        <f>IF(C9597=0,IF(B9596=Protocol!$V$20,1,B9596+1),B9596)</f>
        <v>1</v>
      </c>
      <c r="C9597" s="1">
        <f>IF(C9596+1=Protocol!$V$21,0,C9596+1)</f>
        <v>11</v>
      </c>
      <c r="D9597" s="1">
        <f t="shared" si="315"/>
        <v>2</v>
      </c>
      <c r="E9597" s="1" t="str">
        <f>INDEX(Protocol[Mark],MATCH(C9597,Protocol[Step],0))</f>
        <v>7U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548010002</v>
      </c>
      <c r="H9597" s="134">
        <f>Systematic[[#This Row],[SampleVariableLabel]]+100*Systematic[[#This Row],[State]]</f>
        <v>548011102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548</v>
      </c>
      <c r="B9598" s="1">
        <f>IF(C9598=0,IF(B9597=Protocol!$V$20,1,B9597+1),B9597)</f>
        <v>1</v>
      </c>
      <c r="C9598" s="1">
        <f>IF(C9597+1=Protocol!$V$21,0,C9597+1)</f>
        <v>12</v>
      </c>
      <c r="D9598" s="1">
        <f t="shared" si="315"/>
        <v>3</v>
      </c>
      <c r="E9598" s="1" t="str">
        <f>INDEX(Protocol[Mark],MATCH(C9598,Protocol[Step],0))</f>
        <v>8Rot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548010003</v>
      </c>
      <c r="H9598" s="134">
        <f>Systematic[[#This Row],[SampleVariableLabel]]+100*Systematic[[#This Row],[State]]</f>
        <v>548011203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548</v>
      </c>
      <c r="B9599" s="1">
        <f>IF(C9599=0,IF(B9598=Protocol!$V$20,1,B9598+1),B9598)</f>
        <v>1</v>
      </c>
      <c r="C9599" s="1">
        <f>IF(C9598+1=Protocol!$V$21,0,C9598+1)</f>
        <v>13</v>
      </c>
      <c r="D9599" s="1">
        <f t="shared" si="315"/>
        <v>4</v>
      </c>
      <c r="E9599" s="1" t="str">
        <f>INDEX(Protocol[Mark],MATCH(C9599,Protocol[Step],0))</f>
        <v>9Ama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548010004</v>
      </c>
      <c r="H9599" s="134">
        <f>Systematic[[#This Row],[SampleVariableLabel]]+100*Systematic[[#This Row],[State]]</f>
        <v>548011304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548</v>
      </c>
      <c r="B9600" s="1">
        <f>IF(C9600=0,IF(B9599=Protocol!$V$20,1,B9599+1),B9599)</f>
        <v>1</v>
      </c>
      <c r="C9600" s="1">
        <f>IF(C9599+1=Protocol!$V$21,0,C9599+1)</f>
        <v>14</v>
      </c>
      <c r="D9600" s="1">
        <f t="shared" si="315"/>
        <v>5</v>
      </c>
      <c r="E9600" s="1" t="str">
        <f>INDEX(Protocol[Mark],MATCH(C9600,Protocol[Step],0))</f>
        <v>10AsTm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548010005</v>
      </c>
      <c r="H9600" s="134">
        <f>Systematic[[#This Row],[SampleVariableLabel]]+100*Systematic[[#This Row],[State]]</f>
        <v>548011405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548</v>
      </c>
      <c r="B9601" s="1">
        <f>IF(C9601=0,IF(B9600=Protocol!$V$20,1,B9600+1),B9600)</f>
        <v>1</v>
      </c>
      <c r="C9601" s="1">
        <f>IF(C9600+1=Protocol!$V$21,0,C9600+1)</f>
        <v>15</v>
      </c>
      <c r="D9601" s="1">
        <f t="shared" si="315"/>
        <v>6</v>
      </c>
      <c r="E9601" s="1" t="str">
        <f>INDEX(Protocol[Mark],MATCH(C9601,Protocol[Step],0))</f>
        <v>11Azd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548010006</v>
      </c>
      <c r="H9601" s="134">
        <f>Systematic[[#This Row],[SampleVariableLabel]]+100*Systematic[[#This Row],[State]]</f>
        <v>548011506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549</v>
      </c>
      <c r="B9602" s="1">
        <f>IF(C9602=0,IF(B9601=Protocol!$V$20,1,B9601+1),B9601)</f>
        <v>1</v>
      </c>
      <c r="C9602" s="1">
        <f>IF(C9601+1=Protocol!$V$21,0,C9601+1)</f>
        <v>0</v>
      </c>
      <c r="D9602" s="1">
        <f t="shared" si="315"/>
        <v>1</v>
      </c>
      <c r="E9602" s="1" t="str">
        <f>INDEX(Protocol[Mark],MATCH(C9602,Protocol[Step],0))</f>
        <v>ce1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549010001</v>
      </c>
      <c r="H9602" s="134">
        <f>Systematic[[#This Row],[SampleVariableLabel]]+100*Systematic[[#This Row],[State]]</f>
        <v>549010001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549</v>
      </c>
      <c r="B9603" s="1">
        <f>IF(C9603=0,IF(B9602=Protocol!$V$20,1,B9602+1),B9602)</f>
        <v>1</v>
      </c>
      <c r="C9603" s="1">
        <f>IF(C9602+1=Protocol!$V$21,0,C9602+1)</f>
        <v>1</v>
      </c>
      <c r="D9603" s="1">
        <f t="shared" ref="D9603:D9666" si="317">IF(D9602=nVariables,1,D9602+1)</f>
        <v>2</v>
      </c>
      <c r="E9603" s="1" t="str">
        <f>INDEX(Protocol[Mark],MATCH(C9603,Protocol[Step],0))</f>
        <v>1Dig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549010002</v>
      </c>
      <c r="H9603" s="134">
        <f>Systematic[[#This Row],[SampleVariableLabel]]+100*Systematic[[#This Row],[State]]</f>
        <v>549010102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549</v>
      </c>
      <c r="B9604" s="1">
        <f>IF(C9604=0,IF(B9603=Protocol!$V$20,1,B9603+1),B9603)</f>
        <v>1</v>
      </c>
      <c r="C9604" s="1">
        <f>IF(C9603+1=Protocol!$V$21,0,C9603+1)</f>
        <v>2</v>
      </c>
      <c r="D9604" s="1">
        <f t="shared" si="317"/>
        <v>3</v>
      </c>
      <c r="E9604" s="1" t="str">
        <f>INDEX(Protocol[Mark],MATCH(C9604,Protocol[Step],0))</f>
        <v>1D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549010003</v>
      </c>
      <c r="H9604" s="134">
        <f>Systematic[[#This Row],[SampleVariableLabel]]+100*Systematic[[#This Row],[State]]</f>
        <v>549010203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549</v>
      </c>
      <c r="B9605" s="1">
        <f>IF(C9605=0,IF(B9604=Protocol!$V$20,1,B9604+1),B9604)</f>
        <v>1</v>
      </c>
      <c r="C9605" s="1">
        <f>IF(C9604+1=Protocol!$V$21,0,C9604+1)</f>
        <v>3</v>
      </c>
      <c r="D9605" s="1">
        <f t="shared" si="317"/>
        <v>4</v>
      </c>
      <c r="E9605" s="1" t="str">
        <f>INDEX(Protocol[Mark],MATCH(C9605,Protocol[Step],0))</f>
        <v>1M.1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549010004</v>
      </c>
      <c r="H9605" s="134">
        <f>Systematic[[#This Row],[SampleVariableLabel]]+100*Systematic[[#This Row],[State]]</f>
        <v>549010304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549</v>
      </c>
      <c r="B9606" s="1">
        <f>IF(C9606=0,IF(B9605=Protocol!$V$20,1,B9605+1),B9605)</f>
        <v>1</v>
      </c>
      <c r="C9606" s="1">
        <f>IF(C9605+1=Protocol!$V$21,0,C9605+1)</f>
        <v>4</v>
      </c>
      <c r="D9606" s="1">
        <f t="shared" si="317"/>
        <v>5</v>
      </c>
      <c r="E9606" s="1" t="str">
        <f>INDEX(Protocol[Mark],MATCH(C9606,Protocol[Step],0))</f>
        <v>2Oct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549010005</v>
      </c>
      <c r="H9606" s="134">
        <f>Systematic[[#This Row],[SampleVariableLabel]]+100*Systematic[[#This Row],[State]]</f>
        <v>549010405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549</v>
      </c>
      <c r="B9607" s="1">
        <f>IF(C9607=0,IF(B9606=Protocol!$V$20,1,B9606+1),B9606)</f>
        <v>1</v>
      </c>
      <c r="C9607" s="1">
        <f>IF(C9606+1=Protocol!$V$21,0,C9606+1)</f>
        <v>5</v>
      </c>
      <c r="D9607" s="1">
        <f t="shared" si="317"/>
        <v>6</v>
      </c>
      <c r="E9607" s="1" t="str">
        <f>INDEX(Protocol[Mark],MATCH(C9607,Protocol[Step],0))</f>
        <v>2c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549010006</v>
      </c>
      <c r="H9607" s="134">
        <f>Systematic[[#This Row],[SampleVariableLabel]]+100*Systematic[[#This Row],[State]]</f>
        <v>549010506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549</v>
      </c>
      <c r="B9608" s="1">
        <f>IF(C9608=0,IF(B9607=Protocol!$V$20,1,B9607+1),B9607)</f>
        <v>1</v>
      </c>
      <c r="C9608" s="1">
        <f>IF(C9607+1=Protocol!$V$21,0,C9607+1)</f>
        <v>6</v>
      </c>
      <c r="D9608" s="1">
        <f t="shared" si="317"/>
        <v>1</v>
      </c>
      <c r="E9608" s="1" t="str">
        <f>INDEX(Protocol[Mark],MATCH(C9608,Protocol[Step],0))</f>
        <v>2M2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549010001</v>
      </c>
      <c r="H9608" s="134">
        <f>Systematic[[#This Row],[SampleVariableLabel]]+100*Systematic[[#This Row],[State]]</f>
        <v>549010601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549</v>
      </c>
      <c r="B9609" s="1">
        <f>IF(C9609=0,IF(B9608=Protocol!$V$20,1,B9608+1),B9608)</f>
        <v>1</v>
      </c>
      <c r="C9609" s="1">
        <f>IF(C9608+1=Protocol!$V$21,0,C9608+1)</f>
        <v>7</v>
      </c>
      <c r="D9609" s="1">
        <f t="shared" si="317"/>
        <v>2</v>
      </c>
      <c r="E9609" s="1" t="str">
        <f>INDEX(Protocol[Mark],MATCH(C9609,Protocol[Step],0))</f>
        <v>3P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549010002</v>
      </c>
      <c r="H9609" s="134">
        <f>Systematic[[#This Row],[SampleVariableLabel]]+100*Systematic[[#This Row],[State]]</f>
        <v>549010702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549</v>
      </c>
      <c r="B9610" s="1">
        <f>IF(C9610=0,IF(B9609=Protocol!$V$20,1,B9609+1),B9609)</f>
        <v>1</v>
      </c>
      <c r="C9610" s="1">
        <f>IF(C9609+1=Protocol!$V$21,0,C9609+1)</f>
        <v>8</v>
      </c>
      <c r="D9610" s="1">
        <f t="shared" si="317"/>
        <v>3</v>
      </c>
      <c r="E9610" s="1" t="str">
        <f>INDEX(Protocol[Mark],MATCH(C9610,Protocol[Step],0))</f>
        <v>4G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549010003</v>
      </c>
      <c r="H9610" s="134">
        <f>Systematic[[#This Row],[SampleVariableLabel]]+100*Systematic[[#This Row],[State]]</f>
        <v>549010803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549</v>
      </c>
      <c r="B9611" s="1">
        <f>IF(C9611=0,IF(B9610=Protocol!$V$20,1,B9610+1),B9610)</f>
        <v>1</v>
      </c>
      <c r="C9611" s="1">
        <f>IF(C9610+1=Protocol!$V$21,0,C9610+1)</f>
        <v>9</v>
      </c>
      <c r="D9611" s="1">
        <f t="shared" si="317"/>
        <v>4</v>
      </c>
      <c r="E9611" s="1" t="str">
        <f>INDEX(Protocol[Mark],MATCH(C9611,Protocol[Step],0))</f>
        <v>5S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549010004</v>
      </c>
      <c r="H9611" s="134">
        <f>Systematic[[#This Row],[SampleVariableLabel]]+100*Systematic[[#This Row],[State]]</f>
        <v>549010904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549</v>
      </c>
      <c r="B9612" s="1">
        <f>IF(C9612=0,IF(B9611=Protocol!$V$20,1,B9611+1),B9611)</f>
        <v>1</v>
      </c>
      <c r="C9612" s="1">
        <f>IF(C9611+1=Protocol!$V$21,0,C9611+1)</f>
        <v>10</v>
      </c>
      <c r="D9612" s="1">
        <f t="shared" si="317"/>
        <v>5</v>
      </c>
      <c r="E9612" s="1" t="str">
        <f>INDEX(Protocol[Mark],MATCH(C9612,Protocol[Step],0))</f>
        <v>6Gp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549010005</v>
      </c>
      <c r="H9612" s="134">
        <f>Systematic[[#This Row],[SampleVariableLabel]]+100*Systematic[[#This Row],[State]]</f>
        <v>549011005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549</v>
      </c>
      <c r="B9613" s="1">
        <f>IF(C9613=0,IF(B9612=Protocol!$V$20,1,B9612+1),B9612)</f>
        <v>1</v>
      </c>
      <c r="C9613" s="1">
        <f>IF(C9612+1=Protocol!$V$21,0,C9612+1)</f>
        <v>11</v>
      </c>
      <c r="D9613" s="1">
        <f t="shared" si="317"/>
        <v>6</v>
      </c>
      <c r="E9613" s="1" t="str">
        <f>INDEX(Protocol[Mark],MATCH(C9613,Protocol[Step],0))</f>
        <v>7U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549010006</v>
      </c>
      <c r="H9613" s="134">
        <f>Systematic[[#This Row],[SampleVariableLabel]]+100*Systematic[[#This Row],[State]]</f>
        <v>549011106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549</v>
      </c>
      <c r="B9614" s="1">
        <f>IF(C9614=0,IF(B9613=Protocol!$V$20,1,B9613+1),B9613)</f>
        <v>1</v>
      </c>
      <c r="C9614" s="1">
        <f>IF(C9613+1=Protocol!$V$21,0,C9613+1)</f>
        <v>12</v>
      </c>
      <c r="D9614" s="1">
        <f t="shared" si="317"/>
        <v>1</v>
      </c>
      <c r="E9614" s="1" t="str">
        <f>INDEX(Protocol[Mark],MATCH(C9614,Protocol[Step],0))</f>
        <v>8Rot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549010001</v>
      </c>
      <c r="H9614" s="134">
        <f>Systematic[[#This Row],[SampleVariableLabel]]+100*Systematic[[#This Row],[State]]</f>
        <v>549011201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549</v>
      </c>
      <c r="B9615" s="1">
        <f>IF(C9615=0,IF(B9614=Protocol!$V$20,1,B9614+1),B9614)</f>
        <v>1</v>
      </c>
      <c r="C9615" s="1">
        <f>IF(C9614+1=Protocol!$V$21,0,C9614+1)</f>
        <v>13</v>
      </c>
      <c r="D9615" s="1">
        <f t="shared" si="317"/>
        <v>2</v>
      </c>
      <c r="E9615" s="1" t="str">
        <f>INDEX(Protocol[Mark],MATCH(C9615,Protocol[Step],0))</f>
        <v>9Ama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549010002</v>
      </c>
      <c r="H9615" s="134">
        <f>Systematic[[#This Row],[SampleVariableLabel]]+100*Systematic[[#This Row],[State]]</f>
        <v>549011302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549</v>
      </c>
      <c r="B9616" s="1">
        <f>IF(C9616=0,IF(B9615=Protocol!$V$20,1,B9615+1),B9615)</f>
        <v>1</v>
      </c>
      <c r="C9616" s="1">
        <f>IF(C9615+1=Protocol!$V$21,0,C9615+1)</f>
        <v>14</v>
      </c>
      <c r="D9616" s="1">
        <f t="shared" si="317"/>
        <v>3</v>
      </c>
      <c r="E9616" s="1" t="str">
        <f>INDEX(Protocol[Mark],MATCH(C9616,Protocol[Step],0))</f>
        <v>10AsTm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549010003</v>
      </c>
      <c r="H9616" s="134">
        <f>Systematic[[#This Row],[SampleVariableLabel]]+100*Systematic[[#This Row],[State]]</f>
        <v>549011403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549</v>
      </c>
      <c r="B9617" s="1">
        <f>IF(C9617=0,IF(B9616=Protocol!$V$20,1,B9616+1),B9616)</f>
        <v>1</v>
      </c>
      <c r="C9617" s="1">
        <f>IF(C9616+1=Protocol!$V$21,0,C9616+1)</f>
        <v>15</v>
      </c>
      <c r="D9617" s="1">
        <f t="shared" si="317"/>
        <v>4</v>
      </c>
      <c r="E9617" s="1" t="str">
        <f>INDEX(Protocol[Mark],MATCH(C9617,Protocol[Step],0))</f>
        <v>11Azd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549010004</v>
      </c>
      <c r="H9617" s="134">
        <f>Systematic[[#This Row],[SampleVariableLabel]]+100*Systematic[[#This Row],[State]]</f>
        <v>549011504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550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ce1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550010005</v>
      </c>
      <c r="H9618" s="134">
        <f>Systematic[[#This Row],[SampleVariableLabel]]+100*Systematic[[#This Row],[State]]</f>
        <v>550010005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550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1Dig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550010006</v>
      </c>
      <c r="H9619" s="134">
        <f>Systematic[[#This Row],[SampleVariableLabel]]+100*Systematic[[#This Row],[State]]</f>
        <v>550010106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550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1D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550010001</v>
      </c>
      <c r="H9620" s="134">
        <f>Systematic[[#This Row],[SampleVariableLabel]]+100*Systematic[[#This Row],[State]]</f>
        <v>550010201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550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1M.1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550010002</v>
      </c>
      <c r="H9621" s="134">
        <f>Systematic[[#This Row],[SampleVariableLabel]]+100*Systematic[[#This Row],[State]]</f>
        <v>550010302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550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2Oct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550010003</v>
      </c>
      <c r="H9622" s="134">
        <f>Systematic[[#This Row],[SampleVariableLabel]]+100*Systematic[[#This Row],[State]]</f>
        <v>550010403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550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2c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550010004</v>
      </c>
      <c r="H9623" s="134">
        <f>Systematic[[#This Row],[SampleVariableLabel]]+100*Systematic[[#This Row],[State]]</f>
        <v>550010504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550</v>
      </c>
      <c r="B9624" s="1">
        <f>IF(C9624=0,IF(B9623=Protocol!$V$20,1,B9623+1),B9623)</f>
        <v>1</v>
      </c>
      <c r="C9624" s="1">
        <f>IF(C9623+1=Protocol!$V$21,0,C9623+1)</f>
        <v>6</v>
      </c>
      <c r="D9624" s="1">
        <f t="shared" si="317"/>
        <v>5</v>
      </c>
      <c r="E9624" s="1" t="str">
        <f>INDEX(Protocol[Mark],MATCH(C9624,Protocol[Step],0))</f>
        <v>2M2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550010005</v>
      </c>
      <c r="H9624" s="134">
        <f>Systematic[[#This Row],[SampleVariableLabel]]+100*Systematic[[#This Row],[State]]</f>
        <v>550010605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550</v>
      </c>
      <c r="B9625" s="1">
        <f>IF(C9625=0,IF(B9624=Protocol!$V$20,1,B9624+1),B9624)</f>
        <v>1</v>
      </c>
      <c r="C9625" s="1">
        <f>IF(C9624+1=Protocol!$V$21,0,C9624+1)</f>
        <v>7</v>
      </c>
      <c r="D9625" s="1">
        <f t="shared" si="317"/>
        <v>6</v>
      </c>
      <c r="E9625" s="1" t="str">
        <f>INDEX(Protocol[Mark],MATCH(C9625,Protocol[Step],0))</f>
        <v>3P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550010006</v>
      </c>
      <c r="H9625" s="134">
        <f>Systematic[[#This Row],[SampleVariableLabel]]+100*Systematic[[#This Row],[State]]</f>
        <v>550010706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550</v>
      </c>
      <c r="B9626" s="1">
        <f>IF(C9626=0,IF(B9625=Protocol!$V$20,1,B9625+1),B9625)</f>
        <v>1</v>
      </c>
      <c r="C9626" s="1">
        <f>IF(C9625+1=Protocol!$V$21,0,C9625+1)</f>
        <v>8</v>
      </c>
      <c r="D9626" s="1">
        <f t="shared" si="317"/>
        <v>1</v>
      </c>
      <c r="E9626" s="1" t="str">
        <f>INDEX(Protocol[Mark],MATCH(C9626,Protocol[Step],0))</f>
        <v>4G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550010001</v>
      </c>
      <c r="H9626" s="134">
        <f>Systematic[[#This Row],[SampleVariableLabel]]+100*Systematic[[#This Row],[State]]</f>
        <v>550010801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550</v>
      </c>
      <c r="B9627" s="1">
        <f>IF(C9627=0,IF(B9626=Protocol!$V$20,1,B9626+1),B9626)</f>
        <v>1</v>
      </c>
      <c r="C9627" s="1">
        <f>IF(C9626+1=Protocol!$V$21,0,C9626+1)</f>
        <v>9</v>
      </c>
      <c r="D9627" s="1">
        <f t="shared" si="317"/>
        <v>2</v>
      </c>
      <c r="E9627" s="1" t="str">
        <f>INDEX(Protocol[Mark],MATCH(C9627,Protocol[Step],0))</f>
        <v>5S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550010002</v>
      </c>
      <c r="H9627" s="134">
        <f>Systematic[[#This Row],[SampleVariableLabel]]+100*Systematic[[#This Row],[State]]</f>
        <v>550010902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550</v>
      </c>
      <c r="B9628" s="1">
        <f>IF(C9628=0,IF(B9627=Protocol!$V$20,1,B9627+1),B9627)</f>
        <v>1</v>
      </c>
      <c r="C9628" s="1">
        <f>IF(C9627+1=Protocol!$V$21,0,C9627+1)</f>
        <v>10</v>
      </c>
      <c r="D9628" s="1">
        <f t="shared" si="317"/>
        <v>3</v>
      </c>
      <c r="E9628" s="1" t="str">
        <f>INDEX(Protocol[Mark],MATCH(C9628,Protocol[Step],0))</f>
        <v>6Gp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550010003</v>
      </c>
      <c r="H9628" s="134">
        <f>Systematic[[#This Row],[SampleVariableLabel]]+100*Systematic[[#This Row],[State]]</f>
        <v>550011003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550</v>
      </c>
      <c r="B9629" s="1">
        <f>IF(C9629=0,IF(B9628=Protocol!$V$20,1,B9628+1),B9628)</f>
        <v>1</v>
      </c>
      <c r="C9629" s="1">
        <f>IF(C9628+1=Protocol!$V$21,0,C9628+1)</f>
        <v>11</v>
      </c>
      <c r="D9629" s="1">
        <f t="shared" si="317"/>
        <v>4</v>
      </c>
      <c r="E9629" s="1" t="str">
        <f>INDEX(Protocol[Mark],MATCH(C9629,Protocol[Step],0))</f>
        <v>7U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550010004</v>
      </c>
      <c r="H9629" s="134">
        <f>Systematic[[#This Row],[SampleVariableLabel]]+100*Systematic[[#This Row],[State]]</f>
        <v>550011104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550</v>
      </c>
      <c r="B9630" s="1">
        <f>IF(C9630=0,IF(B9629=Protocol!$V$20,1,B9629+1),B9629)</f>
        <v>1</v>
      </c>
      <c r="C9630" s="1">
        <f>IF(C9629+1=Protocol!$V$21,0,C9629+1)</f>
        <v>12</v>
      </c>
      <c r="D9630" s="1">
        <f t="shared" si="317"/>
        <v>5</v>
      </c>
      <c r="E9630" s="1" t="str">
        <f>INDEX(Protocol[Mark],MATCH(C9630,Protocol[Step],0))</f>
        <v>8Rot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550010005</v>
      </c>
      <c r="H9630" s="134">
        <f>Systematic[[#This Row],[SampleVariableLabel]]+100*Systematic[[#This Row],[State]]</f>
        <v>550011205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550</v>
      </c>
      <c r="B9631" s="1">
        <f>IF(C9631=0,IF(B9630=Protocol!$V$20,1,B9630+1),B9630)</f>
        <v>1</v>
      </c>
      <c r="C9631" s="1">
        <f>IF(C9630+1=Protocol!$V$21,0,C9630+1)</f>
        <v>13</v>
      </c>
      <c r="D9631" s="1">
        <f t="shared" si="317"/>
        <v>6</v>
      </c>
      <c r="E9631" s="1" t="str">
        <f>INDEX(Protocol[Mark],MATCH(C9631,Protocol[Step],0))</f>
        <v>9Ama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550010006</v>
      </c>
      <c r="H9631" s="134">
        <f>Systematic[[#This Row],[SampleVariableLabel]]+100*Systematic[[#This Row],[State]]</f>
        <v>550011306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550</v>
      </c>
      <c r="B9632" s="1">
        <f>IF(C9632=0,IF(B9631=Protocol!$V$20,1,B9631+1),B9631)</f>
        <v>1</v>
      </c>
      <c r="C9632" s="1">
        <f>IF(C9631+1=Protocol!$V$21,0,C9631+1)</f>
        <v>14</v>
      </c>
      <c r="D9632" s="1">
        <f t="shared" si="317"/>
        <v>1</v>
      </c>
      <c r="E9632" s="1" t="str">
        <f>INDEX(Protocol[Mark],MATCH(C9632,Protocol[Step],0))</f>
        <v>10AsTm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550010001</v>
      </c>
      <c r="H9632" s="134">
        <f>Systematic[[#This Row],[SampleVariableLabel]]+100*Systematic[[#This Row],[State]]</f>
        <v>550011401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550</v>
      </c>
      <c r="B9633" s="1">
        <f>IF(C9633=0,IF(B9632=Protocol!$V$20,1,B9632+1),B9632)</f>
        <v>1</v>
      </c>
      <c r="C9633" s="1">
        <f>IF(C9632+1=Protocol!$V$21,0,C9632+1)</f>
        <v>15</v>
      </c>
      <c r="D9633" s="1">
        <f t="shared" si="317"/>
        <v>2</v>
      </c>
      <c r="E9633" s="1" t="str">
        <f>INDEX(Protocol[Mark],MATCH(C9633,Protocol[Step],0))</f>
        <v>11Azd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550010002</v>
      </c>
      <c r="H9633" s="134">
        <f>Systematic[[#This Row],[SampleVariableLabel]]+100*Systematic[[#This Row],[State]]</f>
        <v>550011502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551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ce1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551010003</v>
      </c>
      <c r="H9634" s="134">
        <f>Systematic[[#This Row],[SampleVariableLabel]]+100*Systematic[[#This Row],[State]]</f>
        <v>551010003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551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1Dig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551010004</v>
      </c>
      <c r="H9635" s="134">
        <f>Systematic[[#This Row],[SampleVariableLabel]]+100*Systematic[[#This Row],[State]]</f>
        <v>551010104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551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1D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551010005</v>
      </c>
      <c r="H9636" s="134">
        <f>Systematic[[#This Row],[SampleVariableLabel]]+100*Systematic[[#This Row],[State]]</f>
        <v>551010205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551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1M.1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551010006</v>
      </c>
      <c r="H9637" s="134">
        <f>Systematic[[#This Row],[SampleVariableLabel]]+100*Systematic[[#This Row],[State]]</f>
        <v>551010306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551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2Oct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551010001</v>
      </c>
      <c r="H9638" s="134">
        <f>Systematic[[#This Row],[SampleVariableLabel]]+100*Systematic[[#This Row],[State]]</f>
        <v>551010401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551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2c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551010002</v>
      </c>
      <c r="H9639" s="134">
        <f>Systematic[[#This Row],[SampleVariableLabel]]+100*Systematic[[#This Row],[State]]</f>
        <v>551010502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551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2M2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551010003</v>
      </c>
      <c r="H9640" s="134">
        <f>Systematic[[#This Row],[SampleVariableLabel]]+100*Systematic[[#This Row],[State]]</f>
        <v>551010603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551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3P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551010004</v>
      </c>
      <c r="H9641" s="134">
        <f>Systematic[[#This Row],[SampleVariableLabel]]+100*Systematic[[#This Row],[State]]</f>
        <v>551010704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551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4G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551010005</v>
      </c>
      <c r="H9642" s="134">
        <f>Systematic[[#This Row],[SampleVariableLabel]]+100*Systematic[[#This Row],[State]]</f>
        <v>551010805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551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5S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551010006</v>
      </c>
      <c r="H9643" s="134">
        <f>Systematic[[#This Row],[SampleVariableLabel]]+100*Systematic[[#This Row],[State]]</f>
        <v>551010906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551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6Gp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551010001</v>
      </c>
      <c r="H9644" s="134">
        <f>Systematic[[#This Row],[SampleVariableLabel]]+100*Systematic[[#This Row],[State]]</f>
        <v>551011001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551</v>
      </c>
      <c r="B9645" s="1">
        <f>IF(C9645=0,IF(B9644=Protocol!$V$20,1,B9644+1),B9644)</f>
        <v>1</v>
      </c>
      <c r="C9645" s="1">
        <f>IF(C9644+1=Protocol!$V$21,0,C9644+1)</f>
        <v>11</v>
      </c>
      <c r="D9645" s="1">
        <f t="shared" si="317"/>
        <v>2</v>
      </c>
      <c r="E9645" s="1" t="str">
        <f>INDEX(Protocol[Mark],MATCH(C9645,Protocol[Step],0))</f>
        <v>7U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551010002</v>
      </c>
      <c r="H9645" s="134">
        <f>Systematic[[#This Row],[SampleVariableLabel]]+100*Systematic[[#This Row],[State]]</f>
        <v>551011102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551</v>
      </c>
      <c r="B9646" s="1">
        <f>IF(C9646=0,IF(B9645=Protocol!$V$20,1,B9645+1),B9645)</f>
        <v>1</v>
      </c>
      <c r="C9646" s="1">
        <f>IF(C9645+1=Protocol!$V$21,0,C9645+1)</f>
        <v>12</v>
      </c>
      <c r="D9646" s="1">
        <f t="shared" si="317"/>
        <v>3</v>
      </c>
      <c r="E9646" s="1" t="str">
        <f>INDEX(Protocol[Mark],MATCH(C9646,Protocol[Step],0))</f>
        <v>8Rot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551010003</v>
      </c>
      <c r="H9646" s="134">
        <f>Systematic[[#This Row],[SampleVariableLabel]]+100*Systematic[[#This Row],[State]]</f>
        <v>551011203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551</v>
      </c>
      <c r="B9647" s="1">
        <f>IF(C9647=0,IF(B9646=Protocol!$V$20,1,B9646+1),B9646)</f>
        <v>1</v>
      </c>
      <c r="C9647" s="1">
        <f>IF(C9646+1=Protocol!$V$21,0,C9646+1)</f>
        <v>13</v>
      </c>
      <c r="D9647" s="1">
        <f t="shared" si="317"/>
        <v>4</v>
      </c>
      <c r="E9647" s="1" t="str">
        <f>INDEX(Protocol[Mark],MATCH(C9647,Protocol[Step],0))</f>
        <v>9Ama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551010004</v>
      </c>
      <c r="H9647" s="134">
        <f>Systematic[[#This Row],[SampleVariableLabel]]+100*Systematic[[#This Row],[State]]</f>
        <v>551011304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551</v>
      </c>
      <c r="B9648" s="1">
        <f>IF(C9648=0,IF(B9647=Protocol!$V$20,1,B9647+1),B9647)</f>
        <v>1</v>
      </c>
      <c r="C9648" s="1">
        <f>IF(C9647+1=Protocol!$V$21,0,C9647+1)</f>
        <v>14</v>
      </c>
      <c r="D9648" s="1">
        <f t="shared" si="317"/>
        <v>5</v>
      </c>
      <c r="E9648" s="1" t="str">
        <f>INDEX(Protocol[Mark],MATCH(C9648,Protocol[Step],0))</f>
        <v>10AsTm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551010005</v>
      </c>
      <c r="H9648" s="134">
        <f>Systematic[[#This Row],[SampleVariableLabel]]+100*Systematic[[#This Row],[State]]</f>
        <v>551011405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551</v>
      </c>
      <c r="B9649" s="1">
        <f>IF(C9649=0,IF(B9648=Protocol!$V$20,1,B9648+1),B9648)</f>
        <v>1</v>
      </c>
      <c r="C9649" s="1">
        <f>IF(C9648+1=Protocol!$V$21,0,C9648+1)</f>
        <v>15</v>
      </c>
      <c r="D9649" s="1">
        <f t="shared" si="317"/>
        <v>6</v>
      </c>
      <c r="E9649" s="1" t="str">
        <f>INDEX(Protocol[Mark],MATCH(C9649,Protocol[Step],0))</f>
        <v>11Azd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551010006</v>
      </c>
      <c r="H9649" s="134">
        <f>Systematic[[#This Row],[SampleVariableLabel]]+100*Systematic[[#This Row],[State]]</f>
        <v>551011506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552</v>
      </c>
      <c r="B9650" s="1">
        <f>IF(C9650=0,IF(B9649=Protocol!$V$20,1,B9649+1),B9649)</f>
        <v>1</v>
      </c>
      <c r="C9650" s="1">
        <f>IF(C9649+1=Protocol!$V$21,0,C9649+1)</f>
        <v>0</v>
      </c>
      <c r="D9650" s="1">
        <f t="shared" si="317"/>
        <v>1</v>
      </c>
      <c r="E9650" s="1" t="str">
        <f>INDEX(Protocol[Mark],MATCH(C9650,Protocol[Step],0))</f>
        <v>ce1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552010001</v>
      </c>
      <c r="H9650" s="134">
        <f>Systematic[[#This Row],[SampleVariableLabel]]+100*Systematic[[#This Row],[State]]</f>
        <v>552010001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552</v>
      </c>
      <c r="B9651" s="1">
        <f>IF(C9651=0,IF(B9650=Protocol!$V$20,1,B9650+1),B9650)</f>
        <v>1</v>
      </c>
      <c r="C9651" s="1">
        <f>IF(C9650+1=Protocol!$V$21,0,C9650+1)</f>
        <v>1</v>
      </c>
      <c r="D9651" s="1">
        <f t="shared" si="317"/>
        <v>2</v>
      </c>
      <c r="E9651" s="1" t="str">
        <f>INDEX(Protocol[Mark],MATCH(C9651,Protocol[Step],0))</f>
        <v>1Dig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552010002</v>
      </c>
      <c r="H9651" s="134">
        <f>Systematic[[#This Row],[SampleVariableLabel]]+100*Systematic[[#This Row],[State]]</f>
        <v>552010102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552</v>
      </c>
      <c r="B9652" s="1">
        <f>IF(C9652=0,IF(B9651=Protocol!$V$20,1,B9651+1),B9651)</f>
        <v>1</v>
      </c>
      <c r="C9652" s="1">
        <f>IF(C9651+1=Protocol!$V$21,0,C9651+1)</f>
        <v>2</v>
      </c>
      <c r="D9652" s="1">
        <f t="shared" si="317"/>
        <v>3</v>
      </c>
      <c r="E9652" s="1" t="str">
        <f>INDEX(Protocol[Mark],MATCH(C9652,Protocol[Step],0))</f>
        <v>1D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552010003</v>
      </c>
      <c r="H9652" s="134">
        <f>Systematic[[#This Row],[SampleVariableLabel]]+100*Systematic[[#This Row],[State]]</f>
        <v>552010203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552</v>
      </c>
      <c r="B9653" s="1">
        <f>IF(C9653=0,IF(B9652=Protocol!$V$20,1,B9652+1),B9652)</f>
        <v>1</v>
      </c>
      <c r="C9653" s="1">
        <f>IF(C9652+1=Protocol!$V$21,0,C9652+1)</f>
        <v>3</v>
      </c>
      <c r="D9653" s="1">
        <f t="shared" si="317"/>
        <v>4</v>
      </c>
      <c r="E9653" s="1" t="str">
        <f>INDEX(Protocol[Mark],MATCH(C9653,Protocol[Step],0))</f>
        <v>1M.1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552010004</v>
      </c>
      <c r="H9653" s="134">
        <f>Systematic[[#This Row],[SampleVariableLabel]]+100*Systematic[[#This Row],[State]]</f>
        <v>552010304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552</v>
      </c>
      <c r="B9654" s="1">
        <f>IF(C9654=0,IF(B9653=Protocol!$V$20,1,B9653+1),B9653)</f>
        <v>1</v>
      </c>
      <c r="C9654" s="1">
        <f>IF(C9653+1=Protocol!$V$21,0,C9653+1)</f>
        <v>4</v>
      </c>
      <c r="D9654" s="1">
        <f t="shared" si="317"/>
        <v>5</v>
      </c>
      <c r="E9654" s="1" t="str">
        <f>INDEX(Protocol[Mark],MATCH(C9654,Protocol[Step],0))</f>
        <v>2Oct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552010005</v>
      </c>
      <c r="H9654" s="134">
        <f>Systematic[[#This Row],[SampleVariableLabel]]+100*Systematic[[#This Row],[State]]</f>
        <v>552010405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552</v>
      </c>
      <c r="B9655" s="1">
        <f>IF(C9655=0,IF(B9654=Protocol!$V$20,1,B9654+1),B9654)</f>
        <v>1</v>
      </c>
      <c r="C9655" s="1">
        <f>IF(C9654+1=Protocol!$V$21,0,C9654+1)</f>
        <v>5</v>
      </c>
      <c r="D9655" s="1">
        <f t="shared" si="317"/>
        <v>6</v>
      </c>
      <c r="E9655" s="1" t="str">
        <f>INDEX(Protocol[Mark],MATCH(C9655,Protocol[Step],0))</f>
        <v>2c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552010006</v>
      </c>
      <c r="H9655" s="134">
        <f>Systematic[[#This Row],[SampleVariableLabel]]+100*Systematic[[#This Row],[State]]</f>
        <v>552010506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552</v>
      </c>
      <c r="B9656" s="1">
        <f>IF(C9656=0,IF(B9655=Protocol!$V$20,1,B9655+1),B9655)</f>
        <v>1</v>
      </c>
      <c r="C9656" s="1">
        <f>IF(C9655+1=Protocol!$V$21,0,C9655+1)</f>
        <v>6</v>
      </c>
      <c r="D9656" s="1">
        <f t="shared" si="317"/>
        <v>1</v>
      </c>
      <c r="E9656" s="1" t="str">
        <f>INDEX(Protocol[Mark],MATCH(C9656,Protocol[Step],0))</f>
        <v>2M2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552010001</v>
      </c>
      <c r="H9656" s="134">
        <f>Systematic[[#This Row],[SampleVariableLabel]]+100*Systematic[[#This Row],[State]]</f>
        <v>552010601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552</v>
      </c>
      <c r="B9657" s="1">
        <f>IF(C9657=0,IF(B9656=Protocol!$V$20,1,B9656+1),B9656)</f>
        <v>1</v>
      </c>
      <c r="C9657" s="1">
        <f>IF(C9656+1=Protocol!$V$21,0,C9656+1)</f>
        <v>7</v>
      </c>
      <c r="D9657" s="1">
        <f t="shared" si="317"/>
        <v>2</v>
      </c>
      <c r="E9657" s="1" t="str">
        <f>INDEX(Protocol[Mark],MATCH(C9657,Protocol[Step],0))</f>
        <v>3P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552010002</v>
      </c>
      <c r="H9657" s="134">
        <f>Systematic[[#This Row],[SampleVariableLabel]]+100*Systematic[[#This Row],[State]]</f>
        <v>552010702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552</v>
      </c>
      <c r="B9658" s="1">
        <f>IF(C9658=0,IF(B9657=Protocol!$V$20,1,B9657+1),B9657)</f>
        <v>1</v>
      </c>
      <c r="C9658" s="1">
        <f>IF(C9657+1=Protocol!$V$21,0,C9657+1)</f>
        <v>8</v>
      </c>
      <c r="D9658" s="1">
        <f t="shared" si="317"/>
        <v>3</v>
      </c>
      <c r="E9658" s="1" t="str">
        <f>INDEX(Protocol[Mark],MATCH(C9658,Protocol[Step],0))</f>
        <v>4G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552010003</v>
      </c>
      <c r="H9658" s="134">
        <f>Systematic[[#This Row],[SampleVariableLabel]]+100*Systematic[[#This Row],[State]]</f>
        <v>552010803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552</v>
      </c>
      <c r="B9659" s="1">
        <f>IF(C9659=0,IF(B9658=Protocol!$V$20,1,B9658+1),B9658)</f>
        <v>1</v>
      </c>
      <c r="C9659" s="1">
        <f>IF(C9658+1=Protocol!$V$21,0,C9658+1)</f>
        <v>9</v>
      </c>
      <c r="D9659" s="1">
        <f t="shared" si="317"/>
        <v>4</v>
      </c>
      <c r="E9659" s="1" t="str">
        <f>INDEX(Protocol[Mark],MATCH(C9659,Protocol[Step],0))</f>
        <v>5S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552010004</v>
      </c>
      <c r="H9659" s="134">
        <f>Systematic[[#This Row],[SampleVariableLabel]]+100*Systematic[[#This Row],[State]]</f>
        <v>552010904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552</v>
      </c>
      <c r="B9660" s="1">
        <f>IF(C9660=0,IF(B9659=Protocol!$V$20,1,B9659+1),B9659)</f>
        <v>1</v>
      </c>
      <c r="C9660" s="1">
        <f>IF(C9659+1=Protocol!$V$21,0,C9659+1)</f>
        <v>10</v>
      </c>
      <c r="D9660" s="1">
        <f t="shared" si="317"/>
        <v>5</v>
      </c>
      <c r="E9660" s="1" t="str">
        <f>INDEX(Protocol[Mark],MATCH(C9660,Protocol[Step],0))</f>
        <v>6Gp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552010005</v>
      </c>
      <c r="H9660" s="134">
        <f>Systematic[[#This Row],[SampleVariableLabel]]+100*Systematic[[#This Row],[State]]</f>
        <v>552011005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552</v>
      </c>
      <c r="B9661" s="1">
        <f>IF(C9661=0,IF(B9660=Protocol!$V$20,1,B9660+1),B9660)</f>
        <v>1</v>
      </c>
      <c r="C9661" s="1">
        <f>IF(C9660+1=Protocol!$V$21,0,C9660+1)</f>
        <v>11</v>
      </c>
      <c r="D9661" s="1">
        <f t="shared" si="317"/>
        <v>6</v>
      </c>
      <c r="E9661" s="1" t="str">
        <f>INDEX(Protocol[Mark],MATCH(C9661,Protocol[Step],0))</f>
        <v>7U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552010006</v>
      </c>
      <c r="H9661" s="134">
        <f>Systematic[[#This Row],[SampleVariableLabel]]+100*Systematic[[#This Row],[State]]</f>
        <v>552011106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552</v>
      </c>
      <c r="B9662" s="1">
        <f>IF(C9662=0,IF(B9661=Protocol!$V$20,1,B9661+1),B9661)</f>
        <v>1</v>
      </c>
      <c r="C9662" s="1">
        <f>IF(C9661+1=Protocol!$V$21,0,C9661+1)</f>
        <v>12</v>
      </c>
      <c r="D9662" s="1">
        <f t="shared" si="317"/>
        <v>1</v>
      </c>
      <c r="E9662" s="1" t="str">
        <f>INDEX(Protocol[Mark],MATCH(C9662,Protocol[Step],0))</f>
        <v>8Rot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552010001</v>
      </c>
      <c r="H9662" s="134">
        <f>Systematic[[#This Row],[SampleVariableLabel]]+100*Systematic[[#This Row],[State]]</f>
        <v>552011201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552</v>
      </c>
      <c r="B9663" s="1">
        <f>IF(C9663=0,IF(B9662=Protocol!$V$20,1,B9662+1),B9662)</f>
        <v>1</v>
      </c>
      <c r="C9663" s="1">
        <f>IF(C9662+1=Protocol!$V$21,0,C9662+1)</f>
        <v>13</v>
      </c>
      <c r="D9663" s="1">
        <f t="shared" si="317"/>
        <v>2</v>
      </c>
      <c r="E9663" s="1" t="str">
        <f>INDEX(Protocol[Mark],MATCH(C9663,Protocol[Step],0))</f>
        <v>9Ama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552010002</v>
      </c>
      <c r="H9663" s="134">
        <f>Systematic[[#This Row],[SampleVariableLabel]]+100*Systematic[[#This Row],[State]]</f>
        <v>552011302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552</v>
      </c>
      <c r="B9664" s="1">
        <f>IF(C9664=0,IF(B9663=Protocol!$V$20,1,B9663+1),B9663)</f>
        <v>1</v>
      </c>
      <c r="C9664" s="1">
        <f>IF(C9663+1=Protocol!$V$21,0,C9663+1)</f>
        <v>14</v>
      </c>
      <c r="D9664" s="1">
        <f t="shared" si="317"/>
        <v>3</v>
      </c>
      <c r="E9664" s="1" t="str">
        <f>INDEX(Protocol[Mark],MATCH(C9664,Protocol[Step],0))</f>
        <v>10AsTm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552010003</v>
      </c>
      <c r="H9664" s="134">
        <f>Systematic[[#This Row],[SampleVariableLabel]]+100*Systematic[[#This Row],[State]]</f>
        <v>552011403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552</v>
      </c>
      <c r="B9665" s="1">
        <f>IF(C9665=0,IF(B9664=Protocol!$V$20,1,B9664+1),B9664)</f>
        <v>1</v>
      </c>
      <c r="C9665" s="1">
        <f>IF(C9664+1=Protocol!$V$21,0,C9664+1)</f>
        <v>15</v>
      </c>
      <c r="D9665" s="1">
        <f t="shared" si="317"/>
        <v>4</v>
      </c>
      <c r="E9665" s="1" t="str">
        <f>INDEX(Protocol[Mark],MATCH(C9665,Protocol[Step],0))</f>
        <v>11Azd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552010004</v>
      </c>
      <c r="H9665" s="134">
        <f>Systematic[[#This Row],[SampleVariableLabel]]+100*Systematic[[#This Row],[State]]</f>
        <v>552011504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553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ce1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553010005</v>
      </c>
      <c r="H9666" s="134">
        <f>Systematic[[#This Row],[SampleVariableLabel]]+100*Systematic[[#This Row],[State]]</f>
        <v>553010005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553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1Dig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553010006</v>
      </c>
      <c r="H9667" s="134">
        <f>Systematic[[#This Row],[SampleVariableLabel]]+100*Systematic[[#This Row],[State]]</f>
        <v>553010106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553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1D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553010001</v>
      </c>
      <c r="H9668" s="134">
        <f>Systematic[[#This Row],[SampleVariableLabel]]+100*Systematic[[#This Row],[State]]</f>
        <v>553010201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553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1M.1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553010002</v>
      </c>
      <c r="H9669" s="134">
        <f>Systematic[[#This Row],[SampleVariableLabel]]+100*Systematic[[#This Row],[State]]</f>
        <v>553010302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553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2Oct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553010003</v>
      </c>
      <c r="H9670" s="134">
        <f>Systematic[[#This Row],[SampleVariableLabel]]+100*Systematic[[#This Row],[State]]</f>
        <v>553010403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553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2c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553010004</v>
      </c>
      <c r="H9671" s="134">
        <f>Systematic[[#This Row],[SampleVariableLabel]]+100*Systematic[[#This Row],[State]]</f>
        <v>553010504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553</v>
      </c>
      <c r="B9672" s="1">
        <f>IF(C9672=0,IF(B9671=Protocol!$V$20,1,B9671+1),B9671)</f>
        <v>1</v>
      </c>
      <c r="C9672" s="1">
        <f>IF(C9671+1=Protocol!$V$21,0,C9671+1)</f>
        <v>6</v>
      </c>
      <c r="D9672" s="1">
        <f t="shared" si="319"/>
        <v>5</v>
      </c>
      <c r="E9672" s="1" t="str">
        <f>INDEX(Protocol[Mark],MATCH(C9672,Protocol[Step],0))</f>
        <v>2M2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553010005</v>
      </c>
      <c r="H9672" s="134">
        <f>Systematic[[#This Row],[SampleVariableLabel]]+100*Systematic[[#This Row],[State]]</f>
        <v>553010605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553</v>
      </c>
      <c r="B9673" s="1">
        <f>IF(C9673=0,IF(B9672=Protocol!$V$20,1,B9672+1),B9672)</f>
        <v>1</v>
      </c>
      <c r="C9673" s="1">
        <f>IF(C9672+1=Protocol!$V$21,0,C9672+1)</f>
        <v>7</v>
      </c>
      <c r="D9673" s="1">
        <f t="shared" si="319"/>
        <v>6</v>
      </c>
      <c r="E9673" s="1" t="str">
        <f>INDEX(Protocol[Mark],MATCH(C9673,Protocol[Step],0))</f>
        <v>3P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553010006</v>
      </c>
      <c r="H9673" s="134">
        <f>Systematic[[#This Row],[SampleVariableLabel]]+100*Systematic[[#This Row],[State]]</f>
        <v>553010706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553</v>
      </c>
      <c r="B9674" s="1">
        <f>IF(C9674=0,IF(B9673=Protocol!$V$20,1,B9673+1),B9673)</f>
        <v>1</v>
      </c>
      <c r="C9674" s="1">
        <f>IF(C9673+1=Protocol!$V$21,0,C9673+1)</f>
        <v>8</v>
      </c>
      <c r="D9674" s="1">
        <f t="shared" si="319"/>
        <v>1</v>
      </c>
      <c r="E9674" s="1" t="str">
        <f>INDEX(Protocol[Mark],MATCH(C9674,Protocol[Step],0))</f>
        <v>4G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553010001</v>
      </c>
      <c r="H9674" s="134">
        <f>Systematic[[#This Row],[SampleVariableLabel]]+100*Systematic[[#This Row],[State]]</f>
        <v>553010801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553</v>
      </c>
      <c r="B9675" s="1">
        <f>IF(C9675=0,IF(B9674=Protocol!$V$20,1,B9674+1),B9674)</f>
        <v>1</v>
      </c>
      <c r="C9675" s="1">
        <f>IF(C9674+1=Protocol!$V$21,0,C9674+1)</f>
        <v>9</v>
      </c>
      <c r="D9675" s="1">
        <f t="shared" si="319"/>
        <v>2</v>
      </c>
      <c r="E9675" s="1" t="str">
        <f>INDEX(Protocol[Mark],MATCH(C9675,Protocol[Step],0))</f>
        <v>5S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553010002</v>
      </c>
      <c r="H9675" s="134">
        <f>Systematic[[#This Row],[SampleVariableLabel]]+100*Systematic[[#This Row],[State]]</f>
        <v>553010902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553</v>
      </c>
      <c r="B9676" s="1">
        <f>IF(C9676=0,IF(B9675=Protocol!$V$20,1,B9675+1),B9675)</f>
        <v>1</v>
      </c>
      <c r="C9676" s="1">
        <f>IF(C9675+1=Protocol!$V$21,0,C9675+1)</f>
        <v>10</v>
      </c>
      <c r="D9676" s="1">
        <f t="shared" si="319"/>
        <v>3</v>
      </c>
      <c r="E9676" s="1" t="str">
        <f>INDEX(Protocol[Mark],MATCH(C9676,Protocol[Step],0))</f>
        <v>6Gp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553010003</v>
      </c>
      <c r="H9676" s="134">
        <f>Systematic[[#This Row],[SampleVariableLabel]]+100*Systematic[[#This Row],[State]]</f>
        <v>553011003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553</v>
      </c>
      <c r="B9677" s="1">
        <f>IF(C9677=0,IF(B9676=Protocol!$V$20,1,B9676+1),B9676)</f>
        <v>1</v>
      </c>
      <c r="C9677" s="1">
        <f>IF(C9676+1=Protocol!$V$21,0,C9676+1)</f>
        <v>11</v>
      </c>
      <c r="D9677" s="1">
        <f t="shared" si="319"/>
        <v>4</v>
      </c>
      <c r="E9677" s="1" t="str">
        <f>INDEX(Protocol[Mark],MATCH(C9677,Protocol[Step],0))</f>
        <v>7U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553010004</v>
      </c>
      <c r="H9677" s="134">
        <f>Systematic[[#This Row],[SampleVariableLabel]]+100*Systematic[[#This Row],[State]]</f>
        <v>553011104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553</v>
      </c>
      <c r="B9678" s="1">
        <f>IF(C9678=0,IF(B9677=Protocol!$V$20,1,B9677+1),B9677)</f>
        <v>1</v>
      </c>
      <c r="C9678" s="1">
        <f>IF(C9677+1=Protocol!$V$21,0,C9677+1)</f>
        <v>12</v>
      </c>
      <c r="D9678" s="1">
        <f t="shared" si="319"/>
        <v>5</v>
      </c>
      <c r="E9678" s="1" t="str">
        <f>INDEX(Protocol[Mark],MATCH(C9678,Protocol[Step],0))</f>
        <v>8Rot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553010005</v>
      </c>
      <c r="H9678" s="134">
        <f>Systematic[[#This Row],[SampleVariableLabel]]+100*Systematic[[#This Row],[State]]</f>
        <v>553011205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553</v>
      </c>
      <c r="B9679" s="1">
        <f>IF(C9679=0,IF(B9678=Protocol!$V$20,1,B9678+1),B9678)</f>
        <v>1</v>
      </c>
      <c r="C9679" s="1">
        <f>IF(C9678+1=Protocol!$V$21,0,C9678+1)</f>
        <v>13</v>
      </c>
      <c r="D9679" s="1">
        <f t="shared" si="319"/>
        <v>6</v>
      </c>
      <c r="E9679" s="1" t="str">
        <f>INDEX(Protocol[Mark],MATCH(C9679,Protocol[Step],0))</f>
        <v>9Ama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553010006</v>
      </c>
      <c r="H9679" s="134">
        <f>Systematic[[#This Row],[SampleVariableLabel]]+100*Systematic[[#This Row],[State]]</f>
        <v>553011306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553</v>
      </c>
      <c r="B9680" s="1">
        <f>IF(C9680=0,IF(B9679=Protocol!$V$20,1,B9679+1),B9679)</f>
        <v>1</v>
      </c>
      <c r="C9680" s="1">
        <f>IF(C9679+1=Protocol!$V$21,0,C9679+1)</f>
        <v>14</v>
      </c>
      <c r="D9680" s="1">
        <f t="shared" si="319"/>
        <v>1</v>
      </c>
      <c r="E9680" s="1" t="str">
        <f>INDEX(Protocol[Mark],MATCH(C9680,Protocol[Step],0))</f>
        <v>10AsTm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553010001</v>
      </c>
      <c r="H9680" s="134">
        <f>Systematic[[#This Row],[SampleVariableLabel]]+100*Systematic[[#This Row],[State]]</f>
        <v>553011401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553</v>
      </c>
      <c r="B9681" s="1">
        <f>IF(C9681=0,IF(B9680=Protocol!$V$20,1,B9680+1),B9680)</f>
        <v>1</v>
      </c>
      <c r="C9681" s="1">
        <f>IF(C9680+1=Protocol!$V$21,0,C9680+1)</f>
        <v>15</v>
      </c>
      <c r="D9681" s="1">
        <f t="shared" si="319"/>
        <v>2</v>
      </c>
      <c r="E9681" s="1" t="str">
        <f>INDEX(Protocol[Mark],MATCH(C9681,Protocol[Step],0))</f>
        <v>11Azd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553010002</v>
      </c>
      <c r="H9681" s="134">
        <f>Systematic[[#This Row],[SampleVariableLabel]]+100*Systematic[[#This Row],[State]]</f>
        <v>553011502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554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ce1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554010003</v>
      </c>
      <c r="H9682" s="134">
        <f>Systematic[[#This Row],[SampleVariableLabel]]+100*Systematic[[#This Row],[State]]</f>
        <v>554010003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554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554010004</v>
      </c>
      <c r="H9683" s="134">
        <f>Systematic[[#This Row],[SampleVariableLabel]]+100*Systematic[[#This Row],[State]]</f>
        <v>554010104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554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1D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554010005</v>
      </c>
      <c r="H9684" s="134">
        <f>Systematic[[#This Row],[SampleVariableLabel]]+100*Systematic[[#This Row],[State]]</f>
        <v>554010205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554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1M.1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554010006</v>
      </c>
      <c r="H9685" s="134">
        <f>Systematic[[#This Row],[SampleVariableLabel]]+100*Systematic[[#This Row],[State]]</f>
        <v>554010306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554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2Oct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554010001</v>
      </c>
      <c r="H9686" s="134">
        <f>Systematic[[#This Row],[SampleVariableLabel]]+100*Systematic[[#This Row],[State]]</f>
        <v>554010401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554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2c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554010002</v>
      </c>
      <c r="H9687" s="134">
        <f>Systematic[[#This Row],[SampleVariableLabel]]+100*Systematic[[#This Row],[State]]</f>
        <v>554010502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554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2M2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554010003</v>
      </c>
      <c r="H9688" s="134">
        <f>Systematic[[#This Row],[SampleVariableLabel]]+100*Systematic[[#This Row],[State]]</f>
        <v>554010603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554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3P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554010004</v>
      </c>
      <c r="H9689" s="134">
        <f>Systematic[[#This Row],[SampleVariableLabel]]+100*Systematic[[#This Row],[State]]</f>
        <v>554010704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554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4G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554010005</v>
      </c>
      <c r="H9690" s="134">
        <f>Systematic[[#This Row],[SampleVariableLabel]]+100*Systematic[[#This Row],[State]]</f>
        <v>554010805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554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5S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554010006</v>
      </c>
      <c r="H9691" s="134">
        <f>Systematic[[#This Row],[SampleVariableLabel]]+100*Systematic[[#This Row],[State]]</f>
        <v>554010906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554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6Gp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554010001</v>
      </c>
      <c r="H9692" s="134">
        <f>Systematic[[#This Row],[SampleVariableLabel]]+100*Systematic[[#This Row],[State]]</f>
        <v>554011001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554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7U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554010002</v>
      </c>
      <c r="H9693" s="134">
        <f>Systematic[[#This Row],[SampleVariableLabel]]+100*Systematic[[#This Row],[State]]</f>
        <v>554011102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554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8Rot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554010003</v>
      </c>
      <c r="H9694" s="134">
        <f>Systematic[[#This Row],[SampleVariableLabel]]+100*Systematic[[#This Row],[State]]</f>
        <v>554011203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554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9Ama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554010004</v>
      </c>
      <c r="H9695" s="134">
        <f>Systematic[[#This Row],[SampleVariableLabel]]+100*Systematic[[#This Row],[State]]</f>
        <v>554011304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554</v>
      </c>
      <c r="B9696" s="1">
        <f>IF(C9696=0,IF(B9695=Protocol!$V$20,1,B9695+1),B9695)</f>
        <v>1</v>
      </c>
      <c r="C9696" s="1">
        <f>IF(C9695+1=Protocol!$V$21,0,C9695+1)</f>
        <v>14</v>
      </c>
      <c r="D9696" s="1">
        <f t="shared" si="319"/>
        <v>5</v>
      </c>
      <c r="E9696" s="1" t="str">
        <f>INDEX(Protocol[Mark],MATCH(C9696,Protocol[Step],0))</f>
        <v>10AsTm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554010005</v>
      </c>
      <c r="H9696" s="134">
        <f>Systematic[[#This Row],[SampleVariableLabel]]+100*Systematic[[#This Row],[State]]</f>
        <v>554011405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554</v>
      </c>
      <c r="B9697" s="1">
        <f>IF(C9697=0,IF(B9696=Protocol!$V$20,1,B9696+1),B9696)</f>
        <v>1</v>
      </c>
      <c r="C9697" s="1">
        <f>IF(C9696+1=Protocol!$V$21,0,C9696+1)</f>
        <v>15</v>
      </c>
      <c r="D9697" s="1">
        <f t="shared" si="319"/>
        <v>6</v>
      </c>
      <c r="E9697" s="1" t="str">
        <f>INDEX(Protocol[Mark],MATCH(C9697,Protocol[Step],0))</f>
        <v>11Azd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554010006</v>
      </c>
      <c r="H9697" s="134">
        <f>Systematic[[#This Row],[SampleVariableLabel]]+100*Systematic[[#This Row],[State]]</f>
        <v>554011506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555</v>
      </c>
      <c r="B9698" s="1">
        <f>IF(C9698=0,IF(B9697=Protocol!$V$20,1,B9697+1),B9697)</f>
        <v>1</v>
      </c>
      <c r="C9698" s="1">
        <f>IF(C9697+1=Protocol!$V$21,0,C9697+1)</f>
        <v>0</v>
      </c>
      <c r="D9698" s="1">
        <f t="shared" si="319"/>
        <v>1</v>
      </c>
      <c r="E9698" s="1" t="str">
        <f>INDEX(Protocol[Mark],MATCH(C9698,Protocol[Step],0))</f>
        <v>ce1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555010001</v>
      </c>
      <c r="H9698" s="134">
        <f>Systematic[[#This Row],[SampleVariableLabel]]+100*Systematic[[#This Row],[State]]</f>
        <v>555010001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555</v>
      </c>
      <c r="B9699" s="1">
        <f>IF(C9699=0,IF(B9698=Protocol!$V$20,1,B9698+1),B9698)</f>
        <v>1</v>
      </c>
      <c r="C9699" s="1">
        <f>IF(C9698+1=Protocol!$V$21,0,C9698+1)</f>
        <v>1</v>
      </c>
      <c r="D9699" s="1">
        <f t="shared" si="319"/>
        <v>2</v>
      </c>
      <c r="E9699" s="1" t="str">
        <f>INDEX(Protocol[Mark],MATCH(C9699,Protocol[Step],0))</f>
        <v>1Dig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555010002</v>
      </c>
      <c r="H9699" s="134">
        <f>Systematic[[#This Row],[SampleVariableLabel]]+100*Systematic[[#This Row],[State]]</f>
        <v>555010102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555</v>
      </c>
      <c r="B9700" s="1">
        <f>IF(C9700=0,IF(B9699=Protocol!$V$20,1,B9699+1),B9699)</f>
        <v>1</v>
      </c>
      <c r="C9700" s="1">
        <f>IF(C9699+1=Protocol!$V$21,0,C9699+1)</f>
        <v>2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555010003</v>
      </c>
      <c r="H9700" s="134">
        <f>Systematic[[#This Row],[SampleVariableLabel]]+100*Systematic[[#This Row],[State]]</f>
        <v>555010203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555</v>
      </c>
      <c r="B9701" s="1">
        <f>IF(C9701=0,IF(B9700=Protocol!$V$20,1,B9700+1),B9700)</f>
        <v>1</v>
      </c>
      <c r="C9701" s="1">
        <f>IF(C9700+1=Protocol!$V$21,0,C9700+1)</f>
        <v>3</v>
      </c>
      <c r="D9701" s="1">
        <f t="shared" si="319"/>
        <v>4</v>
      </c>
      <c r="E9701" s="1" t="str">
        <f>INDEX(Protocol[Mark],MATCH(C9701,Protocol[Step],0))</f>
        <v>1M.1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555010004</v>
      </c>
      <c r="H9701" s="134">
        <f>Systematic[[#This Row],[SampleVariableLabel]]+100*Systematic[[#This Row],[State]]</f>
        <v>555010304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555</v>
      </c>
      <c r="B9702" s="1">
        <f>IF(C9702=0,IF(B9701=Protocol!$V$20,1,B9701+1),B9701)</f>
        <v>1</v>
      </c>
      <c r="C9702" s="1">
        <f>IF(C9701+1=Protocol!$V$21,0,C9701+1)</f>
        <v>4</v>
      </c>
      <c r="D9702" s="1">
        <f t="shared" si="319"/>
        <v>5</v>
      </c>
      <c r="E9702" s="1" t="str">
        <f>INDEX(Protocol[Mark],MATCH(C9702,Protocol[Step],0))</f>
        <v>2Oct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555010005</v>
      </c>
      <c r="H9702" s="134">
        <f>Systematic[[#This Row],[SampleVariableLabel]]+100*Systematic[[#This Row],[State]]</f>
        <v>555010405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555</v>
      </c>
      <c r="B9703" s="1">
        <f>IF(C9703=0,IF(B9702=Protocol!$V$20,1,B9702+1),B9702)</f>
        <v>1</v>
      </c>
      <c r="C9703" s="1">
        <f>IF(C9702+1=Protocol!$V$21,0,C9702+1)</f>
        <v>5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555010006</v>
      </c>
      <c r="H9703" s="134">
        <f>Systematic[[#This Row],[SampleVariableLabel]]+100*Systematic[[#This Row],[State]]</f>
        <v>555010506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555</v>
      </c>
      <c r="B9704" s="1">
        <f>IF(C9704=0,IF(B9703=Protocol!$V$20,1,B9703+1),B9703)</f>
        <v>1</v>
      </c>
      <c r="C9704" s="1">
        <f>IF(C9703+1=Protocol!$V$21,0,C9703+1)</f>
        <v>6</v>
      </c>
      <c r="D9704" s="1">
        <f t="shared" si="319"/>
        <v>1</v>
      </c>
      <c r="E9704" s="1" t="str">
        <f>INDEX(Protocol[Mark],MATCH(C9704,Protocol[Step],0))</f>
        <v>2M2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555010001</v>
      </c>
      <c r="H9704" s="134">
        <f>Systematic[[#This Row],[SampleVariableLabel]]+100*Systematic[[#This Row],[State]]</f>
        <v>555010601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555</v>
      </c>
      <c r="B9705" s="1">
        <f>IF(C9705=0,IF(B9704=Protocol!$V$20,1,B9704+1),B9704)</f>
        <v>1</v>
      </c>
      <c r="C9705" s="1">
        <f>IF(C9704+1=Protocol!$V$21,0,C9704+1)</f>
        <v>7</v>
      </c>
      <c r="D9705" s="1">
        <f t="shared" si="319"/>
        <v>2</v>
      </c>
      <c r="E9705" s="1" t="str">
        <f>INDEX(Protocol[Mark],MATCH(C9705,Protocol[Step],0))</f>
        <v>3P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555010002</v>
      </c>
      <c r="H9705" s="134">
        <f>Systematic[[#This Row],[SampleVariableLabel]]+100*Systematic[[#This Row],[State]]</f>
        <v>555010702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555</v>
      </c>
      <c r="B9706" s="1">
        <f>IF(C9706=0,IF(B9705=Protocol!$V$20,1,B9705+1),B9705)</f>
        <v>1</v>
      </c>
      <c r="C9706" s="1">
        <f>IF(C9705+1=Protocol!$V$21,0,C9705+1)</f>
        <v>8</v>
      </c>
      <c r="D9706" s="1">
        <f t="shared" si="319"/>
        <v>3</v>
      </c>
      <c r="E9706" s="1" t="str">
        <f>INDEX(Protocol[Mark],MATCH(C9706,Protocol[Step],0))</f>
        <v>4G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555010003</v>
      </c>
      <c r="H9706" s="134">
        <f>Systematic[[#This Row],[SampleVariableLabel]]+100*Systematic[[#This Row],[State]]</f>
        <v>555010803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555</v>
      </c>
      <c r="B9707" s="1">
        <f>IF(C9707=0,IF(B9706=Protocol!$V$20,1,B9706+1),B9706)</f>
        <v>1</v>
      </c>
      <c r="C9707" s="1">
        <f>IF(C9706+1=Protocol!$V$21,0,C9706+1)</f>
        <v>9</v>
      </c>
      <c r="D9707" s="1">
        <f t="shared" si="319"/>
        <v>4</v>
      </c>
      <c r="E9707" s="1" t="str">
        <f>INDEX(Protocol[Mark],MATCH(C9707,Protocol[Step],0))</f>
        <v>5S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555010004</v>
      </c>
      <c r="H9707" s="134">
        <f>Systematic[[#This Row],[SampleVariableLabel]]+100*Systematic[[#This Row],[State]]</f>
        <v>555010904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555</v>
      </c>
      <c r="B9708" s="1">
        <f>IF(C9708=0,IF(B9707=Protocol!$V$20,1,B9707+1),B9707)</f>
        <v>1</v>
      </c>
      <c r="C9708" s="1">
        <f>IF(C9707+1=Protocol!$V$21,0,C9707+1)</f>
        <v>10</v>
      </c>
      <c r="D9708" s="1">
        <f t="shared" si="319"/>
        <v>5</v>
      </c>
      <c r="E9708" s="1" t="str">
        <f>INDEX(Protocol[Mark],MATCH(C9708,Protocol[Step],0))</f>
        <v>6Gp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555010005</v>
      </c>
      <c r="H9708" s="134">
        <f>Systematic[[#This Row],[SampleVariableLabel]]+100*Systematic[[#This Row],[State]]</f>
        <v>555011005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555</v>
      </c>
      <c r="B9709" s="1">
        <f>IF(C9709=0,IF(B9708=Protocol!$V$20,1,B9708+1),B9708)</f>
        <v>1</v>
      </c>
      <c r="C9709" s="1">
        <f>IF(C9708+1=Protocol!$V$21,0,C9708+1)</f>
        <v>11</v>
      </c>
      <c r="D9709" s="1">
        <f t="shared" si="319"/>
        <v>6</v>
      </c>
      <c r="E9709" s="1" t="str">
        <f>INDEX(Protocol[Mark],MATCH(C9709,Protocol[Step],0))</f>
        <v>7U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555010006</v>
      </c>
      <c r="H9709" s="134">
        <f>Systematic[[#This Row],[SampleVariableLabel]]+100*Systematic[[#This Row],[State]]</f>
        <v>555011106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555</v>
      </c>
      <c r="B9710" s="1">
        <f>IF(C9710=0,IF(B9709=Protocol!$V$20,1,B9709+1),B9709)</f>
        <v>1</v>
      </c>
      <c r="C9710" s="1">
        <f>IF(C9709+1=Protocol!$V$21,0,C9709+1)</f>
        <v>12</v>
      </c>
      <c r="D9710" s="1">
        <f t="shared" si="319"/>
        <v>1</v>
      </c>
      <c r="E9710" s="1" t="str">
        <f>INDEX(Protocol[Mark],MATCH(C9710,Protocol[Step],0))</f>
        <v>8Rot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555010001</v>
      </c>
      <c r="H9710" s="134">
        <f>Systematic[[#This Row],[SampleVariableLabel]]+100*Systematic[[#This Row],[State]]</f>
        <v>555011201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555</v>
      </c>
      <c r="B9711" s="1">
        <f>IF(C9711=0,IF(B9710=Protocol!$V$20,1,B9710+1),B9710)</f>
        <v>1</v>
      </c>
      <c r="C9711" s="1">
        <f>IF(C9710+1=Protocol!$V$21,0,C9710+1)</f>
        <v>13</v>
      </c>
      <c r="D9711" s="1">
        <f t="shared" si="319"/>
        <v>2</v>
      </c>
      <c r="E9711" s="1" t="str">
        <f>INDEX(Protocol[Mark],MATCH(C9711,Protocol[Step],0))</f>
        <v>9Ama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555010002</v>
      </c>
      <c r="H9711" s="134">
        <f>Systematic[[#This Row],[SampleVariableLabel]]+100*Systematic[[#This Row],[State]]</f>
        <v>555011302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555</v>
      </c>
      <c r="B9712" s="1">
        <f>IF(C9712=0,IF(B9711=Protocol!$V$20,1,B9711+1),B9711)</f>
        <v>1</v>
      </c>
      <c r="C9712" s="1">
        <f>IF(C9711+1=Protocol!$V$21,0,C9711+1)</f>
        <v>14</v>
      </c>
      <c r="D9712" s="1">
        <f t="shared" si="319"/>
        <v>3</v>
      </c>
      <c r="E9712" s="1" t="str">
        <f>INDEX(Protocol[Mark],MATCH(C9712,Protocol[Step],0))</f>
        <v>10AsTm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555010003</v>
      </c>
      <c r="H9712" s="134">
        <f>Systematic[[#This Row],[SampleVariableLabel]]+100*Systematic[[#This Row],[State]]</f>
        <v>555011403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555</v>
      </c>
      <c r="B9713" s="1">
        <f>IF(C9713=0,IF(B9712=Protocol!$V$20,1,B9712+1),B9712)</f>
        <v>1</v>
      </c>
      <c r="C9713" s="1">
        <f>IF(C9712+1=Protocol!$V$21,0,C9712+1)</f>
        <v>15</v>
      </c>
      <c r="D9713" s="1">
        <f t="shared" si="319"/>
        <v>4</v>
      </c>
      <c r="E9713" s="1" t="str">
        <f>INDEX(Protocol[Mark],MATCH(C9713,Protocol[Step],0))</f>
        <v>11Azd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555010004</v>
      </c>
      <c r="H9713" s="134">
        <f>Systematic[[#This Row],[SampleVariableLabel]]+100*Systematic[[#This Row],[State]]</f>
        <v>555011504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556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ce1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556010005</v>
      </c>
      <c r="H9714" s="134">
        <f>Systematic[[#This Row],[SampleVariableLabel]]+100*Systematic[[#This Row],[State]]</f>
        <v>556010005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556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1Dig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556010006</v>
      </c>
      <c r="H9715" s="134">
        <f>Systematic[[#This Row],[SampleVariableLabel]]+100*Systematic[[#This Row],[State]]</f>
        <v>556010106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556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1D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556010001</v>
      </c>
      <c r="H9716" s="134">
        <f>Systematic[[#This Row],[SampleVariableLabel]]+100*Systematic[[#This Row],[State]]</f>
        <v>556010201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556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1M.1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556010002</v>
      </c>
      <c r="H9717" s="134">
        <f>Systematic[[#This Row],[SampleVariableLabel]]+100*Systematic[[#This Row],[State]]</f>
        <v>556010302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556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2Oct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556010003</v>
      </c>
      <c r="H9718" s="134">
        <f>Systematic[[#This Row],[SampleVariableLabel]]+100*Systematic[[#This Row],[State]]</f>
        <v>556010403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556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2c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556010004</v>
      </c>
      <c r="H9719" s="134">
        <f>Systematic[[#This Row],[SampleVariableLabel]]+100*Systematic[[#This Row],[State]]</f>
        <v>556010504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556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2M2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556010005</v>
      </c>
      <c r="H9720" s="134">
        <f>Systematic[[#This Row],[SampleVariableLabel]]+100*Systematic[[#This Row],[State]]</f>
        <v>556010605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556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3P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556010006</v>
      </c>
      <c r="H9721" s="134">
        <f>Systematic[[#This Row],[SampleVariableLabel]]+100*Systematic[[#This Row],[State]]</f>
        <v>556010706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556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4G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556010001</v>
      </c>
      <c r="H9722" s="134">
        <f>Systematic[[#This Row],[SampleVariableLabel]]+100*Systematic[[#This Row],[State]]</f>
        <v>556010801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556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5S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556010002</v>
      </c>
      <c r="H9723" s="134">
        <f>Systematic[[#This Row],[SampleVariableLabel]]+100*Systematic[[#This Row],[State]]</f>
        <v>556010902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556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6Gp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556010003</v>
      </c>
      <c r="H9724" s="134">
        <f>Systematic[[#This Row],[SampleVariableLabel]]+100*Systematic[[#This Row],[State]]</f>
        <v>556011003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556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7U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556010004</v>
      </c>
      <c r="H9725" s="134">
        <f>Systematic[[#This Row],[SampleVariableLabel]]+100*Systematic[[#This Row],[State]]</f>
        <v>556011104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556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8Rot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556010005</v>
      </c>
      <c r="H9726" s="134">
        <f>Systematic[[#This Row],[SampleVariableLabel]]+100*Systematic[[#This Row],[State]]</f>
        <v>556011205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556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9Ama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556010006</v>
      </c>
      <c r="H9727" s="134">
        <f>Systematic[[#This Row],[SampleVariableLabel]]+100*Systematic[[#This Row],[State]]</f>
        <v>556011306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556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10AsTm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556010001</v>
      </c>
      <c r="H9728" s="134">
        <f>Systematic[[#This Row],[SampleVariableLabel]]+100*Systematic[[#This Row],[State]]</f>
        <v>556011401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556</v>
      </c>
      <c r="B9729" s="1">
        <f>IF(C9729=0,IF(B9728=Protocol!$V$20,1,B9728+1),B9728)</f>
        <v>1</v>
      </c>
      <c r="C9729" s="1">
        <f>IF(C9728+1=Protocol!$V$21,0,C9728+1)</f>
        <v>15</v>
      </c>
      <c r="D9729" s="1">
        <f t="shared" si="319"/>
        <v>2</v>
      </c>
      <c r="E9729" s="1" t="str">
        <f>INDEX(Protocol[Mark],MATCH(C9729,Protocol[Step],0))</f>
        <v>11Azd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556010002</v>
      </c>
      <c r="H9729" s="134">
        <f>Systematic[[#This Row],[SampleVariableLabel]]+100*Systematic[[#This Row],[State]]</f>
        <v>556011502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557</v>
      </c>
      <c r="B9730" s="1">
        <f>IF(C9730=0,IF(B9729=Protocol!$V$20,1,B9729+1),B9729)</f>
        <v>1</v>
      </c>
      <c r="C9730" s="1">
        <f>IF(C9729+1=Protocol!$V$21,0,C9729+1)</f>
        <v>0</v>
      </c>
      <c r="D9730" s="1">
        <f t="shared" si="319"/>
        <v>3</v>
      </c>
      <c r="E9730" s="1" t="str">
        <f>INDEX(Protocol[Mark],MATCH(C9730,Protocol[Step],0))</f>
        <v>ce1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557010003</v>
      </c>
      <c r="H9730" s="134">
        <f>Systematic[[#This Row],[SampleVariableLabel]]+100*Systematic[[#This Row],[State]]</f>
        <v>557010003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557</v>
      </c>
      <c r="B9731" s="1">
        <f>IF(C9731=0,IF(B9730=Protocol!$V$20,1,B9730+1),B9730)</f>
        <v>1</v>
      </c>
      <c r="C9731" s="1">
        <f>IF(C9730+1=Protocol!$V$21,0,C9730+1)</f>
        <v>1</v>
      </c>
      <c r="D9731" s="1">
        <f t="shared" ref="D9731:D9794" si="321">IF(D9730=nVariables,1,D9730+1)</f>
        <v>4</v>
      </c>
      <c r="E9731" s="1" t="str">
        <f>INDEX(Protocol[Mark],MATCH(C9731,Protocol[Step],0))</f>
        <v>1Dig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557010004</v>
      </c>
      <c r="H9731" s="134">
        <f>Systematic[[#This Row],[SampleVariableLabel]]+100*Systematic[[#This Row],[State]]</f>
        <v>557010104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557</v>
      </c>
      <c r="B9732" s="1">
        <f>IF(C9732=0,IF(B9731=Protocol!$V$20,1,B9731+1),B9731)</f>
        <v>1</v>
      </c>
      <c r="C9732" s="1">
        <f>IF(C9731+1=Protocol!$V$21,0,C9731+1)</f>
        <v>2</v>
      </c>
      <c r="D9732" s="1">
        <f t="shared" si="321"/>
        <v>5</v>
      </c>
      <c r="E9732" s="1" t="str">
        <f>INDEX(Protocol[Mark],MATCH(C9732,Protocol[Step],0))</f>
        <v>1D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557010005</v>
      </c>
      <c r="H9732" s="134">
        <f>Systematic[[#This Row],[SampleVariableLabel]]+100*Systematic[[#This Row],[State]]</f>
        <v>557010205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557</v>
      </c>
      <c r="B9733" s="1">
        <f>IF(C9733=0,IF(B9732=Protocol!$V$20,1,B9732+1),B9732)</f>
        <v>1</v>
      </c>
      <c r="C9733" s="1">
        <f>IF(C9732+1=Protocol!$V$21,0,C9732+1)</f>
        <v>3</v>
      </c>
      <c r="D9733" s="1">
        <f t="shared" si="321"/>
        <v>6</v>
      </c>
      <c r="E9733" s="1" t="str">
        <f>INDEX(Protocol[Mark],MATCH(C9733,Protocol[Step],0))</f>
        <v>1M.1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557010006</v>
      </c>
      <c r="H9733" s="134">
        <f>Systematic[[#This Row],[SampleVariableLabel]]+100*Systematic[[#This Row],[State]]</f>
        <v>557010306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557</v>
      </c>
      <c r="B9734" s="1">
        <f>IF(C9734=0,IF(B9733=Protocol!$V$20,1,B9733+1),B9733)</f>
        <v>1</v>
      </c>
      <c r="C9734" s="1">
        <f>IF(C9733+1=Protocol!$V$21,0,C9733+1)</f>
        <v>4</v>
      </c>
      <c r="D9734" s="1">
        <f t="shared" si="321"/>
        <v>1</v>
      </c>
      <c r="E9734" s="1" t="str">
        <f>INDEX(Protocol[Mark],MATCH(C9734,Protocol[Step],0))</f>
        <v>2Oct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557010001</v>
      </c>
      <c r="H9734" s="134">
        <f>Systematic[[#This Row],[SampleVariableLabel]]+100*Systematic[[#This Row],[State]]</f>
        <v>557010401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557</v>
      </c>
      <c r="B9735" s="1">
        <f>IF(C9735=0,IF(B9734=Protocol!$V$20,1,B9734+1),B9734)</f>
        <v>1</v>
      </c>
      <c r="C9735" s="1">
        <f>IF(C9734+1=Protocol!$V$21,0,C9734+1)</f>
        <v>5</v>
      </c>
      <c r="D9735" s="1">
        <f t="shared" si="321"/>
        <v>2</v>
      </c>
      <c r="E9735" s="1" t="str">
        <f>INDEX(Protocol[Mark],MATCH(C9735,Protocol[Step],0))</f>
        <v>2c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557010002</v>
      </c>
      <c r="H9735" s="134">
        <f>Systematic[[#This Row],[SampleVariableLabel]]+100*Systematic[[#This Row],[State]]</f>
        <v>557010502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557</v>
      </c>
      <c r="B9736" s="1">
        <f>IF(C9736=0,IF(B9735=Protocol!$V$20,1,B9735+1),B9735)</f>
        <v>1</v>
      </c>
      <c r="C9736" s="1">
        <f>IF(C9735+1=Protocol!$V$21,0,C9735+1)</f>
        <v>6</v>
      </c>
      <c r="D9736" s="1">
        <f t="shared" si="321"/>
        <v>3</v>
      </c>
      <c r="E9736" s="1" t="str">
        <f>INDEX(Protocol[Mark],MATCH(C9736,Protocol[Step],0))</f>
        <v>2M2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557010003</v>
      </c>
      <c r="H9736" s="134">
        <f>Systematic[[#This Row],[SampleVariableLabel]]+100*Systematic[[#This Row],[State]]</f>
        <v>557010603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557</v>
      </c>
      <c r="B9737" s="1">
        <f>IF(C9737=0,IF(B9736=Protocol!$V$20,1,B9736+1),B9736)</f>
        <v>1</v>
      </c>
      <c r="C9737" s="1">
        <f>IF(C9736+1=Protocol!$V$21,0,C9736+1)</f>
        <v>7</v>
      </c>
      <c r="D9737" s="1">
        <f t="shared" si="321"/>
        <v>4</v>
      </c>
      <c r="E9737" s="1" t="str">
        <f>INDEX(Protocol[Mark],MATCH(C9737,Protocol[Step],0))</f>
        <v>3P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557010004</v>
      </c>
      <c r="H9737" s="134">
        <f>Systematic[[#This Row],[SampleVariableLabel]]+100*Systematic[[#This Row],[State]]</f>
        <v>557010704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557</v>
      </c>
      <c r="B9738" s="1">
        <f>IF(C9738=0,IF(B9737=Protocol!$V$20,1,B9737+1),B9737)</f>
        <v>1</v>
      </c>
      <c r="C9738" s="1">
        <f>IF(C9737+1=Protocol!$V$21,0,C9737+1)</f>
        <v>8</v>
      </c>
      <c r="D9738" s="1">
        <f t="shared" si="321"/>
        <v>5</v>
      </c>
      <c r="E9738" s="1" t="str">
        <f>INDEX(Protocol[Mark],MATCH(C9738,Protocol[Step],0))</f>
        <v>4G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557010005</v>
      </c>
      <c r="H9738" s="134">
        <f>Systematic[[#This Row],[SampleVariableLabel]]+100*Systematic[[#This Row],[State]]</f>
        <v>557010805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557</v>
      </c>
      <c r="B9739" s="1">
        <f>IF(C9739=0,IF(B9738=Protocol!$V$20,1,B9738+1),B9738)</f>
        <v>1</v>
      </c>
      <c r="C9739" s="1">
        <f>IF(C9738+1=Protocol!$V$21,0,C9738+1)</f>
        <v>9</v>
      </c>
      <c r="D9739" s="1">
        <f t="shared" si="321"/>
        <v>6</v>
      </c>
      <c r="E9739" s="1" t="str">
        <f>INDEX(Protocol[Mark],MATCH(C9739,Protocol[Step],0))</f>
        <v>5S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557010006</v>
      </c>
      <c r="H9739" s="134">
        <f>Systematic[[#This Row],[SampleVariableLabel]]+100*Systematic[[#This Row],[State]]</f>
        <v>557010906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557</v>
      </c>
      <c r="B9740" s="1">
        <f>IF(C9740=0,IF(B9739=Protocol!$V$20,1,B9739+1),B9739)</f>
        <v>1</v>
      </c>
      <c r="C9740" s="1">
        <f>IF(C9739+1=Protocol!$V$21,0,C9739+1)</f>
        <v>10</v>
      </c>
      <c r="D9740" s="1">
        <f t="shared" si="321"/>
        <v>1</v>
      </c>
      <c r="E9740" s="1" t="str">
        <f>INDEX(Protocol[Mark],MATCH(C9740,Protocol[Step],0))</f>
        <v>6Gp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557010001</v>
      </c>
      <c r="H9740" s="134">
        <f>Systematic[[#This Row],[SampleVariableLabel]]+100*Systematic[[#This Row],[State]]</f>
        <v>557011001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557</v>
      </c>
      <c r="B9741" s="1">
        <f>IF(C9741=0,IF(B9740=Protocol!$V$20,1,B9740+1),B9740)</f>
        <v>1</v>
      </c>
      <c r="C9741" s="1">
        <f>IF(C9740+1=Protocol!$V$21,0,C9740+1)</f>
        <v>11</v>
      </c>
      <c r="D9741" s="1">
        <f t="shared" si="321"/>
        <v>2</v>
      </c>
      <c r="E9741" s="1" t="str">
        <f>INDEX(Protocol[Mark],MATCH(C9741,Protocol[Step],0))</f>
        <v>7U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557010002</v>
      </c>
      <c r="H9741" s="134">
        <f>Systematic[[#This Row],[SampleVariableLabel]]+100*Systematic[[#This Row],[State]]</f>
        <v>557011102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557</v>
      </c>
      <c r="B9742" s="1">
        <f>IF(C9742=0,IF(B9741=Protocol!$V$20,1,B9741+1),B9741)</f>
        <v>1</v>
      </c>
      <c r="C9742" s="1">
        <f>IF(C9741+1=Protocol!$V$21,0,C9741+1)</f>
        <v>12</v>
      </c>
      <c r="D9742" s="1">
        <f t="shared" si="321"/>
        <v>3</v>
      </c>
      <c r="E9742" s="1" t="str">
        <f>INDEX(Protocol[Mark],MATCH(C9742,Protocol[Step],0))</f>
        <v>8Rot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557010003</v>
      </c>
      <c r="H9742" s="134">
        <f>Systematic[[#This Row],[SampleVariableLabel]]+100*Systematic[[#This Row],[State]]</f>
        <v>557011203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557</v>
      </c>
      <c r="B9743" s="1">
        <f>IF(C9743=0,IF(B9742=Protocol!$V$20,1,B9742+1),B9742)</f>
        <v>1</v>
      </c>
      <c r="C9743" s="1">
        <f>IF(C9742+1=Protocol!$V$21,0,C9742+1)</f>
        <v>13</v>
      </c>
      <c r="D9743" s="1">
        <f t="shared" si="321"/>
        <v>4</v>
      </c>
      <c r="E9743" s="1" t="str">
        <f>INDEX(Protocol[Mark],MATCH(C9743,Protocol[Step],0))</f>
        <v>9Ama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557010004</v>
      </c>
      <c r="H9743" s="134">
        <f>Systematic[[#This Row],[SampleVariableLabel]]+100*Systematic[[#This Row],[State]]</f>
        <v>557011304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557</v>
      </c>
      <c r="B9744" s="1">
        <f>IF(C9744=0,IF(B9743=Protocol!$V$20,1,B9743+1),B9743)</f>
        <v>1</v>
      </c>
      <c r="C9744" s="1">
        <f>IF(C9743+1=Protocol!$V$21,0,C9743+1)</f>
        <v>14</v>
      </c>
      <c r="D9744" s="1">
        <f t="shared" si="321"/>
        <v>5</v>
      </c>
      <c r="E9744" s="1" t="str">
        <f>INDEX(Protocol[Mark],MATCH(C9744,Protocol[Step],0))</f>
        <v>10AsTm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557010005</v>
      </c>
      <c r="H9744" s="134">
        <f>Systematic[[#This Row],[SampleVariableLabel]]+100*Systematic[[#This Row],[State]]</f>
        <v>557011405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557</v>
      </c>
      <c r="B9745" s="1">
        <f>IF(C9745=0,IF(B9744=Protocol!$V$20,1,B9744+1),B9744)</f>
        <v>1</v>
      </c>
      <c r="C9745" s="1">
        <f>IF(C9744+1=Protocol!$V$21,0,C9744+1)</f>
        <v>15</v>
      </c>
      <c r="D9745" s="1">
        <f t="shared" si="321"/>
        <v>6</v>
      </c>
      <c r="E9745" s="1" t="str">
        <f>INDEX(Protocol[Mark],MATCH(C9745,Protocol[Step],0))</f>
        <v>11Azd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557010006</v>
      </c>
      <c r="H9745" s="134">
        <f>Systematic[[#This Row],[SampleVariableLabel]]+100*Systematic[[#This Row],[State]]</f>
        <v>557011506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558</v>
      </c>
      <c r="B9746" s="1">
        <f>IF(C9746=0,IF(B9745=Protocol!$V$20,1,B9745+1),B9745)</f>
        <v>1</v>
      </c>
      <c r="C9746" s="1">
        <f>IF(C9745+1=Protocol!$V$21,0,C9745+1)</f>
        <v>0</v>
      </c>
      <c r="D9746" s="1">
        <f t="shared" si="321"/>
        <v>1</v>
      </c>
      <c r="E9746" s="1" t="str">
        <f>INDEX(Protocol[Mark],MATCH(C9746,Protocol[Step],0))</f>
        <v>ce1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558010001</v>
      </c>
      <c r="H9746" s="134">
        <f>Systematic[[#This Row],[SampleVariableLabel]]+100*Systematic[[#This Row],[State]]</f>
        <v>558010001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558</v>
      </c>
      <c r="B9747" s="1">
        <f>IF(C9747=0,IF(B9746=Protocol!$V$20,1,B9746+1),B9746)</f>
        <v>1</v>
      </c>
      <c r="C9747" s="1">
        <f>IF(C9746+1=Protocol!$V$21,0,C9746+1)</f>
        <v>1</v>
      </c>
      <c r="D9747" s="1">
        <f t="shared" si="321"/>
        <v>2</v>
      </c>
      <c r="E9747" s="1" t="str">
        <f>INDEX(Protocol[Mark],MATCH(C9747,Protocol[Step],0))</f>
        <v>1Dig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558010002</v>
      </c>
      <c r="H9747" s="134">
        <f>Systematic[[#This Row],[SampleVariableLabel]]+100*Systematic[[#This Row],[State]]</f>
        <v>558010102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558</v>
      </c>
      <c r="B9748" s="1">
        <f>IF(C9748=0,IF(B9747=Protocol!$V$20,1,B9747+1),B9747)</f>
        <v>1</v>
      </c>
      <c r="C9748" s="1">
        <f>IF(C9747+1=Protocol!$V$21,0,C9747+1)</f>
        <v>2</v>
      </c>
      <c r="D9748" s="1">
        <f t="shared" si="321"/>
        <v>3</v>
      </c>
      <c r="E9748" s="1" t="str">
        <f>INDEX(Protocol[Mark],MATCH(C9748,Protocol[Step],0))</f>
        <v>1D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558010003</v>
      </c>
      <c r="H9748" s="134">
        <f>Systematic[[#This Row],[SampleVariableLabel]]+100*Systematic[[#This Row],[State]]</f>
        <v>558010203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558</v>
      </c>
      <c r="B9749" s="1">
        <f>IF(C9749=0,IF(B9748=Protocol!$V$20,1,B9748+1),B9748)</f>
        <v>1</v>
      </c>
      <c r="C9749" s="1">
        <f>IF(C9748+1=Protocol!$V$21,0,C9748+1)</f>
        <v>3</v>
      </c>
      <c r="D9749" s="1">
        <f t="shared" si="321"/>
        <v>4</v>
      </c>
      <c r="E9749" s="1" t="str">
        <f>INDEX(Protocol[Mark],MATCH(C9749,Protocol[Step],0))</f>
        <v>1M.1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558010004</v>
      </c>
      <c r="H9749" s="134">
        <f>Systematic[[#This Row],[SampleVariableLabel]]+100*Systematic[[#This Row],[State]]</f>
        <v>558010304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558</v>
      </c>
      <c r="B9750" s="1">
        <f>IF(C9750=0,IF(B9749=Protocol!$V$20,1,B9749+1),B9749)</f>
        <v>1</v>
      </c>
      <c r="C9750" s="1">
        <f>IF(C9749+1=Protocol!$V$21,0,C9749+1)</f>
        <v>4</v>
      </c>
      <c r="D9750" s="1">
        <f t="shared" si="321"/>
        <v>5</v>
      </c>
      <c r="E9750" s="1" t="str">
        <f>INDEX(Protocol[Mark],MATCH(C9750,Protocol[Step],0))</f>
        <v>2Oct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558010005</v>
      </c>
      <c r="H9750" s="134">
        <f>Systematic[[#This Row],[SampleVariableLabel]]+100*Systematic[[#This Row],[State]]</f>
        <v>558010405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558</v>
      </c>
      <c r="B9751" s="1">
        <f>IF(C9751=0,IF(B9750=Protocol!$V$20,1,B9750+1),B9750)</f>
        <v>1</v>
      </c>
      <c r="C9751" s="1">
        <f>IF(C9750+1=Protocol!$V$21,0,C9750+1)</f>
        <v>5</v>
      </c>
      <c r="D9751" s="1">
        <f t="shared" si="321"/>
        <v>6</v>
      </c>
      <c r="E9751" s="1" t="str">
        <f>INDEX(Protocol[Mark],MATCH(C9751,Protocol[Step],0))</f>
        <v>2c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558010006</v>
      </c>
      <c r="H9751" s="134">
        <f>Systematic[[#This Row],[SampleVariableLabel]]+100*Systematic[[#This Row],[State]]</f>
        <v>558010506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558</v>
      </c>
      <c r="B9752" s="1">
        <f>IF(C9752=0,IF(B9751=Protocol!$V$20,1,B9751+1),B9751)</f>
        <v>1</v>
      </c>
      <c r="C9752" s="1">
        <f>IF(C9751+1=Protocol!$V$21,0,C9751+1)</f>
        <v>6</v>
      </c>
      <c r="D9752" s="1">
        <f t="shared" si="321"/>
        <v>1</v>
      </c>
      <c r="E9752" s="1" t="str">
        <f>INDEX(Protocol[Mark],MATCH(C9752,Protocol[Step],0))</f>
        <v>2M2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558010001</v>
      </c>
      <c r="H9752" s="134">
        <f>Systematic[[#This Row],[SampleVariableLabel]]+100*Systematic[[#This Row],[State]]</f>
        <v>558010601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558</v>
      </c>
      <c r="B9753" s="1">
        <f>IF(C9753=0,IF(B9752=Protocol!$V$20,1,B9752+1),B9752)</f>
        <v>1</v>
      </c>
      <c r="C9753" s="1">
        <f>IF(C9752+1=Protocol!$V$21,0,C9752+1)</f>
        <v>7</v>
      </c>
      <c r="D9753" s="1">
        <f t="shared" si="321"/>
        <v>2</v>
      </c>
      <c r="E9753" s="1" t="str">
        <f>INDEX(Protocol[Mark],MATCH(C9753,Protocol[Step],0))</f>
        <v>3P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558010002</v>
      </c>
      <c r="H9753" s="134">
        <f>Systematic[[#This Row],[SampleVariableLabel]]+100*Systematic[[#This Row],[State]]</f>
        <v>558010702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558</v>
      </c>
      <c r="B9754" s="1">
        <f>IF(C9754=0,IF(B9753=Protocol!$V$20,1,B9753+1),B9753)</f>
        <v>1</v>
      </c>
      <c r="C9754" s="1">
        <f>IF(C9753+1=Protocol!$V$21,0,C9753+1)</f>
        <v>8</v>
      </c>
      <c r="D9754" s="1">
        <f t="shared" si="321"/>
        <v>3</v>
      </c>
      <c r="E9754" s="1" t="str">
        <f>INDEX(Protocol[Mark],MATCH(C9754,Protocol[Step],0))</f>
        <v>4G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558010003</v>
      </c>
      <c r="H9754" s="134">
        <f>Systematic[[#This Row],[SampleVariableLabel]]+100*Systematic[[#This Row],[State]]</f>
        <v>558010803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558</v>
      </c>
      <c r="B9755" s="1">
        <f>IF(C9755=0,IF(B9754=Protocol!$V$20,1,B9754+1),B9754)</f>
        <v>1</v>
      </c>
      <c r="C9755" s="1">
        <f>IF(C9754+1=Protocol!$V$21,0,C9754+1)</f>
        <v>9</v>
      </c>
      <c r="D9755" s="1">
        <f t="shared" si="321"/>
        <v>4</v>
      </c>
      <c r="E9755" s="1" t="str">
        <f>INDEX(Protocol[Mark],MATCH(C9755,Protocol[Step],0))</f>
        <v>5S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558010004</v>
      </c>
      <c r="H9755" s="134">
        <f>Systematic[[#This Row],[SampleVariableLabel]]+100*Systematic[[#This Row],[State]]</f>
        <v>558010904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558</v>
      </c>
      <c r="B9756" s="1">
        <f>IF(C9756=0,IF(B9755=Protocol!$V$20,1,B9755+1),B9755)</f>
        <v>1</v>
      </c>
      <c r="C9756" s="1">
        <f>IF(C9755+1=Protocol!$V$21,0,C9755+1)</f>
        <v>10</v>
      </c>
      <c r="D9756" s="1">
        <f t="shared" si="321"/>
        <v>5</v>
      </c>
      <c r="E9756" s="1" t="str">
        <f>INDEX(Protocol[Mark],MATCH(C9756,Protocol[Step],0))</f>
        <v>6Gp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558010005</v>
      </c>
      <c r="H9756" s="134">
        <f>Systematic[[#This Row],[SampleVariableLabel]]+100*Systematic[[#This Row],[State]]</f>
        <v>558011005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558</v>
      </c>
      <c r="B9757" s="1">
        <f>IF(C9757=0,IF(B9756=Protocol!$V$20,1,B9756+1),B9756)</f>
        <v>1</v>
      </c>
      <c r="C9757" s="1">
        <f>IF(C9756+1=Protocol!$V$21,0,C9756+1)</f>
        <v>11</v>
      </c>
      <c r="D9757" s="1">
        <f t="shared" si="321"/>
        <v>6</v>
      </c>
      <c r="E9757" s="1" t="str">
        <f>INDEX(Protocol[Mark],MATCH(C9757,Protocol[Step],0))</f>
        <v>7U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558010006</v>
      </c>
      <c r="H9757" s="134">
        <f>Systematic[[#This Row],[SampleVariableLabel]]+100*Systematic[[#This Row],[State]]</f>
        <v>558011106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558</v>
      </c>
      <c r="B9758" s="1">
        <f>IF(C9758=0,IF(B9757=Protocol!$V$20,1,B9757+1),B9757)</f>
        <v>1</v>
      </c>
      <c r="C9758" s="1">
        <f>IF(C9757+1=Protocol!$V$21,0,C9757+1)</f>
        <v>12</v>
      </c>
      <c r="D9758" s="1">
        <f t="shared" si="321"/>
        <v>1</v>
      </c>
      <c r="E9758" s="1" t="str">
        <f>INDEX(Protocol[Mark],MATCH(C9758,Protocol[Step],0))</f>
        <v>8Rot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558010001</v>
      </c>
      <c r="H9758" s="134">
        <f>Systematic[[#This Row],[SampleVariableLabel]]+100*Systematic[[#This Row],[State]]</f>
        <v>558011201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558</v>
      </c>
      <c r="B9759" s="1">
        <f>IF(C9759=0,IF(B9758=Protocol!$V$20,1,B9758+1),B9758)</f>
        <v>1</v>
      </c>
      <c r="C9759" s="1">
        <f>IF(C9758+1=Protocol!$V$21,0,C9758+1)</f>
        <v>13</v>
      </c>
      <c r="D9759" s="1">
        <f t="shared" si="321"/>
        <v>2</v>
      </c>
      <c r="E9759" s="1" t="str">
        <f>INDEX(Protocol[Mark],MATCH(C9759,Protocol[Step],0))</f>
        <v>9Ama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558010002</v>
      </c>
      <c r="H9759" s="134">
        <f>Systematic[[#This Row],[SampleVariableLabel]]+100*Systematic[[#This Row],[State]]</f>
        <v>558011302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558</v>
      </c>
      <c r="B9760" s="1">
        <f>IF(C9760=0,IF(B9759=Protocol!$V$20,1,B9759+1),B9759)</f>
        <v>1</v>
      </c>
      <c r="C9760" s="1">
        <f>IF(C9759+1=Protocol!$V$21,0,C9759+1)</f>
        <v>14</v>
      </c>
      <c r="D9760" s="1">
        <f t="shared" si="321"/>
        <v>3</v>
      </c>
      <c r="E9760" s="1" t="str">
        <f>INDEX(Protocol[Mark],MATCH(C9760,Protocol[Step],0))</f>
        <v>10AsTm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558010003</v>
      </c>
      <c r="H9760" s="134">
        <f>Systematic[[#This Row],[SampleVariableLabel]]+100*Systematic[[#This Row],[State]]</f>
        <v>558011403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558</v>
      </c>
      <c r="B9761" s="1">
        <f>IF(C9761=0,IF(B9760=Protocol!$V$20,1,B9760+1),B9760)</f>
        <v>1</v>
      </c>
      <c r="C9761" s="1">
        <f>IF(C9760+1=Protocol!$V$21,0,C9760+1)</f>
        <v>15</v>
      </c>
      <c r="D9761" s="1">
        <f t="shared" si="321"/>
        <v>4</v>
      </c>
      <c r="E9761" s="1" t="str">
        <f>INDEX(Protocol[Mark],MATCH(C9761,Protocol[Step],0))</f>
        <v>11Azd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558010004</v>
      </c>
      <c r="H9761" s="134">
        <f>Systematic[[#This Row],[SampleVariableLabel]]+100*Systematic[[#This Row],[State]]</f>
        <v>558011504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559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ce1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559010005</v>
      </c>
      <c r="H9762" s="134">
        <f>Systematic[[#This Row],[SampleVariableLabel]]+100*Systematic[[#This Row],[State]]</f>
        <v>559010005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559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1Dig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559010006</v>
      </c>
      <c r="H9763" s="134">
        <f>Systematic[[#This Row],[SampleVariableLabel]]+100*Systematic[[#This Row],[State]]</f>
        <v>559010106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559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1D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559010001</v>
      </c>
      <c r="H9764" s="134">
        <f>Systematic[[#This Row],[SampleVariableLabel]]+100*Systematic[[#This Row],[State]]</f>
        <v>559010201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559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1M.1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559010002</v>
      </c>
      <c r="H9765" s="134">
        <f>Systematic[[#This Row],[SampleVariableLabel]]+100*Systematic[[#This Row],[State]]</f>
        <v>559010302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559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2Oct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559010003</v>
      </c>
      <c r="H9766" s="134">
        <f>Systematic[[#This Row],[SampleVariableLabel]]+100*Systematic[[#This Row],[State]]</f>
        <v>559010403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559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2c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559010004</v>
      </c>
      <c r="H9767" s="134">
        <f>Systematic[[#This Row],[SampleVariableLabel]]+100*Systematic[[#This Row],[State]]</f>
        <v>559010504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559</v>
      </c>
      <c r="B9768" s="1">
        <f>IF(C9768=0,IF(B9767=Protocol!$V$20,1,B9767+1),B9767)</f>
        <v>1</v>
      </c>
      <c r="C9768" s="1">
        <f>IF(C9767+1=Protocol!$V$21,0,C9767+1)</f>
        <v>6</v>
      </c>
      <c r="D9768" s="1">
        <f t="shared" si="321"/>
        <v>5</v>
      </c>
      <c r="E9768" s="1" t="str">
        <f>INDEX(Protocol[Mark],MATCH(C9768,Protocol[Step],0))</f>
        <v>2M2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559010005</v>
      </c>
      <c r="H9768" s="134">
        <f>Systematic[[#This Row],[SampleVariableLabel]]+100*Systematic[[#This Row],[State]]</f>
        <v>559010605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559</v>
      </c>
      <c r="B9769" s="1">
        <f>IF(C9769=0,IF(B9768=Protocol!$V$20,1,B9768+1),B9768)</f>
        <v>1</v>
      </c>
      <c r="C9769" s="1">
        <f>IF(C9768+1=Protocol!$V$21,0,C9768+1)</f>
        <v>7</v>
      </c>
      <c r="D9769" s="1">
        <f t="shared" si="321"/>
        <v>6</v>
      </c>
      <c r="E9769" s="1" t="str">
        <f>INDEX(Protocol[Mark],MATCH(C9769,Protocol[Step],0))</f>
        <v>3P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559010006</v>
      </c>
      <c r="H9769" s="134">
        <f>Systematic[[#This Row],[SampleVariableLabel]]+100*Systematic[[#This Row],[State]]</f>
        <v>559010706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559</v>
      </c>
      <c r="B9770" s="1">
        <f>IF(C9770=0,IF(B9769=Protocol!$V$20,1,B9769+1),B9769)</f>
        <v>1</v>
      </c>
      <c r="C9770" s="1">
        <f>IF(C9769+1=Protocol!$V$21,0,C9769+1)</f>
        <v>8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559010001</v>
      </c>
      <c r="H9770" s="134">
        <f>Systematic[[#This Row],[SampleVariableLabel]]+100*Systematic[[#This Row],[State]]</f>
        <v>559010801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559</v>
      </c>
      <c r="B9771" s="1">
        <f>IF(C9771=0,IF(B9770=Protocol!$V$20,1,B9770+1),B9770)</f>
        <v>1</v>
      </c>
      <c r="C9771" s="1">
        <f>IF(C9770+1=Protocol!$V$21,0,C9770+1)</f>
        <v>9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559010002</v>
      </c>
      <c r="H9771" s="134">
        <f>Systematic[[#This Row],[SampleVariableLabel]]+100*Systematic[[#This Row],[State]]</f>
        <v>559010902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559</v>
      </c>
      <c r="B9772" s="1">
        <f>IF(C9772=0,IF(B9771=Protocol!$V$20,1,B9771+1),B9771)</f>
        <v>1</v>
      </c>
      <c r="C9772" s="1">
        <f>IF(C9771+1=Protocol!$V$21,0,C9771+1)</f>
        <v>10</v>
      </c>
      <c r="D9772" s="1">
        <f t="shared" si="321"/>
        <v>3</v>
      </c>
      <c r="E9772" s="1" t="str">
        <f>INDEX(Protocol[Mark],MATCH(C9772,Protocol[Step],0))</f>
        <v>6Gp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559010003</v>
      </c>
      <c r="H9772" s="134">
        <f>Systematic[[#This Row],[SampleVariableLabel]]+100*Systematic[[#This Row],[State]]</f>
        <v>559011003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559</v>
      </c>
      <c r="B9773" s="1">
        <f>IF(C9773=0,IF(B9772=Protocol!$V$20,1,B9772+1),B9772)</f>
        <v>1</v>
      </c>
      <c r="C9773" s="1">
        <f>IF(C9772+1=Protocol!$V$21,0,C9772+1)</f>
        <v>11</v>
      </c>
      <c r="D9773" s="1">
        <f t="shared" si="321"/>
        <v>4</v>
      </c>
      <c r="E9773" s="1" t="str">
        <f>INDEX(Protocol[Mark],MATCH(C9773,Protocol[Step],0))</f>
        <v>7U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559010004</v>
      </c>
      <c r="H9773" s="134">
        <f>Systematic[[#This Row],[SampleVariableLabel]]+100*Systematic[[#This Row],[State]]</f>
        <v>559011104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559</v>
      </c>
      <c r="B9774" s="1">
        <f>IF(C9774=0,IF(B9773=Protocol!$V$20,1,B9773+1),B9773)</f>
        <v>1</v>
      </c>
      <c r="C9774" s="1">
        <f>IF(C9773+1=Protocol!$V$21,0,C9773+1)</f>
        <v>12</v>
      </c>
      <c r="D9774" s="1">
        <f t="shared" si="321"/>
        <v>5</v>
      </c>
      <c r="E9774" s="1" t="str">
        <f>INDEX(Protocol[Mark],MATCH(C9774,Protocol[Step],0))</f>
        <v>8Rot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559010005</v>
      </c>
      <c r="H9774" s="134">
        <f>Systematic[[#This Row],[SampleVariableLabel]]+100*Systematic[[#This Row],[State]]</f>
        <v>559011205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559</v>
      </c>
      <c r="B9775" s="1">
        <f>IF(C9775=0,IF(B9774=Protocol!$V$20,1,B9774+1),B9774)</f>
        <v>1</v>
      </c>
      <c r="C9775" s="1">
        <f>IF(C9774+1=Protocol!$V$21,0,C9774+1)</f>
        <v>13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559010006</v>
      </c>
      <c r="H9775" s="134">
        <f>Systematic[[#This Row],[SampleVariableLabel]]+100*Systematic[[#This Row],[State]]</f>
        <v>559011306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559</v>
      </c>
      <c r="B9776" s="1">
        <f>IF(C9776=0,IF(B9775=Protocol!$V$20,1,B9775+1),B9775)</f>
        <v>1</v>
      </c>
      <c r="C9776" s="1">
        <f>IF(C9775+1=Protocol!$V$21,0,C9775+1)</f>
        <v>14</v>
      </c>
      <c r="D9776" s="1">
        <f t="shared" si="321"/>
        <v>1</v>
      </c>
      <c r="E9776" s="1" t="str">
        <f>INDEX(Protocol[Mark],MATCH(C9776,Protocol[Step],0))</f>
        <v>10AsTm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559010001</v>
      </c>
      <c r="H9776" s="134">
        <f>Systematic[[#This Row],[SampleVariableLabel]]+100*Systematic[[#This Row],[State]]</f>
        <v>559011401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559</v>
      </c>
      <c r="B9777" s="1">
        <f>IF(C9777=0,IF(B9776=Protocol!$V$20,1,B9776+1),B9776)</f>
        <v>1</v>
      </c>
      <c r="C9777" s="1">
        <f>IF(C9776+1=Protocol!$V$21,0,C9776+1)</f>
        <v>15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559010002</v>
      </c>
      <c r="H9777" s="134">
        <f>Systematic[[#This Row],[SampleVariableLabel]]+100*Systematic[[#This Row],[State]]</f>
        <v>559011502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560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ce1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560010003</v>
      </c>
      <c r="H9778" s="134">
        <f>Systematic[[#This Row],[SampleVariableLabel]]+100*Systematic[[#This Row],[State]]</f>
        <v>560010003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560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1Dig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560010004</v>
      </c>
      <c r="H9779" s="134">
        <f>Systematic[[#This Row],[SampleVariableLabel]]+100*Systematic[[#This Row],[State]]</f>
        <v>560010104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560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1D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560010005</v>
      </c>
      <c r="H9780" s="134">
        <f>Systematic[[#This Row],[SampleVariableLabel]]+100*Systematic[[#This Row],[State]]</f>
        <v>560010205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560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1M.1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560010006</v>
      </c>
      <c r="H9781" s="134">
        <f>Systematic[[#This Row],[SampleVariableLabel]]+100*Systematic[[#This Row],[State]]</f>
        <v>560010306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560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2Oct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560010001</v>
      </c>
      <c r="H9782" s="134">
        <f>Systematic[[#This Row],[SampleVariableLabel]]+100*Systematic[[#This Row],[State]]</f>
        <v>560010401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560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2c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560010002</v>
      </c>
      <c r="H9783" s="134">
        <f>Systematic[[#This Row],[SampleVariableLabel]]+100*Systematic[[#This Row],[State]]</f>
        <v>560010502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560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2M2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560010003</v>
      </c>
      <c r="H9784" s="134">
        <f>Systematic[[#This Row],[SampleVariableLabel]]+100*Systematic[[#This Row],[State]]</f>
        <v>560010603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560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3P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560010004</v>
      </c>
      <c r="H9785" s="134">
        <f>Systematic[[#This Row],[SampleVariableLabel]]+100*Systematic[[#This Row],[State]]</f>
        <v>560010704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560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4G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560010005</v>
      </c>
      <c r="H9786" s="134">
        <f>Systematic[[#This Row],[SampleVariableLabel]]+100*Systematic[[#This Row],[State]]</f>
        <v>560010805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560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5S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560010006</v>
      </c>
      <c r="H9787" s="134">
        <f>Systematic[[#This Row],[SampleVariableLabel]]+100*Systematic[[#This Row],[State]]</f>
        <v>560010906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560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6Gp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560010001</v>
      </c>
      <c r="H9788" s="134">
        <f>Systematic[[#This Row],[SampleVariableLabel]]+100*Systematic[[#This Row],[State]]</f>
        <v>560011001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560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7U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560010002</v>
      </c>
      <c r="H9789" s="134">
        <f>Systematic[[#This Row],[SampleVariableLabel]]+100*Systematic[[#This Row],[State]]</f>
        <v>560011102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560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8Rot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560010003</v>
      </c>
      <c r="H9790" s="134">
        <f>Systematic[[#This Row],[SampleVariableLabel]]+100*Systematic[[#This Row],[State]]</f>
        <v>560011203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560</v>
      </c>
      <c r="B9791" s="1">
        <f>IF(C9791=0,IF(B9790=Protocol!$V$20,1,B9790+1),B9790)</f>
        <v>1</v>
      </c>
      <c r="C9791" s="1">
        <f>IF(C9790+1=Protocol!$V$21,0,C9790+1)</f>
        <v>13</v>
      </c>
      <c r="D9791" s="1">
        <f t="shared" si="321"/>
        <v>4</v>
      </c>
      <c r="E9791" s="1" t="str">
        <f>INDEX(Protocol[Mark],MATCH(C9791,Protocol[Step],0))</f>
        <v>9Ama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560010004</v>
      </c>
      <c r="H9791" s="134">
        <f>Systematic[[#This Row],[SampleVariableLabel]]+100*Systematic[[#This Row],[State]]</f>
        <v>560011304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560</v>
      </c>
      <c r="B9792" s="1">
        <f>IF(C9792=0,IF(B9791=Protocol!$V$20,1,B9791+1),B9791)</f>
        <v>1</v>
      </c>
      <c r="C9792" s="1">
        <f>IF(C9791+1=Protocol!$V$21,0,C9791+1)</f>
        <v>14</v>
      </c>
      <c r="D9792" s="1">
        <f t="shared" si="321"/>
        <v>5</v>
      </c>
      <c r="E9792" s="1" t="str">
        <f>INDEX(Protocol[Mark],MATCH(C9792,Protocol[Step],0))</f>
        <v>10AsTm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560010005</v>
      </c>
      <c r="H9792" s="134">
        <f>Systematic[[#This Row],[SampleVariableLabel]]+100*Systematic[[#This Row],[State]]</f>
        <v>560011405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560</v>
      </c>
      <c r="B9793" s="1">
        <f>IF(C9793=0,IF(B9792=Protocol!$V$20,1,B9792+1),B9792)</f>
        <v>1</v>
      </c>
      <c r="C9793" s="1">
        <f>IF(C9792+1=Protocol!$V$21,0,C9792+1)</f>
        <v>15</v>
      </c>
      <c r="D9793" s="1">
        <f t="shared" si="321"/>
        <v>6</v>
      </c>
      <c r="E9793" s="1" t="str">
        <f>INDEX(Protocol[Mark],MATCH(C9793,Protocol[Step],0))</f>
        <v>11Azd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560010006</v>
      </c>
      <c r="H9793" s="134">
        <f>Systematic[[#This Row],[SampleVariableLabel]]+100*Systematic[[#This Row],[State]]</f>
        <v>560011506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561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ce1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561010001</v>
      </c>
      <c r="H9794" s="134">
        <f>Systematic[[#This Row],[SampleVariableLabel]]+100*Systematic[[#This Row],[State]]</f>
        <v>561010001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561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561010002</v>
      </c>
      <c r="H9795" s="134">
        <f>Systematic[[#This Row],[SampleVariableLabel]]+100*Systematic[[#This Row],[State]]</f>
        <v>561010102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561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561010003</v>
      </c>
      <c r="H9796" s="134">
        <f>Systematic[[#This Row],[SampleVariableLabel]]+100*Systematic[[#This Row],[State]]</f>
        <v>561010203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561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1M.1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561010004</v>
      </c>
      <c r="H9797" s="134">
        <f>Systematic[[#This Row],[SampleVariableLabel]]+100*Systematic[[#This Row],[State]]</f>
        <v>561010304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561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561010005</v>
      </c>
      <c r="H9798" s="134">
        <f>Systematic[[#This Row],[SampleVariableLabel]]+100*Systematic[[#This Row],[State]]</f>
        <v>561010405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561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2c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561010006</v>
      </c>
      <c r="H9799" s="134">
        <f>Systematic[[#This Row],[SampleVariableLabel]]+100*Systematic[[#This Row],[State]]</f>
        <v>561010506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561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2M2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561010001</v>
      </c>
      <c r="H9800" s="134">
        <f>Systematic[[#This Row],[SampleVariableLabel]]+100*Systematic[[#This Row],[State]]</f>
        <v>561010601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561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3P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561010002</v>
      </c>
      <c r="H9801" s="134">
        <f>Systematic[[#This Row],[SampleVariableLabel]]+100*Systematic[[#This Row],[State]]</f>
        <v>561010702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561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4G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561010003</v>
      </c>
      <c r="H9802" s="134">
        <f>Systematic[[#This Row],[SampleVariableLabel]]+100*Systematic[[#This Row],[State]]</f>
        <v>561010803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561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5S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561010004</v>
      </c>
      <c r="H9803" s="134">
        <f>Systematic[[#This Row],[SampleVariableLabel]]+100*Systematic[[#This Row],[State]]</f>
        <v>561010904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561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6Gp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561010005</v>
      </c>
      <c r="H9804" s="134">
        <f>Systematic[[#This Row],[SampleVariableLabel]]+100*Systematic[[#This Row],[State]]</f>
        <v>561011005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561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7U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561010006</v>
      </c>
      <c r="H9805" s="134">
        <f>Systematic[[#This Row],[SampleVariableLabel]]+100*Systematic[[#This Row],[State]]</f>
        <v>561011106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561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8Rot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561010001</v>
      </c>
      <c r="H9806" s="134">
        <f>Systematic[[#This Row],[SampleVariableLabel]]+100*Systematic[[#This Row],[State]]</f>
        <v>561011201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561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9Ama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561010002</v>
      </c>
      <c r="H9807" s="134">
        <f>Systematic[[#This Row],[SampleVariableLabel]]+100*Systematic[[#This Row],[State]]</f>
        <v>561011302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561</v>
      </c>
      <c r="B9808" s="1">
        <f>IF(C9808=0,IF(B9807=Protocol!$V$20,1,B9807+1),B9807)</f>
        <v>1</v>
      </c>
      <c r="C9808" s="1">
        <f>IF(C9807+1=Protocol!$V$21,0,C9807+1)</f>
        <v>14</v>
      </c>
      <c r="D9808" s="1">
        <f t="shared" si="323"/>
        <v>3</v>
      </c>
      <c r="E9808" s="1" t="str">
        <f>INDEX(Protocol[Mark],MATCH(C9808,Protocol[Step],0))</f>
        <v>10AsTm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561010003</v>
      </c>
      <c r="H9808" s="134">
        <f>Systematic[[#This Row],[SampleVariableLabel]]+100*Systematic[[#This Row],[State]]</f>
        <v>561011403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561</v>
      </c>
      <c r="B9809" s="1">
        <f>IF(C9809=0,IF(B9808=Protocol!$V$20,1,B9808+1),B9808)</f>
        <v>1</v>
      </c>
      <c r="C9809" s="1">
        <f>IF(C9808+1=Protocol!$V$21,0,C9808+1)</f>
        <v>15</v>
      </c>
      <c r="D9809" s="1">
        <f t="shared" si="323"/>
        <v>4</v>
      </c>
      <c r="E9809" s="1" t="str">
        <f>INDEX(Protocol[Mark],MATCH(C9809,Protocol[Step],0))</f>
        <v>11Azd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561010004</v>
      </c>
      <c r="H9809" s="134">
        <f>Systematic[[#This Row],[SampleVariableLabel]]+100*Systematic[[#This Row],[State]]</f>
        <v>561011504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562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ce1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562010005</v>
      </c>
      <c r="H9810" s="134">
        <f>Systematic[[#This Row],[SampleVariableLabel]]+100*Systematic[[#This Row],[State]]</f>
        <v>562010005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562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1Dig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562010006</v>
      </c>
      <c r="H9811" s="134">
        <f>Systematic[[#This Row],[SampleVariableLabel]]+100*Systematic[[#This Row],[State]]</f>
        <v>562010106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562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1D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562010001</v>
      </c>
      <c r="H9812" s="134">
        <f>Systematic[[#This Row],[SampleVariableLabel]]+100*Systematic[[#This Row],[State]]</f>
        <v>562010201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562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1M.1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562010002</v>
      </c>
      <c r="H9813" s="134">
        <f>Systematic[[#This Row],[SampleVariableLabel]]+100*Systematic[[#This Row],[State]]</f>
        <v>562010302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562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2Oct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562010003</v>
      </c>
      <c r="H9814" s="134">
        <f>Systematic[[#This Row],[SampleVariableLabel]]+100*Systematic[[#This Row],[State]]</f>
        <v>562010403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562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2c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562010004</v>
      </c>
      <c r="H9815" s="134">
        <f>Systematic[[#This Row],[SampleVariableLabel]]+100*Systematic[[#This Row],[State]]</f>
        <v>562010504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562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2M2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562010005</v>
      </c>
      <c r="H9816" s="134">
        <f>Systematic[[#This Row],[SampleVariableLabel]]+100*Systematic[[#This Row],[State]]</f>
        <v>562010605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562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3P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562010006</v>
      </c>
      <c r="H9817" s="134">
        <f>Systematic[[#This Row],[SampleVariableLabel]]+100*Systematic[[#This Row],[State]]</f>
        <v>562010706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562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4G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562010001</v>
      </c>
      <c r="H9818" s="134">
        <f>Systematic[[#This Row],[SampleVariableLabel]]+100*Systematic[[#This Row],[State]]</f>
        <v>562010801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562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5S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562010002</v>
      </c>
      <c r="H9819" s="134">
        <f>Systematic[[#This Row],[SampleVariableLabel]]+100*Systematic[[#This Row],[State]]</f>
        <v>562010902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562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6Gp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562010003</v>
      </c>
      <c r="H9820" s="134">
        <f>Systematic[[#This Row],[SampleVariableLabel]]+100*Systematic[[#This Row],[State]]</f>
        <v>562011003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562</v>
      </c>
      <c r="B9821" s="1">
        <f>IF(C9821=0,IF(B9820=Protocol!$V$20,1,B9820+1),B9820)</f>
        <v>1</v>
      </c>
      <c r="C9821" s="1">
        <f>IF(C9820+1=Protocol!$V$21,0,C9820+1)</f>
        <v>11</v>
      </c>
      <c r="D9821" s="1">
        <f t="shared" si="323"/>
        <v>4</v>
      </c>
      <c r="E9821" s="1" t="str">
        <f>INDEX(Protocol[Mark],MATCH(C9821,Protocol[Step],0))</f>
        <v>7U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562010004</v>
      </c>
      <c r="H9821" s="134">
        <f>Systematic[[#This Row],[SampleVariableLabel]]+100*Systematic[[#This Row],[State]]</f>
        <v>562011104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562</v>
      </c>
      <c r="B9822" s="1">
        <f>IF(C9822=0,IF(B9821=Protocol!$V$20,1,B9821+1),B9821)</f>
        <v>1</v>
      </c>
      <c r="C9822" s="1">
        <f>IF(C9821+1=Protocol!$V$21,0,C9821+1)</f>
        <v>12</v>
      </c>
      <c r="D9822" s="1">
        <f t="shared" si="323"/>
        <v>5</v>
      </c>
      <c r="E9822" s="1" t="str">
        <f>INDEX(Protocol[Mark],MATCH(C9822,Protocol[Step],0))</f>
        <v>8Rot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562010005</v>
      </c>
      <c r="H9822" s="134">
        <f>Systematic[[#This Row],[SampleVariableLabel]]+100*Systematic[[#This Row],[State]]</f>
        <v>562011205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562</v>
      </c>
      <c r="B9823" s="1">
        <f>IF(C9823=0,IF(B9822=Protocol!$V$20,1,B9822+1),B9822)</f>
        <v>1</v>
      </c>
      <c r="C9823" s="1">
        <f>IF(C9822+1=Protocol!$V$21,0,C9822+1)</f>
        <v>13</v>
      </c>
      <c r="D9823" s="1">
        <f t="shared" si="323"/>
        <v>6</v>
      </c>
      <c r="E9823" s="1" t="str">
        <f>INDEX(Protocol[Mark],MATCH(C9823,Protocol[Step],0))</f>
        <v>9Ama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562010006</v>
      </c>
      <c r="H9823" s="134">
        <f>Systematic[[#This Row],[SampleVariableLabel]]+100*Systematic[[#This Row],[State]]</f>
        <v>562011306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562</v>
      </c>
      <c r="B9824" s="1">
        <f>IF(C9824=0,IF(B9823=Protocol!$V$20,1,B9823+1),B9823)</f>
        <v>1</v>
      </c>
      <c r="C9824" s="1">
        <f>IF(C9823+1=Protocol!$V$21,0,C9823+1)</f>
        <v>14</v>
      </c>
      <c r="D9824" s="1">
        <f t="shared" si="323"/>
        <v>1</v>
      </c>
      <c r="E9824" s="1" t="str">
        <f>INDEX(Protocol[Mark],MATCH(C9824,Protocol[Step],0))</f>
        <v>10AsTm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562010001</v>
      </c>
      <c r="H9824" s="134">
        <f>Systematic[[#This Row],[SampleVariableLabel]]+100*Systematic[[#This Row],[State]]</f>
        <v>562011401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562</v>
      </c>
      <c r="B9825" s="1">
        <f>IF(C9825=0,IF(B9824=Protocol!$V$20,1,B9824+1),B9824)</f>
        <v>1</v>
      </c>
      <c r="C9825" s="1">
        <f>IF(C9824+1=Protocol!$V$21,0,C9824+1)</f>
        <v>15</v>
      </c>
      <c r="D9825" s="1">
        <f t="shared" si="323"/>
        <v>2</v>
      </c>
      <c r="E9825" s="1" t="str">
        <f>INDEX(Protocol[Mark],MATCH(C9825,Protocol[Step],0))</f>
        <v>11Azd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562010002</v>
      </c>
      <c r="H9825" s="134">
        <f>Systematic[[#This Row],[SampleVariableLabel]]+100*Systematic[[#This Row],[State]]</f>
        <v>562011502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563</v>
      </c>
      <c r="B9826" s="1">
        <f>IF(C9826=0,IF(B9825=Protocol!$V$20,1,B9825+1),B9825)</f>
        <v>1</v>
      </c>
      <c r="C9826" s="1">
        <f>IF(C9825+1=Protocol!$V$21,0,C9825+1)</f>
        <v>0</v>
      </c>
      <c r="D9826" s="1">
        <f t="shared" si="323"/>
        <v>3</v>
      </c>
      <c r="E9826" s="1" t="str">
        <f>INDEX(Protocol[Mark],MATCH(C9826,Protocol[Step],0))</f>
        <v>ce1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563010003</v>
      </c>
      <c r="H9826" s="134">
        <f>Systematic[[#This Row],[SampleVariableLabel]]+100*Systematic[[#This Row],[State]]</f>
        <v>563010003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563</v>
      </c>
      <c r="B9827" s="1">
        <f>IF(C9827=0,IF(B9826=Protocol!$V$20,1,B9826+1),B9826)</f>
        <v>1</v>
      </c>
      <c r="C9827" s="1">
        <f>IF(C9826+1=Protocol!$V$21,0,C9826+1)</f>
        <v>1</v>
      </c>
      <c r="D9827" s="1">
        <f t="shared" si="323"/>
        <v>4</v>
      </c>
      <c r="E9827" s="1" t="str">
        <f>INDEX(Protocol[Mark],MATCH(C9827,Protocol[Step],0))</f>
        <v>1Dig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563010004</v>
      </c>
      <c r="H9827" s="134">
        <f>Systematic[[#This Row],[SampleVariableLabel]]+100*Systematic[[#This Row],[State]]</f>
        <v>563010104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563</v>
      </c>
      <c r="B9828" s="1">
        <f>IF(C9828=0,IF(B9827=Protocol!$V$20,1,B9827+1),B9827)</f>
        <v>1</v>
      </c>
      <c r="C9828" s="1">
        <f>IF(C9827+1=Protocol!$V$21,0,C9827+1)</f>
        <v>2</v>
      </c>
      <c r="D9828" s="1">
        <f t="shared" si="323"/>
        <v>5</v>
      </c>
      <c r="E9828" s="1" t="str">
        <f>INDEX(Protocol[Mark],MATCH(C9828,Protocol[Step],0))</f>
        <v>1D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563010005</v>
      </c>
      <c r="H9828" s="134">
        <f>Systematic[[#This Row],[SampleVariableLabel]]+100*Systematic[[#This Row],[State]]</f>
        <v>563010205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563</v>
      </c>
      <c r="B9829" s="1">
        <f>IF(C9829=0,IF(B9828=Protocol!$V$20,1,B9828+1),B9828)</f>
        <v>1</v>
      </c>
      <c r="C9829" s="1">
        <f>IF(C9828+1=Protocol!$V$21,0,C9828+1)</f>
        <v>3</v>
      </c>
      <c r="D9829" s="1">
        <f t="shared" si="323"/>
        <v>6</v>
      </c>
      <c r="E9829" s="1" t="str">
        <f>INDEX(Protocol[Mark],MATCH(C9829,Protocol[Step],0))</f>
        <v>1M.1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563010006</v>
      </c>
      <c r="H9829" s="134">
        <f>Systematic[[#This Row],[SampleVariableLabel]]+100*Systematic[[#This Row],[State]]</f>
        <v>563010306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563</v>
      </c>
      <c r="B9830" s="1">
        <f>IF(C9830=0,IF(B9829=Protocol!$V$20,1,B9829+1),B9829)</f>
        <v>1</v>
      </c>
      <c r="C9830" s="1">
        <f>IF(C9829+1=Protocol!$V$21,0,C9829+1)</f>
        <v>4</v>
      </c>
      <c r="D9830" s="1">
        <f t="shared" si="323"/>
        <v>1</v>
      </c>
      <c r="E9830" s="1" t="str">
        <f>INDEX(Protocol[Mark],MATCH(C9830,Protocol[Step],0))</f>
        <v>2Oct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563010001</v>
      </c>
      <c r="H9830" s="134">
        <f>Systematic[[#This Row],[SampleVariableLabel]]+100*Systematic[[#This Row],[State]]</f>
        <v>563010401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563</v>
      </c>
      <c r="B9831" s="1">
        <f>IF(C9831=0,IF(B9830=Protocol!$V$20,1,B9830+1),B9830)</f>
        <v>1</v>
      </c>
      <c r="C9831" s="1">
        <f>IF(C9830+1=Protocol!$V$21,0,C9830+1)</f>
        <v>5</v>
      </c>
      <c r="D9831" s="1">
        <f t="shared" si="323"/>
        <v>2</v>
      </c>
      <c r="E9831" s="1" t="str">
        <f>INDEX(Protocol[Mark],MATCH(C9831,Protocol[Step],0))</f>
        <v>2c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563010002</v>
      </c>
      <c r="H9831" s="134">
        <f>Systematic[[#This Row],[SampleVariableLabel]]+100*Systematic[[#This Row],[State]]</f>
        <v>563010502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563</v>
      </c>
      <c r="B9832" s="1">
        <f>IF(C9832=0,IF(B9831=Protocol!$V$20,1,B9831+1),B9831)</f>
        <v>1</v>
      </c>
      <c r="C9832" s="1">
        <f>IF(C9831+1=Protocol!$V$21,0,C9831+1)</f>
        <v>6</v>
      </c>
      <c r="D9832" s="1">
        <f t="shared" si="323"/>
        <v>3</v>
      </c>
      <c r="E9832" s="1" t="str">
        <f>INDEX(Protocol[Mark],MATCH(C9832,Protocol[Step],0))</f>
        <v>2M2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563010003</v>
      </c>
      <c r="H9832" s="134">
        <f>Systematic[[#This Row],[SampleVariableLabel]]+100*Systematic[[#This Row],[State]]</f>
        <v>563010603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563</v>
      </c>
      <c r="B9833" s="1">
        <f>IF(C9833=0,IF(B9832=Protocol!$V$20,1,B9832+1),B9832)</f>
        <v>1</v>
      </c>
      <c r="C9833" s="1">
        <f>IF(C9832+1=Protocol!$V$21,0,C9832+1)</f>
        <v>7</v>
      </c>
      <c r="D9833" s="1">
        <f t="shared" si="323"/>
        <v>4</v>
      </c>
      <c r="E9833" s="1" t="str">
        <f>INDEX(Protocol[Mark],MATCH(C9833,Protocol[Step],0))</f>
        <v>3P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563010004</v>
      </c>
      <c r="H9833" s="134">
        <f>Systematic[[#This Row],[SampleVariableLabel]]+100*Systematic[[#This Row],[State]]</f>
        <v>563010704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563</v>
      </c>
      <c r="B9834" s="1">
        <f>IF(C9834=0,IF(B9833=Protocol!$V$20,1,B9833+1),B9833)</f>
        <v>1</v>
      </c>
      <c r="C9834" s="1">
        <f>IF(C9833+1=Protocol!$V$21,0,C9833+1)</f>
        <v>8</v>
      </c>
      <c r="D9834" s="1">
        <f t="shared" si="323"/>
        <v>5</v>
      </c>
      <c r="E9834" s="1" t="str">
        <f>INDEX(Protocol[Mark],MATCH(C9834,Protocol[Step],0))</f>
        <v>4G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563010005</v>
      </c>
      <c r="H9834" s="134">
        <f>Systematic[[#This Row],[SampleVariableLabel]]+100*Systematic[[#This Row],[State]]</f>
        <v>563010805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563</v>
      </c>
      <c r="B9835" s="1">
        <f>IF(C9835=0,IF(B9834=Protocol!$V$20,1,B9834+1),B9834)</f>
        <v>1</v>
      </c>
      <c r="C9835" s="1">
        <f>IF(C9834+1=Protocol!$V$21,0,C9834+1)</f>
        <v>9</v>
      </c>
      <c r="D9835" s="1">
        <f t="shared" si="323"/>
        <v>6</v>
      </c>
      <c r="E9835" s="1" t="str">
        <f>INDEX(Protocol[Mark],MATCH(C9835,Protocol[Step],0))</f>
        <v>5S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563010006</v>
      </c>
      <c r="H9835" s="134">
        <f>Systematic[[#This Row],[SampleVariableLabel]]+100*Systematic[[#This Row],[State]]</f>
        <v>563010906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563</v>
      </c>
      <c r="B9836" s="1">
        <f>IF(C9836=0,IF(B9835=Protocol!$V$20,1,B9835+1),B9835)</f>
        <v>1</v>
      </c>
      <c r="C9836" s="1">
        <f>IF(C9835+1=Protocol!$V$21,0,C9835+1)</f>
        <v>10</v>
      </c>
      <c r="D9836" s="1">
        <f t="shared" si="323"/>
        <v>1</v>
      </c>
      <c r="E9836" s="1" t="str">
        <f>INDEX(Protocol[Mark],MATCH(C9836,Protocol[Step],0))</f>
        <v>6Gp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563010001</v>
      </c>
      <c r="H9836" s="134">
        <f>Systematic[[#This Row],[SampleVariableLabel]]+100*Systematic[[#This Row],[State]]</f>
        <v>563011001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563</v>
      </c>
      <c r="B9837" s="1">
        <f>IF(C9837=0,IF(B9836=Protocol!$V$20,1,B9836+1),B9836)</f>
        <v>1</v>
      </c>
      <c r="C9837" s="1">
        <f>IF(C9836+1=Protocol!$V$21,0,C9836+1)</f>
        <v>11</v>
      </c>
      <c r="D9837" s="1">
        <f t="shared" si="323"/>
        <v>2</v>
      </c>
      <c r="E9837" s="1" t="str">
        <f>INDEX(Protocol[Mark],MATCH(C9837,Protocol[Step],0))</f>
        <v>7U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563010002</v>
      </c>
      <c r="H9837" s="134">
        <f>Systematic[[#This Row],[SampleVariableLabel]]+100*Systematic[[#This Row],[State]]</f>
        <v>563011102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563</v>
      </c>
      <c r="B9838" s="1">
        <f>IF(C9838=0,IF(B9837=Protocol!$V$20,1,B9837+1),B9837)</f>
        <v>1</v>
      </c>
      <c r="C9838" s="1">
        <f>IF(C9837+1=Protocol!$V$21,0,C9837+1)</f>
        <v>12</v>
      </c>
      <c r="D9838" s="1">
        <f t="shared" si="323"/>
        <v>3</v>
      </c>
      <c r="E9838" s="1" t="str">
        <f>INDEX(Protocol[Mark],MATCH(C9838,Protocol[Step],0))</f>
        <v>8Rot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563010003</v>
      </c>
      <c r="H9838" s="134">
        <f>Systematic[[#This Row],[SampleVariableLabel]]+100*Systematic[[#This Row],[State]]</f>
        <v>563011203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563</v>
      </c>
      <c r="B9839" s="1">
        <f>IF(C9839=0,IF(B9838=Protocol!$V$20,1,B9838+1),B9838)</f>
        <v>1</v>
      </c>
      <c r="C9839" s="1">
        <f>IF(C9838+1=Protocol!$V$21,0,C9838+1)</f>
        <v>13</v>
      </c>
      <c r="D9839" s="1">
        <f t="shared" si="323"/>
        <v>4</v>
      </c>
      <c r="E9839" s="1" t="str">
        <f>INDEX(Protocol[Mark],MATCH(C9839,Protocol[Step],0))</f>
        <v>9Ama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563010004</v>
      </c>
      <c r="H9839" s="134">
        <f>Systematic[[#This Row],[SampleVariableLabel]]+100*Systematic[[#This Row],[State]]</f>
        <v>563011304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563</v>
      </c>
      <c r="B9840" s="1">
        <f>IF(C9840=0,IF(B9839=Protocol!$V$20,1,B9839+1),B9839)</f>
        <v>1</v>
      </c>
      <c r="C9840" s="1">
        <f>IF(C9839+1=Protocol!$V$21,0,C9839+1)</f>
        <v>14</v>
      </c>
      <c r="D9840" s="1">
        <f t="shared" si="323"/>
        <v>5</v>
      </c>
      <c r="E9840" s="1" t="str">
        <f>INDEX(Protocol[Mark],MATCH(C9840,Protocol[Step],0))</f>
        <v>10AsTm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563010005</v>
      </c>
      <c r="H9840" s="134">
        <f>Systematic[[#This Row],[SampleVariableLabel]]+100*Systematic[[#This Row],[State]]</f>
        <v>563011405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563</v>
      </c>
      <c r="B9841" s="1">
        <f>IF(C9841=0,IF(B9840=Protocol!$V$20,1,B9840+1),B9840)</f>
        <v>1</v>
      </c>
      <c r="C9841" s="1">
        <f>IF(C9840+1=Protocol!$V$21,0,C9840+1)</f>
        <v>15</v>
      </c>
      <c r="D9841" s="1">
        <f t="shared" si="323"/>
        <v>6</v>
      </c>
      <c r="E9841" s="1" t="str">
        <f>INDEX(Protocol[Mark],MATCH(C9841,Protocol[Step],0))</f>
        <v>11Azd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563010006</v>
      </c>
      <c r="H9841" s="134">
        <f>Systematic[[#This Row],[SampleVariableLabel]]+100*Systematic[[#This Row],[State]]</f>
        <v>563011506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564</v>
      </c>
      <c r="B9842" s="1">
        <f>IF(C9842=0,IF(B9841=Protocol!$V$20,1,B9841+1),B9841)</f>
        <v>1</v>
      </c>
      <c r="C9842" s="1">
        <f>IF(C9841+1=Protocol!$V$21,0,C9841+1)</f>
        <v>0</v>
      </c>
      <c r="D9842" s="1">
        <f t="shared" si="323"/>
        <v>1</v>
      </c>
      <c r="E9842" s="1" t="str">
        <f>INDEX(Protocol[Mark],MATCH(C9842,Protocol[Step],0))</f>
        <v>ce1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564010001</v>
      </c>
      <c r="H9842" s="134">
        <f>Systematic[[#This Row],[SampleVariableLabel]]+100*Systematic[[#This Row],[State]]</f>
        <v>564010001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564</v>
      </c>
      <c r="B9843" s="1">
        <f>IF(C9843=0,IF(B9842=Protocol!$V$20,1,B9842+1),B9842)</f>
        <v>1</v>
      </c>
      <c r="C9843" s="1">
        <f>IF(C9842+1=Protocol!$V$21,0,C9842+1)</f>
        <v>1</v>
      </c>
      <c r="D9843" s="1">
        <f t="shared" si="323"/>
        <v>2</v>
      </c>
      <c r="E9843" s="1" t="str">
        <f>INDEX(Protocol[Mark],MATCH(C9843,Protocol[Step],0))</f>
        <v>1Dig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564010002</v>
      </c>
      <c r="H9843" s="134">
        <f>Systematic[[#This Row],[SampleVariableLabel]]+100*Systematic[[#This Row],[State]]</f>
        <v>564010102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564</v>
      </c>
      <c r="B9844" s="1">
        <f>IF(C9844=0,IF(B9843=Protocol!$V$20,1,B9843+1),B9843)</f>
        <v>1</v>
      </c>
      <c r="C9844" s="1">
        <f>IF(C9843+1=Protocol!$V$21,0,C9843+1)</f>
        <v>2</v>
      </c>
      <c r="D9844" s="1">
        <f t="shared" si="323"/>
        <v>3</v>
      </c>
      <c r="E9844" s="1" t="str">
        <f>INDEX(Protocol[Mark],MATCH(C9844,Protocol[Step],0))</f>
        <v>1D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564010003</v>
      </c>
      <c r="H9844" s="134">
        <f>Systematic[[#This Row],[SampleVariableLabel]]+100*Systematic[[#This Row],[State]]</f>
        <v>564010203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564</v>
      </c>
      <c r="B9845" s="1">
        <f>IF(C9845=0,IF(B9844=Protocol!$V$20,1,B9844+1),B9844)</f>
        <v>1</v>
      </c>
      <c r="C9845" s="1">
        <f>IF(C9844+1=Protocol!$V$21,0,C9844+1)</f>
        <v>3</v>
      </c>
      <c r="D9845" s="1">
        <f t="shared" si="323"/>
        <v>4</v>
      </c>
      <c r="E9845" s="1" t="str">
        <f>INDEX(Protocol[Mark],MATCH(C9845,Protocol[Step],0))</f>
        <v>1M.1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564010004</v>
      </c>
      <c r="H9845" s="134">
        <f>Systematic[[#This Row],[SampleVariableLabel]]+100*Systematic[[#This Row],[State]]</f>
        <v>564010304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564</v>
      </c>
      <c r="B9846" s="1">
        <f>IF(C9846=0,IF(B9845=Protocol!$V$20,1,B9845+1),B9845)</f>
        <v>1</v>
      </c>
      <c r="C9846" s="1">
        <f>IF(C9845+1=Protocol!$V$21,0,C9845+1)</f>
        <v>4</v>
      </c>
      <c r="D9846" s="1">
        <f t="shared" si="323"/>
        <v>5</v>
      </c>
      <c r="E9846" s="1" t="str">
        <f>INDEX(Protocol[Mark],MATCH(C9846,Protocol[Step],0))</f>
        <v>2Oct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564010005</v>
      </c>
      <c r="H9846" s="134">
        <f>Systematic[[#This Row],[SampleVariableLabel]]+100*Systematic[[#This Row],[State]]</f>
        <v>564010405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564</v>
      </c>
      <c r="B9847" s="1">
        <f>IF(C9847=0,IF(B9846=Protocol!$V$20,1,B9846+1),B9846)</f>
        <v>1</v>
      </c>
      <c r="C9847" s="1">
        <f>IF(C9846+1=Protocol!$V$21,0,C9846+1)</f>
        <v>5</v>
      </c>
      <c r="D9847" s="1">
        <f t="shared" si="323"/>
        <v>6</v>
      </c>
      <c r="E9847" s="1" t="str">
        <f>INDEX(Protocol[Mark],MATCH(C9847,Protocol[Step],0))</f>
        <v>2c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564010006</v>
      </c>
      <c r="H9847" s="134">
        <f>Systematic[[#This Row],[SampleVariableLabel]]+100*Systematic[[#This Row],[State]]</f>
        <v>564010506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564</v>
      </c>
      <c r="B9848" s="1">
        <f>IF(C9848=0,IF(B9847=Protocol!$V$20,1,B9847+1),B9847)</f>
        <v>1</v>
      </c>
      <c r="C9848" s="1">
        <f>IF(C9847+1=Protocol!$V$21,0,C9847+1)</f>
        <v>6</v>
      </c>
      <c r="D9848" s="1">
        <f t="shared" si="323"/>
        <v>1</v>
      </c>
      <c r="E9848" s="1" t="str">
        <f>INDEX(Protocol[Mark],MATCH(C9848,Protocol[Step],0))</f>
        <v>2M2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564010001</v>
      </c>
      <c r="H9848" s="134">
        <f>Systematic[[#This Row],[SampleVariableLabel]]+100*Systematic[[#This Row],[State]]</f>
        <v>564010601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564</v>
      </c>
      <c r="B9849" s="1">
        <f>IF(C9849=0,IF(B9848=Protocol!$V$20,1,B9848+1),B9848)</f>
        <v>1</v>
      </c>
      <c r="C9849" s="1">
        <f>IF(C9848+1=Protocol!$V$21,0,C9848+1)</f>
        <v>7</v>
      </c>
      <c r="D9849" s="1">
        <f t="shared" si="323"/>
        <v>2</v>
      </c>
      <c r="E9849" s="1" t="str">
        <f>INDEX(Protocol[Mark],MATCH(C9849,Protocol[Step],0))</f>
        <v>3P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564010002</v>
      </c>
      <c r="H9849" s="134">
        <f>Systematic[[#This Row],[SampleVariableLabel]]+100*Systematic[[#This Row],[State]]</f>
        <v>564010702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564</v>
      </c>
      <c r="B9850" s="1">
        <f>IF(C9850=0,IF(B9849=Protocol!$V$20,1,B9849+1),B9849)</f>
        <v>1</v>
      </c>
      <c r="C9850" s="1">
        <f>IF(C9849+1=Protocol!$V$21,0,C9849+1)</f>
        <v>8</v>
      </c>
      <c r="D9850" s="1">
        <f t="shared" si="323"/>
        <v>3</v>
      </c>
      <c r="E9850" s="1" t="str">
        <f>INDEX(Protocol[Mark],MATCH(C9850,Protocol[Step],0))</f>
        <v>4G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564010003</v>
      </c>
      <c r="H9850" s="134">
        <f>Systematic[[#This Row],[SampleVariableLabel]]+100*Systematic[[#This Row],[State]]</f>
        <v>564010803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564</v>
      </c>
      <c r="B9851" s="1">
        <f>IF(C9851=0,IF(B9850=Protocol!$V$20,1,B9850+1),B9850)</f>
        <v>1</v>
      </c>
      <c r="C9851" s="1">
        <f>IF(C9850+1=Protocol!$V$21,0,C9850+1)</f>
        <v>9</v>
      </c>
      <c r="D9851" s="1">
        <f t="shared" si="323"/>
        <v>4</v>
      </c>
      <c r="E9851" s="1" t="str">
        <f>INDEX(Protocol[Mark],MATCH(C9851,Protocol[Step],0))</f>
        <v>5S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564010004</v>
      </c>
      <c r="H9851" s="134">
        <f>Systematic[[#This Row],[SampleVariableLabel]]+100*Systematic[[#This Row],[State]]</f>
        <v>564010904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564</v>
      </c>
      <c r="B9852" s="1">
        <f>IF(C9852=0,IF(B9851=Protocol!$V$20,1,B9851+1),B9851)</f>
        <v>1</v>
      </c>
      <c r="C9852" s="1">
        <f>IF(C9851+1=Protocol!$V$21,0,C9851+1)</f>
        <v>10</v>
      </c>
      <c r="D9852" s="1">
        <f t="shared" si="323"/>
        <v>5</v>
      </c>
      <c r="E9852" s="1" t="str">
        <f>INDEX(Protocol[Mark],MATCH(C9852,Protocol[Step],0))</f>
        <v>6Gp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564010005</v>
      </c>
      <c r="H9852" s="134">
        <f>Systematic[[#This Row],[SampleVariableLabel]]+100*Systematic[[#This Row],[State]]</f>
        <v>564011005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564</v>
      </c>
      <c r="B9853" s="1">
        <f>IF(C9853=0,IF(B9852=Protocol!$V$20,1,B9852+1),B9852)</f>
        <v>1</v>
      </c>
      <c r="C9853" s="1">
        <f>IF(C9852+1=Protocol!$V$21,0,C9852+1)</f>
        <v>11</v>
      </c>
      <c r="D9853" s="1">
        <f t="shared" si="323"/>
        <v>6</v>
      </c>
      <c r="E9853" s="1" t="str">
        <f>INDEX(Protocol[Mark],MATCH(C9853,Protocol[Step],0))</f>
        <v>7U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564010006</v>
      </c>
      <c r="H9853" s="134">
        <f>Systematic[[#This Row],[SampleVariableLabel]]+100*Systematic[[#This Row],[State]]</f>
        <v>564011106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564</v>
      </c>
      <c r="B9854" s="1">
        <f>IF(C9854=0,IF(B9853=Protocol!$V$20,1,B9853+1),B9853)</f>
        <v>1</v>
      </c>
      <c r="C9854" s="1">
        <f>IF(C9853+1=Protocol!$V$21,0,C9853+1)</f>
        <v>12</v>
      </c>
      <c r="D9854" s="1">
        <f t="shared" si="323"/>
        <v>1</v>
      </c>
      <c r="E9854" s="1" t="str">
        <f>INDEX(Protocol[Mark],MATCH(C9854,Protocol[Step],0))</f>
        <v>8Rot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564010001</v>
      </c>
      <c r="H9854" s="134">
        <f>Systematic[[#This Row],[SampleVariableLabel]]+100*Systematic[[#This Row],[State]]</f>
        <v>564011201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564</v>
      </c>
      <c r="B9855" s="1">
        <f>IF(C9855=0,IF(B9854=Protocol!$V$20,1,B9854+1),B9854)</f>
        <v>1</v>
      </c>
      <c r="C9855" s="1">
        <f>IF(C9854+1=Protocol!$V$21,0,C9854+1)</f>
        <v>13</v>
      </c>
      <c r="D9855" s="1">
        <f t="shared" si="323"/>
        <v>2</v>
      </c>
      <c r="E9855" s="1" t="str">
        <f>INDEX(Protocol[Mark],MATCH(C9855,Protocol[Step],0))</f>
        <v>9Ama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564010002</v>
      </c>
      <c r="H9855" s="134">
        <f>Systematic[[#This Row],[SampleVariableLabel]]+100*Systematic[[#This Row],[State]]</f>
        <v>564011302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564</v>
      </c>
      <c r="B9856" s="1">
        <f>IF(C9856=0,IF(B9855=Protocol!$V$20,1,B9855+1),B9855)</f>
        <v>1</v>
      </c>
      <c r="C9856" s="1">
        <f>IF(C9855+1=Protocol!$V$21,0,C9855+1)</f>
        <v>14</v>
      </c>
      <c r="D9856" s="1">
        <f t="shared" si="323"/>
        <v>3</v>
      </c>
      <c r="E9856" s="1" t="str">
        <f>INDEX(Protocol[Mark],MATCH(C9856,Protocol[Step],0))</f>
        <v>10AsTm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564010003</v>
      </c>
      <c r="H9856" s="134">
        <f>Systematic[[#This Row],[SampleVariableLabel]]+100*Systematic[[#This Row],[State]]</f>
        <v>564011403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564</v>
      </c>
      <c r="B9857" s="1">
        <f>IF(C9857=0,IF(B9856=Protocol!$V$20,1,B9856+1),B9856)</f>
        <v>1</v>
      </c>
      <c r="C9857" s="1">
        <f>IF(C9856+1=Protocol!$V$21,0,C9856+1)</f>
        <v>15</v>
      </c>
      <c r="D9857" s="1">
        <f t="shared" si="323"/>
        <v>4</v>
      </c>
      <c r="E9857" s="1" t="str">
        <f>INDEX(Protocol[Mark],MATCH(C9857,Protocol[Step],0))</f>
        <v>11Azd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564010004</v>
      </c>
      <c r="H9857" s="134">
        <f>Systematic[[#This Row],[SampleVariableLabel]]+100*Systematic[[#This Row],[State]]</f>
        <v>564011504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565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ce1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565010005</v>
      </c>
      <c r="H9858" s="134">
        <f>Systematic[[#This Row],[SampleVariableLabel]]+100*Systematic[[#This Row],[State]]</f>
        <v>565010005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565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1Dig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565010006</v>
      </c>
      <c r="H9859" s="134">
        <f>Systematic[[#This Row],[SampleVariableLabel]]+100*Systematic[[#This Row],[State]]</f>
        <v>565010106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565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1D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565010001</v>
      </c>
      <c r="H9860" s="134">
        <f>Systematic[[#This Row],[SampleVariableLabel]]+100*Systematic[[#This Row],[State]]</f>
        <v>565010201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565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1M.1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565010002</v>
      </c>
      <c r="H9861" s="134">
        <f>Systematic[[#This Row],[SampleVariableLabel]]+100*Systematic[[#This Row],[State]]</f>
        <v>565010302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565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2Oct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565010003</v>
      </c>
      <c r="H9862" s="134">
        <f>Systematic[[#This Row],[SampleVariableLabel]]+100*Systematic[[#This Row],[State]]</f>
        <v>565010403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565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2c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565010004</v>
      </c>
      <c r="H9863" s="134">
        <f>Systematic[[#This Row],[SampleVariableLabel]]+100*Systematic[[#This Row],[State]]</f>
        <v>565010504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565</v>
      </c>
      <c r="B9864" s="1">
        <f>IF(C9864=0,IF(B9863=Protocol!$V$20,1,B9863+1),B9863)</f>
        <v>1</v>
      </c>
      <c r="C9864" s="1">
        <f>IF(C9863+1=Protocol!$V$21,0,C9863+1)</f>
        <v>6</v>
      </c>
      <c r="D9864" s="1">
        <f t="shared" si="325"/>
        <v>5</v>
      </c>
      <c r="E9864" s="1" t="str">
        <f>INDEX(Protocol[Mark],MATCH(C9864,Protocol[Step],0))</f>
        <v>2M2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565010005</v>
      </c>
      <c r="H9864" s="134">
        <f>Systematic[[#This Row],[SampleVariableLabel]]+100*Systematic[[#This Row],[State]]</f>
        <v>565010605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565</v>
      </c>
      <c r="B9865" s="1">
        <f>IF(C9865=0,IF(B9864=Protocol!$V$20,1,B9864+1),B9864)</f>
        <v>1</v>
      </c>
      <c r="C9865" s="1">
        <f>IF(C9864+1=Protocol!$V$21,0,C9864+1)</f>
        <v>7</v>
      </c>
      <c r="D9865" s="1">
        <f t="shared" si="325"/>
        <v>6</v>
      </c>
      <c r="E9865" s="1" t="str">
        <f>INDEX(Protocol[Mark],MATCH(C9865,Protocol[Step],0))</f>
        <v>3P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565010006</v>
      </c>
      <c r="H9865" s="134">
        <f>Systematic[[#This Row],[SampleVariableLabel]]+100*Systematic[[#This Row],[State]]</f>
        <v>565010706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565</v>
      </c>
      <c r="B9866" s="1">
        <f>IF(C9866=0,IF(B9865=Protocol!$V$20,1,B9865+1),B9865)</f>
        <v>1</v>
      </c>
      <c r="C9866" s="1">
        <f>IF(C9865+1=Protocol!$V$21,0,C9865+1)</f>
        <v>8</v>
      </c>
      <c r="D9866" s="1">
        <f t="shared" si="325"/>
        <v>1</v>
      </c>
      <c r="E9866" s="1" t="str">
        <f>INDEX(Protocol[Mark],MATCH(C9866,Protocol[Step],0))</f>
        <v>4G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565010001</v>
      </c>
      <c r="H9866" s="134">
        <f>Systematic[[#This Row],[SampleVariableLabel]]+100*Systematic[[#This Row],[State]]</f>
        <v>565010801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565</v>
      </c>
      <c r="B9867" s="1">
        <f>IF(C9867=0,IF(B9866=Protocol!$V$20,1,B9866+1),B9866)</f>
        <v>1</v>
      </c>
      <c r="C9867" s="1">
        <f>IF(C9866+1=Protocol!$V$21,0,C9866+1)</f>
        <v>9</v>
      </c>
      <c r="D9867" s="1">
        <f t="shared" si="325"/>
        <v>2</v>
      </c>
      <c r="E9867" s="1" t="str">
        <f>INDEX(Protocol[Mark],MATCH(C9867,Protocol[Step],0))</f>
        <v>5S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565010002</v>
      </c>
      <c r="H9867" s="134">
        <f>Systematic[[#This Row],[SampleVariableLabel]]+100*Systematic[[#This Row],[State]]</f>
        <v>565010902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565</v>
      </c>
      <c r="B9868" s="1">
        <f>IF(C9868=0,IF(B9867=Protocol!$V$20,1,B9867+1),B9867)</f>
        <v>1</v>
      </c>
      <c r="C9868" s="1">
        <f>IF(C9867+1=Protocol!$V$21,0,C9867+1)</f>
        <v>10</v>
      </c>
      <c r="D9868" s="1">
        <f t="shared" si="325"/>
        <v>3</v>
      </c>
      <c r="E9868" s="1" t="str">
        <f>INDEX(Protocol[Mark],MATCH(C9868,Protocol[Step],0))</f>
        <v>6Gp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565010003</v>
      </c>
      <c r="H9868" s="134">
        <f>Systematic[[#This Row],[SampleVariableLabel]]+100*Systematic[[#This Row],[State]]</f>
        <v>565011003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565</v>
      </c>
      <c r="B9869" s="1">
        <f>IF(C9869=0,IF(B9868=Protocol!$V$20,1,B9868+1),B9868)</f>
        <v>1</v>
      </c>
      <c r="C9869" s="1">
        <f>IF(C9868+1=Protocol!$V$21,0,C9868+1)</f>
        <v>11</v>
      </c>
      <c r="D9869" s="1">
        <f t="shared" si="325"/>
        <v>4</v>
      </c>
      <c r="E9869" s="1" t="str">
        <f>INDEX(Protocol[Mark],MATCH(C9869,Protocol[Step],0))</f>
        <v>7U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565010004</v>
      </c>
      <c r="H9869" s="134">
        <f>Systematic[[#This Row],[SampleVariableLabel]]+100*Systematic[[#This Row],[State]]</f>
        <v>565011104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565</v>
      </c>
      <c r="B9870" s="1">
        <f>IF(C9870=0,IF(B9869=Protocol!$V$20,1,B9869+1),B9869)</f>
        <v>1</v>
      </c>
      <c r="C9870" s="1">
        <f>IF(C9869+1=Protocol!$V$21,0,C9869+1)</f>
        <v>12</v>
      </c>
      <c r="D9870" s="1">
        <f t="shared" si="325"/>
        <v>5</v>
      </c>
      <c r="E9870" s="1" t="str">
        <f>INDEX(Protocol[Mark],MATCH(C9870,Protocol[Step],0))</f>
        <v>8Rot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565010005</v>
      </c>
      <c r="H9870" s="134">
        <f>Systematic[[#This Row],[SampleVariableLabel]]+100*Systematic[[#This Row],[State]]</f>
        <v>565011205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565</v>
      </c>
      <c r="B9871" s="1">
        <f>IF(C9871=0,IF(B9870=Protocol!$V$20,1,B9870+1),B9870)</f>
        <v>1</v>
      </c>
      <c r="C9871" s="1">
        <f>IF(C9870+1=Protocol!$V$21,0,C9870+1)</f>
        <v>13</v>
      </c>
      <c r="D9871" s="1">
        <f t="shared" si="325"/>
        <v>6</v>
      </c>
      <c r="E9871" s="1" t="str">
        <f>INDEX(Protocol[Mark],MATCH(C9871,Protocol[Step],0))</f>
        <v>9Ama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565010006</v>
      </c>
      <c r="H9871" s="134">
        <f>Systematic[[#This Row],[SampleVariableLabel]]+100*Systematic[[#This Row],[State]]</f>
        <v>565011306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565</v>
      </c>
      <c r="B9872" s="1">
        <f>IF(C9872=0,IF(B9871=Protocol!$V$20,1,B9871+1),B9871)</f>
        <v>1</v>
      </c>
      <c r="C9872" s="1">
        <f>IF(C9871+1=Protocol!$V$21,0,C9871+1)</f>
        <v>14</v>
      </c>
      <c r="D9872" s="1">
        <f t="shared" si="325"/>
        <v>1</v>
      </c>
      <c r="E9872" s="1" t="str">
        <f>INDEX(Protocol[Mark],MATCH(C9872,Protocol[Step],0))</f>
        <v>10AsTm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565010001</v>
      </c>
      <c r="H9872" s="134">
        <f>Systematic[[#This Row],[SampleVariableLabel]]+100*Systematic[[#This Row],[State]]</f>
        <v>565011401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565</v>
      </c>
      <c r="B9873" s="1">
        <f>IF(C9873=0,IF(B9872=Protocol!$V$20,1,B9872+1),B9872)</f>
        <v>1</v>
      </c>
      <c r="C9873" s="1">
        <f>IF(C9872+1=Protocol!$V$21,0,C9872+1)</f>
        <v>15</v>
      </c>
      <c r="D9873" s="1">
        <f t="shared" si="325"/>
        <v>2</v>
      </c>
      <c r="E9873" s="1" t="str">
        <f>INDEX(Protocol[Mark],MATCH(C9873,Protocol[Step],0))</f>
        <v>11Azd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565010002</v>
      </c>
      <c r="H9873" s="134">
        <f>Systematic[[#This Row],[SampleVariableLabel]]+100*Systematic[[#This Row],[State]]</f>
        <v>565011502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566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ce1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566010003</v>
      </c>
      <c r="H9874" s="134">
        <f>Systematic[[#This Row],[SampleVariableLabel]]+100*Systematic[[#This Row],[State]]</f>
        <v>566010003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566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1Dig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566010004</v>
      </c>
      <c r="H9875" s="134">
        <f>Systematic[[#This Row],[SampleVariableLabel]]+100*Systematic[[#This Row],[State]]</f>
        <v>566010104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566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1D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566010005</v>
      </c>
      <c r="H9876" s="134">
        <f>Systematic[[#This Row],[SampleVariableLabel]]+100*Systematic[[#This Row],[State]]</f>
        <v>566010205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566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1M.1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566010006</v>
      </c>
      <c r="H9877" s="134">
        <f>Systematic[[#This Row],[SampleVariableLabel]]+100*Systematic[[#This Row],[State]]</f>
        <v>566010306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566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2Oct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566010001</v>
      </c>
      <c r="H9878" s="134">
        <f>Systematic[[#This Row],[SampleVariableLabel]]+100*Systematic[[#This Row],[State]]</f>
        <v>566010401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566</v>
      </c>
      <c r="B9879" s="1">
        <f>IF(C9879=0,IF(B9878=Protocol!$V$20,1,B9878+1),B9878)</f>
        <v>1</v>
      </c>
      <c r="C9879" s="1">
        <f>IF(C9878+1=Protocol!$V$21,0,C9878+1)</f>
        <v>5</v>
      </c>
      <c r="D9879" s="1">
        <f t="shared" si="325"/>
        <v>2</v>
      </c>
      <c r="E9879" s="1" t="str">
        <f>INDEX(Protocol[Mark],MATCH(C9879,Protocol[Step],0))</f>
        <v>2c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566010002</v>
      </c>
      <c r="H9879" s="134">
        <f>Systematic[[#This Row],[SampleVariableLabel]]+100*Systematic[[#This Row],[State]]</f>
        <v>566010502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566</v>
      </c>
      <c r="B9880" s="1">
        <f>IF(C9880=0,IF(B9879=Protocol!$V$20,1,B9879+1),B9879)</f>
        <v>1</v>
      </c>
      <c r="C9880" s="1">
        <f>IF(C9879+1=Protocol!$V$21,0,C9879+1)</f>
        <v>6</v>
      </c>
      <c r="D9880" s="1">
        <f t="shared" si="325"/>
        <v>3</v>
      </c>
      <c r="E9880" s="1" t="str">
        <f>INDEX(Protocol[Mark],MATCH(C9880,Protocol[Step],0))</f>
        <v>2M2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566010003</v>
      </c>
      <c r="H9880" s="134">
        <f>Systematic[[#This Row],[SampleVariableLabel]]+100*Systematic[[#This Row],[State]]</f>
        <v>566010603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566</v>
      </c>
      <c r="B9881" s="1">
        <f>IF(C9881=0,IF(B9880=Protocol!$V$20,1,B9880+1),B9880)</f>
        <v>1</v>
      </c>
      <c r="C9881" s="1">
        <f>IF(C9880+1=Protocol!$V$21,0,C9880+1)</f>
        <v>7</v>
      </c>
      <c r="D9881" s="1">
        <f t="shared" si="325"/>
        <v>4</v>
      </c>
      <c r="E9881" s="1" t="str">
        <f>INDEX(Protocol[Mark],MATCH(C9881,Protocol[Step],0))</f>
        <v>3P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566010004</v>
      </c>
      <c r="H9881" s="134">
        <f>Systematic[[#This Row],[SampleVariableLabel]]+100*Systematic[[#This Row],[State]]</f>
        <v>566010704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566</v>
      </c>
      <c r="B9882" s="1">
        <f>IF(C9882=0,IF(B9881=Protocol!$V$20,1,B9881+1),B9881)</f>
        <v>1</v>
      </c>
      <c r="C9882" s="1">
        <f>IF(C9881+1=Protocol!$V$21,0,C9881+1)</f>
        <v>8</v>
      </c>
      <c r="D9882" s="1">
        <f t="shared" si="325"/>
        <v>5</v>
      </c>
      <c r="E9882" s="1" t="str">
        <f>INDEX(Protocol[Mark],MATCH(C9882,Protocol[Step],0))</f>
        <v>4G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566010005</v>
      </c>
      <c r="H9882" s="134">
        <f>Systematic[[#This Row],[SampleVariableLabel]]+100*Systematic[[#This Row],[State]]</f>
        <v>566010805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566</v>
      </c>
      <c r="B9883" s="1">
        <f>IF(C9883=0,IF(B9882=Protocol!$V$20,1,B9882+1),B9882)</f>
        <v>1</v>
      </c>
      <c r="C9883" s="1">
        <f>IF(C9882+1=Protocol!$V$21,0,C9882+1)</f>
        <v>9</v>
      </c>
      <c r="D9883" s="1">
        <f t="shared" si="325"/>
        <v>6</v>
      </c>
      <c r="E9883" s="1" t="str">
        <f>INDEX(Protocol[Mark],MATCH(C9883,Protocol[Step],0))</f>
        <v>5S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566010006</v>
      </c>
      <c r="H9883" s="134">
        <f>Systematic[[#This Row],[SampleVariableLabel]]+100*Systematic[[#This Row],[State]]</f>
        <v>566010906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566</v>
      </c>
      <c r="B9884" s="1">
        <f>IF(C9884=0,IF(B9883=Protocol!$V$20,1,B9883+1),B9883)</f>
        <v>1</v>
      </c>
      <c r="C9884" s="1">
        <f>IF(C9883+1=Protocol!$V$21,0,C9883+1)</f>
        <v>10</v>
      </c>
      <c r="D9884" s="1">
        <f t="shared" si="325"/>
        <v>1</v>
      </c>
      <c r="E9884" s="1" t="str">
        <f>INDEX(Protocol[Mark],MATCH(C9884,Protocol[Step],0))</f>
        <v>6Gp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566010001</v>
      </c>
      <c r="H9884" s="134">
        <f>Systematic[[#This Row],[SampleVariableLabel]]+100*Systematic[[#This Row],[State]]</f>
        <v>566011001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566</v>
      </c>
      <c r="B9885" s="1">
        <f>IF(C9885=0,IF(B9884=Protocol!$V$20,1,B9884+1),B9884)</f>
        <v>1</v>
      </c>
      <c r="C9885" s="1">
        <f>IF(C9884+1=Protocol!$V$21,0,C9884+1)</f>
        <v>11</v>
      </c>
      <c r="D9885" s="1">
        <f t="shared" si="325"/>
        <v>2</v>
      </c>
      <c r="E9885" s="1" t="str">
        <f>INDEX(Protocol[Mark],MATCH(C9885,Protocol[Step],0))</f>
        <v>7U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566010002</v>
      </c>
      <c r="H9885" s="134">
        <f>Systematic[[#This Row],[SampleVariableLabel]]+100*Systematic[[#This Row],[State]]</f>
        <v>566011102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566</v>
      </c>
      <c r="B9886" s="1">
        <f>IF(C9886=0,IF(B9885=Protocol!$V$20,1,B9885+1),B9885)</f>
        <v>1</v>
      </c>
      <c r="C9886" s="1">
        <f>IF(C9885+1=Protocol!$V$21,0,C9885+1)</f>
        <v>12</v>
      </c>
      <c r="D9886" s="1">
        <f t="shared" si="325"/>
        <v>3</v>
      </c>
      <c r="E9886" s="1" t="str">
        <f>INDEX(Protocol[Mark],MATCH(C9886,Protocol[Step],0))</f>
        <v>8Rot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566010003</v>
      </c>
      <c r="H9886" s="134">
        <f>Systematic[[#This Row],[SampleVariableLabel]]+100*Systematic[[#This Row],[State]]</f>
        <v>566011203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566</v>
      </c>
      <c r="B9887" s="1">
        <f>IF(C9887=0,IF(B9886=Protocol!$V$20,1,B9886+1),B9886)</f>
        <v>1</v>
      </c>
      <c r="C9887" s="1">
        <f>IF(C9886+1=Protocol!$V$21,0,C9886+1)</f>
        <v>13</v>
      </c>
      <c r="D9887" s="1">
        <f t="shared" si="325"/>
        <v>4</v>
      </c>
      <c r="E9887" s="1" t="str">
        <f>INDEX(Protocol[Mark],MATCH(C9887,Protocol[Step],0))</f>
        <v>9Ama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566010004</v>
      </c>
      <c r="H9887" s="134">
        <f>Systematic[[#This Row],[SampleVariableLabel]]+100*Systematic[[#This Row],[State]]</f>
        <v>566011304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566</v>
      </c>
      <c r="B9888" s="1">
        <f>IF(C9888=0,IF(B9887=Protocol!$V$20,1,B9887+1),B9887)</f>
        <v>1</v>
      </c>
      <c r="C9888" s="1">
        <f>IF(C9887+1=Protocol!$V$21,0,C9887+1)</f>
        <v>14</v>
      </c>
      <c r="D9888" s="1">
        <f t="shared" si="325"/>
        <v>5</v>
      </c>
      <c r="E9888" s="1" t="str">
        <f>INDEX(Protocol[Mark],MATCH(C9888,Protocol[Step],0))</f>
        <v>10AsTm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566010005</v>
      </c>
      <c r="H9888" s="134">
        <f>Systematic[[#This Row],[SampleVariableLabel]]+100*Systematic[[#This Row],[State]]</f>
        <v>566011405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566</v>
      </c>
      <c r="B9889" s="1">
        <f>IF(C9889=0,IF(B9888=Protocol!$V$20,1,B9888+1),B9888)</f>
        <v>1</v>
      </c>
      <c r="C9889" s="1">
        <f>IF(C9888+1=Protocol!$V$21,0,C9888+1)</f>
        <v>15</v>
      </c>
      <c r="D9889" s="1">
        <f t="shared" si="325"/>
        <v>6</v>
      </c>
      <c r="E9889" s="1" t="str">
        <f>INDEX(Protocol[Mark],MATCH(C9889,Protocol[Step],0))</f>
        <v>11Azd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566010006</v>
      </c>
      <c r="H9889" s="134">
        <f>Systematic[[#This Row],[SampleVariableLabel]]+100*Systematic[[#This Row],[State]]</f>
        <v>566011506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567</v>
      </c>
      <c r="B9890" s="1">
        <f>IF(C9890=0,IF(B9889=Protocol!$V$20,1,B9889+1),B9889)</f>
        <v>1</v>
      </c>
      <c r="C9890" s="1">
        <f>IF(C9889+1=Protocol!$V$21,0,C9889+1)</f>
        <v>0</v>
      </c>
      <c r="D9890" s="1">
        <f t="shared" si="325"/>
        <v>1</v>
      </c>
      <c r="E9890" s="1" t="str">
        <f>INDEX(Protocol[Mark],MATCH(C9890,Protocol[Step],0))</f>
        <v>ce1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567010001</v>
      </c>
      <c r="H9890" s="134">
        <f>Systematic[[#This Row],[SampleVariableLabel]]+100*Systematic[[#This Row],[State]]</f>
        <v>567010001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567</v>
      </c>
      <c r="B9891" s="1">
        <f>IF(C9891=0,IF(B9890=Protocol!$V$20,1,B9890+1),B9890)</f>
        <v>1</v>
      </c>
      <c r="C9891" s="1">
        <f>IF(C9890+1=Protocol!$V$21,0,C9890+1)</f>
        <v>1</v>
      </c>
      <c r="D9891" s="1">
        <f t="shared" si="325"/>
        <v>2</v>
      </c>
      <c r="E9891" s="1" t="str">
        <f>INDEX(Protocol[Mark],MATCH(C9891,Protocol[Step],0))</f>
        <v>1Dig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567010002</v>
      </c>
      <c r="H9891" s="134">
        <f>Systematic[[#This Row],[SampleVariableLabel]]+100*Systematic[[#This Row],[State]]</f>
        <v>567010102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567</v>
      </c>
      <c r="B9892" s="1">
        <f>IF(C9892=0,IF(B9891=Protocol!$V$20,1,B9891+1),B9891)</f>
        <v>1</v>
      </c>
      <c r="C9892" s="1">
        <f>IF(C9891+1=Protocol!$V$21,0,C9891+1)</f>
        <v>2</v>
      </c>
      <c r="D9892" s="1">
        <f t="shared" si="325"/>
        <v>3</v>
      </c>
      <c r="E9892" s="1" t="str">
        <f>INDEX(Protocol[Mark],MATCH(C9892,Protocol[Step],0))</f>
        <v>1D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567010003</v>
      </c>
      <c r="H9892" s="134">
        <f>Systematic[[#This Row],[SampleVariableLabel]]+100*Systematic[[#This Row],[State]]</f>
        <v>567010203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567</v>
      </c>
      <c r="B9893" s="1">
        <f>IF(C9893=0,IF(B9892=Protocol!$V$20,1,B9892+1),B9892)</f>
        <v>1</v>
      </c>
      <c r="C9893" s="1">
        <f>IF(C9892+1=Protocol!$V$21,0,C9892+1)</f>
        <v>3</v>
      </c>
      <c r="D9893" s="1">
        <f t="shared" si="325"/>
        <v>4</v>
      </c>
      <c r="E9893" s="1" t="str">
        <f>INDEX(Protocol[Mark],MATCH(C9893,Protocol[Step],0))</f>
        <v>1M.1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567010004</v>
      </c>
      <c r="H9893" s="134">
        <f>Systematic[[#This Row],[SampleVariableLabel]]+100*Systematic[[#This Row],[State]]</f>
        <v>567010304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567</v>
      </c>
      <c r="B9894" s="1">
        <f>IF(C9894=0,IF(B9893=Protocol!$V$20,1,B9893+1),B9893)</f>
        <v>1</v>
      </c>
      <c r="C9894" s="1">
        <f>IF(C9893+1=Protocol!$V$21,0,C9893+1)</f>
        <v>4</v>
      </c>
      <c r="D9894" s="1">
        <f t="shared" si="325"/>
        <v>5</v>
      </c>
      <c r="E9894" s="1" t="str">
        <f>INDEX(Protocol[Mark],MATCH(C9894,Protocol[Step],0))</f>
        <v>2Oct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567010005</v>
      </c>
      <c r="H9894" s="134">
        <f>Systematic[[#This Row],[SampleVariableLabel]]+100*Systematic[[#This Row],[State]]</f>
        <v>567010405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567</v>
      </c>
      <c r="B9895" s="1">
        <f>IF(C9895=0,IF(B9894=Protocol!$V$20,1,B9894+1),B9894)</f>
        <v>1</v>
      </c>
      <c r="C9895" s="1">
        <f>IF(C9894+1=Protocol!$V$21,0,C9894+1)</f>
        <v>5</v>
      </c>
      <c r="D9895" s="1">
        <f t="shared" si="325"/>
        <v>6</v>
      </c>
      <c r="E9895" s="1" t="str">
        <f>INDEX(Protocol[Mark],MATCH(C9895,Protocol[Step],0))</f>
        <v>2c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567010006</v>
      </c>
      <c r="H9895" s="134">
        <f>Systematic[[#This Row],[SampleVariableLabel]]+100*Systematic[[#This Row],[State]]</f>
        <v>567010506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567</v>
      </c>
      <c r="B9896" s="1">
        <f>IF(C9896=0,IF(B9895=Protocol!$V$20,1,B9895+1),B9895)</f>
        <v>1</v>
      </c>
      <c r="C9896" s="1">
        <f>IF(C9895+1=Protocol!$V$21,0,C9895+1)</f>
        <v>6</v>
      </c>
      <c r="D9896" s="1">
        <f t="shared" si="325"/>
        <v>1</v>
      </c>
      <c r="E9896" s="1" t="str">
        <f>INDEX(Protocol[Mark],MATCH(C9896,Protocol[Step],0))</f>
        <v>2M2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567010001</v>
      </c>
      <c r="H9896" s="134">
        <f>Systematic[[#This Row],[SampleVariableLabel]]+100*Systematic[[#This Row],[State]]</f>
        <v>567010601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567</v>
      </c>
      <c r="B9897" s="1">
        <f>IF(C9897=0,IF(B9896=Protocol!$V$20,1,B9896+1),B9896)</f>
        <v>1</v>
      </c>
      <c r="C9897" s="1">
        <f>IF(C9896+1=Protocol!$V$21,0,C9896+1)</f>
        <v>7</v>
      </c>
      <c r="D9897" s="1">
        <f t="shared" si="325"/>
        <v>2</v>
      </c>
      <c r="E9897" s="1" t="str">
        <f>INDEX(Protocol[Mark],MATCH(C9897,Protocol[Step],0))</f>
        <v>3P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567010002</v>
      </c>
      <c r="H9897" s="134">
        <f>Systematic[[#This Row],[SampleVariableLabel]]+100*Systematic[[#This Row],[State]]</f>
        <v>567010702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567</v>
      </c>
      <c r="B9898" s="1">
        <f>IF(C9898=0,IF(B9897=Protocol!$V$20,1,B9897+1),B9897)</f>
        <v>1</v>
      </c>
      <c r="C9898" s="1">
        <f>IF(C9897+1=Protocol!$V$21,0,C9897+1)</f>
        <v>8</v>
      </c>
      <c r="D9898" s="1">
        <f t="shared" si="325"/>
        <v>3</v>
      </c>
      <c r="E9898" s="1" t="str">
        <f>INDEX(Protocol[Mark],MATCH(C9898,Protocol[Step],0))</f>
        <v>4G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567010003</v>
      </c>
      <c r="H9898" s="134">
        <f>Systematic[[#This Row],[SampleVariableLabel]]+100*Systematic[[#This Row],[State]]</f>
        <v>567010803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567</v>
      </c>
      <c r="B9899" s="1">
        <f>IF(C9899=0,IF(B9898=Protocol!$V$20,1,B9898+1),B9898)</f>
        <v>1</v>
      </c>
      <c r="C9899" s="1">
        <f>IF(C9898+1=Protocol!$V$21,0,C9898+1)</f>
        <v>9</v>
      </c>
      <c r="D9899" s="1">
        <f t="shared" si="325"/>
        <v>4</v>
      </c>
      <c r="E9899" s="1" t="str">
        <f>INDEX(Protocol[Mark],MATCH(C9899,Protocol[Step],0))</f>
        <v>5S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567010004</v>
      </c>
      <c r="H9899" s="134">
        <f>Systematic[[#This Row],[SampleVariableLabel]]+100*Systematic[[#This Row],[State]]</f>
        <v>567010904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567</v>
      </c>
      <c r="B9900" s="1">
        <f>IF(C9900=0,IF(B9899=Protocol!$V$20,1,B9899+1),B9899)</f>
        <v>1</v>
      </c>
      <c r="C9900" s="1">
        <f>IF(C9899+1=Protocol!$V$21,0,C9899+1)</f>
        <v>10</v>
      </c>
      <c r="D9900" s="1">
        <f t="shared" si="325"/>
        <v>5</v>
      </c>
      <c r="E9900" s="1" t="str">
        <f>INDEX(Protocol[Mark],MATCH(C9900,Protocol[Step],0))</f>
        <v>6Gp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567010005</v>
      </c>
      <c r="H9900" s="134">
        <f>Systematic[[#This Row],[SampleVariableLabel]]+100*Systematic[[#This Row],[State]]</f>
        <v>567011005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567</v>
      </c>
      <c r="B9901" s="1">
        <f>IF(C9901=0,IF(B9900=Protocol!$V$20,1,B9900+1),B9900)</f>
        <v>1</v>
      </c>
      <c r="C9901" s="1">
        <f>IF(C9900+1=Protocol!$V$21,0,C9900+1)</f>
        <v>11</v>
      </c>
      <c r="D9901" s="1">
        <f t="shared" si="325"/>
        <v>6</v>
      </c>
      <c r="E9901" s="1" t="str">
        <f>INDEX(Protocol[Mark],MATCH(C9901,Protocol[Step],0))</f>
        <v>7U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567010006</v>
      </c>
      <c r="H9901" s="134">
        <f>Systematic[[#This Row],[SampleVariableLabel]]+100*Systematic[[#This Row],[State]]</f>
        <v>567011106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567</v>
      </c>
      <c r="B9902" s="1">
        <f>IF(C9902=0,IF(B9901=Protocol!$V$20,1,B9901+1),B9901)</f>
        <v>1</v>
      </c>
      <c r="C9902" s="1">
        <f>IF(C9901+1=Protocol!$V$21,0,C9901+1)</f>
        <v>12</v>
      </c>
      <c r="D9902" s="1">
        <f t="shared" si="325"/>
        <v>1</v>
      </c>
      <c r="E9902" s="1" t="str">
        <f>INDEX(Protocol[Mark],MATCH(C9902,Protocol[Step],0))</f>
        <v>8Rot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567010001</v>
      </c>
      <c r="H9902" s="134">
        <f>Systematic[[#This Row],[SampleVariableLabel]]+100*Systematic[[#This Row],[State]]</f>
        <v>567011201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567</v>
      </c>
      <c r="B9903" s="1">
        <f>IF(C9903=0,IF(B9902=Protocol!$V$20,1,B9902+1),B9902)</f>
        <v>1</v>
      </c>
      <c r="C9903" s="1">
        <f>IF(C9902+1=Protocol!$V$21,0,C9902+1)</f>
        <v>13</v>
      </c>
      <c r="D9903" s="1">
        <f t="shared" si="325"/>
        <v>2</v>
      </c>
      <c r="E9903" s="1" t="str">
        <f>INDEX(Protocol[Mark],MATCH(C9903,Protocol[Step],0))</f>
        <v>9Ama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567010002</v>
      </c>
      <c r="H9903" s="134">
        <f>Systematic[[#This Row],[SampleVariableLabel]]+100*Systematic[[#This Row],[State]]</f>
        <v>567011302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567</v>
      </c>
      <c r="B9904" s="1">
        <f>IF(C9904=0,IF(B9903=Protocol!$V$20,1,B9903+1),B9903)</f>
        <v>1</v>
      </c>
      <c r="C9904" s="1">
        <f>IF(C9903+1=Protocol!$V$21,0,C9903+1)</f>
        <v>14</v>
      </c>
      <c r="D9904" s="1">
        <f t="shared" si="325"/>
        <v>3</v>
      </c>
      <c r="E9904" s="1" t="str">
        <f>INDEX(Protocol[Mark],MATCH(C9904,Protocol[Step],0))</f>
        <v>10AsTm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567010003</v>
      </c>
      <c r="H9904" s="134">
        <f>Systematic[[#This Row],[SampleVariableLabel]]+100*Systematic[[#This Row],[State]]</f>
        <v>567011403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567</v>
      </c>
      <c r="B9905" s="1">
        <f>IF(C9905=0,IF(B9904=Protocol!$V$20,1,B9904+1),B9904)</f>
        <v>1</v>
      </c>
      <c r="C9905" s="1">
        <f>IF(C9904+1=Protocol!$V$21,0,C9904+1)</f>
        <v>15</v>
      </c>
      <c r="D9905" s="1">
        <f t="shared" si="325"/>
        <v>4</v>
      </c>
      <c r="E9905" s="1" t="str">
        <f>INDEX(Protocol[Mark],MATCH(C9905,Protocol[Step],0))</f>
        <v>11Azd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567010004</v>
      </c>
      <c r="H9905" s="134">
        <f>Systematic[[#This Row],[SampleVariableLabel]]+100*Systematic[[#This Row],[State]]</f>
        <v>567011504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568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ce1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568010005</v>
      </c>
      <c r="H9906" s="134">
        <f>Systematic[[#This Row],[SampleVariableLabel]]+100*Systematic[[#This Row],[State]]</f>
        <v>568010005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568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568010006</v>
      </c>
      <c r="H9907" s="134">
        <f>Systematic[[#This Row],[SampleVariableLabel]]+100*Systematic[[#This Row],[State]]</f>
        <v>568010106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568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568010001</v>
      </c>
      <c r="H9908" s="134">
        <f>Systematic[[#This Row],[SampleVariableLabel]]+100*Systematic[[#This Row],[State]]</f>
        <v>568010201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568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1M.1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568010002</v>
      </c>
      <c r="H9909" s="134">
        <f>Systematic[[#This Row],[SampleVariableLabel]]+100*Systematic[[#This Row],[State]]</f>
        <v>568010302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568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2Oct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568010003</v>
      </c>
      <c r="H9910" s="134">
        <f>Systematic[[#This Row],[SampleVariableLabel]]+100*Systematic[[#This Row],[State]]</f>
        <v>568010403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568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568010004</v>
      </c>
      <c r="H9911" s="134">
        <f>Systematic[[#This Row],[SampleVariableLabel]]+100*Systematic[[#This Row],[State]]</f>
        <v>568010504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568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2M2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568010005</v>
      </c>
      <c r="H9912" s="134">
        <f>Systematic[[#This Row],[SampleVariableLabel]]+100*Systematic[[#This Row],[State]]</f>
        <v>568010605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568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3P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568010006</v>
      </c>
      <c r="H9913" s="134">
        <f>Systematic[[#This Row],[SampleVariableLabel]]+100*Systematic[[#This Row],[State]]</f>
        <v>568010706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568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4G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568010001</v>
      </c>
      <c r="H9914" s="134">
        <f>Systematic[[#This Row],[SampleVariableLabel]]+100*Systematic[[#This Row],[State]]</f>
        <v>568010801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568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5S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568010002</v>
      </c>
      <c r="H9915" s="134">
        <f>Systematic[[#This Row],[SampleVariableLabel]]+100*Systematic[[#This Row],[State]]</f>
        <v>568010902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568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6Gp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568010003</v>
      </c>
      <c r="H9916" s="134">
        <f>Systematic[[#This Row],[SampleVariableLabel]]+100*Systematic[[#This Row],[State]]</f>
        <v>568011003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568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7U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568010004</v>
      </c>
      <c r="H9917" s="134">
        <f>Systematic[[#This Row],[SampleVariableLabel]]+100*Systematic[[#This Row],[State]]</f>
        <v>568011104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568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8Rot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568010005</v>
      </c>
      <c r="H9918" s="134">
        <f>Systematic[[#This Row],[SampleVariableLabel]]+100*Systematic[[#This Row],[State]]</f>
        <v>568011205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568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9Ama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568010006</v>
      </c>
      <c r="H9919" s="134">
        <f>Systematic[[#This Row],[SampleVariableLabel]]+100*Systematic[[#This Row],[State]]</f>
        <v>568011306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568</v>
      </c>
      <c r="B9920" s="1">
        <f>IF(C9920=0,IF(B9919=Protocol!$V$20,1,B9919+1),B9919)</f>
        <v>1</v>
      </c>
      <c r="C9920" s="1">
        <f>IF(C9919+1=Protocol!$V$21,0,C9919+1)</f>
        <v>14</v>
      </c>
      <c r="D9920" s="1">
        <f t="shared" si="325"/>
        <v>1</v>
      </c>
      <c r="E9920" s="1" t="str">
        <f>INDEX(Protocol[Mark],MATCH(C9920,Protocol[Step],0))</f>
        <v>10AsTm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568010001</v>
      </c>
      <c r="H9920" s="134">
        <f>Systematic[[#This Row],[SampleVariableLabel]]+100*Systematic[[#This Row],[State]]</f>
        <v>568011401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568</v>
      </c>
      <c r="B9921" s="1">
        <f>IF(C9921=0,IF(B9920=Protocol!$V$20,1,B9920+1),B9920)</f>
        <v>1</v>
      </c>
      <c r="C9921" s="1">
        <f>IF(C9920+1=Protocol!$V$21,0,C9920+1)</f>
        <v>15</v>
      </c>
      <c r="D9921" s="1">
        <f t="shared" si="325"/>
        <v>2</v>
      </c>
      <c r="E9921" s="1" t="str">
        <f>INDEX(Protocol[Mark],MATCH(C9921,Protocol[Step],0))</f>
        <v>11Azd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568010002</v>
      </c>
      <c r="H9921" s="134">
        <f>Systematic[[#This Row],[SampleVariableLabel]]+100*Systematic[[#This Row],[State]]</f>
        <v>568011502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569</v>
      </c>
      <c r="B9922" s="1">
        <f>IF(C9922=0,IF(B9921=Protocol!$V$20,1,B9921+1),B9921)</f>
        <v>1</v>
      </c>
      <c r="C9922" s="1">
        <f>IF(C9921+1=Protocol!$V$21,0,C9921+1)</f>
        <v>0</v>
      </c>
      <c r="D9922" s="1">
        <f t="shared" si="325"/>
        <v>3</v>
      </c>
      <c r="E9922" s="1" t="str">
        <f>INDEX(Protocol[Mark],MATCH(C9922,Protocol[Step],0))</f>
        <v>ce1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569010003</v>
      </c>
      <c r="H9922" s="134">
        <f>Systematic[[#This Row],[SampleVariableLabel]]+100*Systematic[[#This Row],[State]]</f>
        <v>569010003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569</v>
      </c>
      <c r="B9923" s="1">
        <f>IF(C9923=0,IF(B9922=Protocol!$V$20,1,B9922+1),B9922)</f>
        <v>1</v>
      </c>
      <c r="C9923" s="1">
        <f>IF(C9922+1=Protocol!$V$21,0,C9922+1)</f>
        <v>1</v>
      </c>
      <c r="D9923" s="1">
        <f t="shared" ref="D9923:D9986" si="327">IF(D9922=nVariables,1,D9922+1)</f>
        <v>4</v>
      </c>
      <c r="E9923" s="1" t="str">
        <f>INDEX(Protocol[Mark],MATCH(C9923,Protocol[Step],0))</f>
        <v>1Dig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569010004</v>
      </c>
      <c r="H9923" s="134">
        <f>Systematic[[#This Row],[SampleVariableLabel]]+100*Systematic[[#This Row],[State]]</f>
        <v>569010104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569</v>
      </c>
      <c r="B9924" s="1">
        <f>IF(C9924=0,IF(B9923=Protocol!$V$20,1,B9923+1),B9923)</f>
        <v>1</v>
      </c>
      <c r="C9924" s="1">
        <f>IF(C9923+1=Protocol!$V$21,0,C9923+1)</f>
        <v>2</v>
      </c>
      <c r="D9924" s="1">
        <f t="shared" si="327"/>
        <v>5</v>
      </c>
      <c r="E9924" s="1" t="str">
        <f>INDEX(Protocol[Mark],MATCH(C9924,Protocol[Step],0))</f>
        <v>1D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569010005</v>
      </c>
      <c r="H9924" s="134">
        <f>Systematic[[#This Row],[SampleVariableLabel]]+100*Systematic[[#This Row],[State]]</f>
        <v>569010205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569</v>
      </c>
      <c r="B9925" s="1">
        <f>IF(C9925=0,IF(B9924=Protocol!$V$20,1,B9924+1),B9924)</f>
        <v>1</v>
      </c>
      <c r="C9925" s="1">
        <f>IF(C9924+1=Protocol!$V$21,0,C9924+1)</f>
        <v>3</v>
      </c>
      <c r="D9925" s="1">
        <f t="shared" si="327"/>
        <v>6</v>
      </c>
      <c r="E9925" s="1" t="str">
        <f>INDEX(Protocol[Mark],MATCH(C9925,Protocol[Step],0))</f>
        <v>1M.1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569010006</v>
      </c>
      <c r="H9925" s="134">
        <f>Systematic[[#This Row],[SampleVariableLabel]]+100*Systematic[[#This Row],[State]]</f>
        <v>569010306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569</v>
      </c>
      <c r="B9926" s="1">
        <f>IF(C9926=0,IF(B9925=Protocol!$V$20,1,B9925+1),B9925)</f>
        <v>1</v>
      </c>
      <c r="C9926" s="1">
        <f>IF(C9925+1=Protocol!$V$21,0,C9925+1)</f>
        <v>4</v>
      </c>
      <c r="D9926" s="1">
        <f t="shared" si="327"/>
        <v>1</v>
      </c>
      <c r="E9926" s="1" t="str">
        <f>INDEX(Protocol[Mark],MATCH(C9926,Protocol[Step],0))</f>
        <v>2Oct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569010001</v>
      </c>
      <c r="H9926" s="134">
        <f>Systematic[[#This Row],[SampleVariableLabel]]+100*Systematic[[#This Row],[State]]</f>
        <v>569010401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569</v>
      </c>
      <c r="B9927" s="1">
        <f>IF(C9927=0,IF(B9926=Protocol!$V$20,1,B9926+1),B9926)</f>
        <v>1</v>
      </c>
      <c r="C9927" s="1">
        <f>IF(C9926+1=Protocol!$V$21,0,C9926+1)</f>
        <v>5</v>
      </c>
      <c r="D9927" s="1">
        <f t="shared" si="327"/>
        <v>2</v>
      </c>
      <c r="E9927" s="1" t="str">
        <f>INDEX(Protocol[Mark],MATCH(C9927,Protocol[Step],0))</f>
        <v>2c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569010002</v>
      </c>
      <c r="H9927" s="134">
        <f>Systematic[[#This Row],[SampleVariableLabel]]+100*Systematic[[#This Row],[State]]</f>
        <v>569010502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569</v>
      </c>
      <c r="B9928" s="1">
        <f>IF(C9928=0,IF(B9927=Protocol!$V$20,1,B9927+1),B9927)</f>
        <v>1</v>
      </c>
      <c r="C9928" s="1">
        <f>IF(C9927+1=Protocol!$V$21,0,C9927+1)</f>
        <v>6</v>
      </c>
      <c r="D9928" s="1">
        <f t="shared" si="327"/>
        <v>3</v>
      </c>
      <c r="E9928" s="1" t="str">
        <f>INDEX(Protocol[Mark],MATCH(C9928,Protocol[Step],0))</f>
        <v>2M2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569010003</v>
      </c>
      <c r="H9928" s="134">
        <f>Systematic[[#This Row],[SampleVariableLabel]]+100*Systematic[[#This Row],[State]]</f>
        <v>569010603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569</v>
      </c>
      <c r="B9929" s="1">
        <f>IF(C9929=0,IF(B9928=Protocol!$V$20,1,B9928+1),B9928)</f>
        <v>1</v>
      </c>
      <c r="C9929" s="1">
        <f>IF(C9928+1=Protocol!$V$21,0,C9928+1)</f>
        <v>7</v>
      </c>
      <c r="D9929" s="1">
        <f t="shared" si="327"/>
        <v>4</v>
      </c>
      <c r="E9929" s="1" t="str">
        <f>INDEX(Protocol[Mark],MATCH(C9929,Protocol[Step],0))</f>
        <v>3P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569010004</v>
      </c>
      <c r="H9929" s="134">
        <f>Systematic[[#This Row],[SampleVariableLabel]]+100*Systematic[[#This Row],[State]]</f>
        <v>569010704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569</v>
      </c>
      <c r="B9930" s="1">
        <f>IF(C9930=0,IF(B9929=Protocol!$V$20,1,B9929+1),B9929)</f>
        <v>1</v>
      </c>
      <c r="C9930" s="1">
        <f>IF(C9929+1=Protocol!$V$21,0,C9929+1)</f>
        <v>8</v>
      </c>
      <c r="D9930" s="1">
        <f t="shared" si="327"/>
        <v>5</v>
      </c>
      <c r="E9930" s="1" t="str">
        <f>INDEX(Protocol[Mark],MATCH(C9930,Protocol[Step],0))</f>
        <v>4G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569010005</v>
      </c>
      <c r="H9930" s="134">
        <f>Systematic[[#This Row],[SampleVariableLabel]]+100*Systematic[[#This Row],[State]]</f>
        <v>569010805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569</v>
      </c>
      <c r="B9931" s="1">
        <f>IF(C9931=0,IF(B9930=Protocol!$V$20,1,B9930+1),B9930)</f>
        <v>1</v>
      </c>
      <c r="C9931" s="1">
        <f>IF(C9930+1=Protocol!$V$21,0,C9930+1)</f>
        <v>9</v>
      </c>
      <c r="D9931" s="1">
        <f t="shared" si="327"/>
        <v>6</v>
      </c>
      <c r="E9931" s="1" t="str">
        <f>INDEX(Protocol[Mark],MATCH(C9931,Protocol[Step],0))</f>
        <v>5S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569010006</v>
      </c>
      <c r="H9931" s="134">
        <f>Systematic[[#This Row],[SampleVariableLabel]]+100*Systematic[[#This Row],[State]]</f>
        <v>569010906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569</v>
      </c>
      <c r="B9932" s="1">
        <f>IF(C9932=0,IF(B9931=Protocol!$V$20,1,B9931+1),B9931)</f>
        <v>1</v>
      </c>
      <c r="C9932" s="1">
        <f>IF(C9931+1=Protocol!$V$21,0,C9931+1)</f>
        <v>10</v>
      </c>
      <c r="D9932" s="1">
        <f t="shared" si="327"/>
        <v>1</v>
      </c>
      <c r="E9932" s="1" t="str">
        <f>INDEX(Protocol[Mark],MATCH(C9932,Protocol[Step],0))</f>
        <v>6Gp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569010001</v>
      </c>
      <c r="H9932" s="134">
        <f>Systematic[[#This Row],[SampleVariableLabel]]+100*Systematic[[#This Row],[State]]</f>
        <v>569011001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569</v>
      </c>
      <c r="B9933" s="1">
        <f>IF(C9933=0,IF(B9932=Protocol!$V$20,1,B9932+1),B9932)</f>
        <v>1</v>
      </c>
      <c r="C9933" s="1">
        <f>IF(C9932+1=Protocol!$V$21,0,C9932+1)</f>
        <v>11</v>
      </c>
      <c r="D9933" s="1">
        <f t="shared" si="327"/>
        <v>2</v>
      </c>
      <c r="E9933" s="1" t="str">
        <f>INDEX(Protocol[Mark],MATCH(C9933,Protocol[Step],0))</f>
        <v>7U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569010002</v>
      </c>
      <c r="H9933" s="134">
        <f>Systematic[[#This Row],[SampleVariableLabel]]+100*Systematic[[#This Row],[State]]</f>
        <v>569011102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569</v>
      </c>
      <c r="B9934" s="1">
        <f>IF(C9934=0,IF(B9933=Protocol!$V$20,1,B9933+1),B9933)</f>
        <v>1</v>
      </c>
      <c r="C9934" s="1">
        <f>IF(C9933+1=Protocol!$V$21,0,C9933+1)</f>
        <v>12</v>
      </c>
      <c r="D9934" s="1">
        <f t="shared" si="327"/>
        <v>3</v>
      </c>
      <c r="E9934" s="1" t="str">
        <f>INDEX(Protocol[Mark],MATCH(C9934,Protocol[Step],0))</f>
        <v>8Rot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569010003</v>
      </c>
      <c r="H9934" s="134">
        <f>Systematic[[#This Row],[SampleVariableLabel]]+100*Systematic[[#This Row],[State]]</f>
        <v>569011203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569</v>
      </c>
      <c r="B9935" s="1">
        <f>IF(C9935=0,IF(B9934=Protocol!$V$20,1,B9934+1),B9934)</f>
        <v>1</v>
      </c>
      <c r="C9935" s="1">
        <f>IF(C9934+1=Protocol!$V$21,0,C9934+1)</f>
        <v>13</v>
      </c>
      <c r="D9935" s="1">
        <f t="shared" si="327"/>
        <v>4</v>
      </c>
      <c r="E9935" s="1" t="str">
        <f>INDEX(Protocol[Mark],MATCH(C9935,Protocol[Step],0))</f>
        <v>9Ama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569010004</v>
      </c>
      <c r="H9935" s="134">
        <f>Systematic[[#This Row],[SampleVariableLabel]]+100*Systematic[[#This Row],[State]]</f>
        <v>569011304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569</v>
      </c>
      <c r="B9936" s="1">
        <f>IF(C9936=0,IF(B9935=Protocol!$V$20,1,B9935+1),B9935)</f>
        <v>1</v>
      </c>
      <c r="C9936" s="1">
        <f>IF(C9935+1=Protocol!$V$21,0,C9935+1)</f>
        <v>14</v>
      </c>
      <c r="D9936" s="1">
        <f t="shared" si="327"/>
        <v>5</v>
      </c>
      <c r="E9936" s="1" t="str">
        <f>INDEX(Protocol[Mark],MATCH(C9936,Protocol[Step],0))</f>
        <v>10AsTm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569010005</v>
      </c>
      <c r="H9936" s="134">
        <f>Systematic[[#This Row],[SampleVariableLabel]]+100*Systematic[[#This Row],[State]]</f>
        <v>569011405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569</v>
      </c>
      <c r="B9937" s="1">
        <f>IF(C9937=0,IF(B9936=Protocol!$V$20,1,B9936+1),B9936)</f>
        <v>1</v>
      </c>
      <c r="C9937" s="1">
        <f>IF(C9936+1=Protocol!$V$21,0,C9936+1)</f>
        <v>15</v>
      </c>
      <c r="D9937" s="1">
        <f t="shared" si="327"/>
        <v>6</v>
      </c>
      <c r="E9937" s="1" t="str">
        <f>INDEX(Protocol[Mark],MATCH(C9937,Protocol[Step],0))</f>
        <v>11Azd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569010006</v>
      </c>
      <c r="H9937" s="134">
        <f>Systematic[[#This Row],[SampleVariableLabel]]+100*Systematic[[#This Row],[State]]</f>
        <v>569011506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570</v>
      </c>
      <c r="B9938" s="1">
        <f>IF(C9938=0,IF(B9937=Protocol!$V$20,1,B9937+1),B9937)</f>
        <v>1</v>
      </c>
      <c r="C9938" s="1">
        <f>IF(C9937+1=Protocol!$V$21,0,C9937+1)</f>
        <v>0</v>
      </c>
      <c r="D9938" s="1">
        <f t="shared" si="327"/>
        <v>1</v>
      </c>
      <c r="E9938" s="1" t="str">
        <f>INDEX(Protocol[Mark],MATCH(C9938,Protocol[Step],0))</f>
        <v>ce1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570010001</v>
      </c>
      <c r="H9938" s="134">
        <f>Systematic[[#This Row],[SampleVariableLabel]]+100*Systematic[[#This Row],[State]]</f>
        <v>570010001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570</v>
      </c>
      <c r="B9939" s="1">
        <f>IF(C9939=0,IF(B9938=Protocol!$V$20,1,B9938+1),B9938)</f>
        <v>1</v>
      </c>
      <c r="C9939" s="1">
        <f>IF(C9938+1=Protocol!$V$21,0,C9938+1)</f>
        <v>1</v>
      </c>
      <c r="D9939" s="1">
        <f t="shared" si="327"/>
        <v>2</v>
      </c>
      <c r="E9939" s="1" t="str">
        <f>INDEX(Protocol[Mark],MATCH(C9939,Protocol[Step],0))</f>
        <v>1Dig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570010002</v>
      </c>
      <c r="H9939" s="134">
        <f>Systematic[[#This Row],[SampleVariableLabel]]+100*Systematic[[#This Row],[State]]</f>
        <v>570010102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570</v>
      </c>
      <c r="B9940" s="1">
        <f>IF(C9940=0,IF(B9939=Protocol!$V$20,1,B9939+1),B9939)</f>
        <v>1</v>
      </c>
      <c r="C9940" s="1">
        <f>IF(C9939+1=Protocol!$V$21,0,C9939+1)</f>
        <v>2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570010003</v>
      </c>
      <c r="H9940" s="134">
        <f>Systematic[[#This Row],[SampleVariableLabel]]+100*Systematic[[#This Row],[State]]</f>
        <v>570010203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570</v>
      </c>
      <c r="B9941" s="1">
        <f>IF(C9941=0,IF(B9940=Protocol!$V$20,1,B9940+1),B9940)</f>
        <v>1</v>
      </c>
      <c r="C9941" s="1">
        <f>IF(C9940+1=Protocol!$V$21,0,C9940+1)</f>
        <v>3</v>
      </c>
      <c r="D9941" s="1">
        <f t="shared" si="327"/>
        <v>4</v>
      </c>
      <c r="E9941" s="1" t="str">
        <f>INDEX(Protocol[Mark],MATCH(C9941,Protocol[Step],0))</f>
        <v>1M.1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570010004</v>
      </c>
      <c r="H9941" s="134">
        <f>Systematic[[#This Row],[SampleVariableLabel]]+100*Systematic[[#This Row],[State]]</f>
        <v>570010304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570</v>
      </c>
      <c r="B9942" s="1">
        <f>IF(C9942=0,IF(B9941=Protocol!$V$20,1,B9941+1),B9941)</f>
        <v>1</v>
      </c>
      <c r="C9942" s="1">
        <f>IF(C9941+1=Protocol!$V$21,0,C9941+1)</f>
        <v>4</v>
      </c>
      <c r="D9942" s="1">
        <f t="shared" si="327"/>
        <v>5</v>
      </c>
      <c r="E9942" s="1" t="str">
        <f>INDEX(Protocol[Mark],MATCH(C9942,Protocol[Step],0))</f>
        <v>2Oct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570010005</v>
      </c>
      <c r="H9942" s="134">
        <f>Systematic[[#This Row],[SampleVariableLabel]]+100*Systematic[[#This Row],[State]]</f>
        <v>570010405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570</v>
      </c>
      <c r="B9943" s="1">
        <f>IF(C9943=0,IF(B9942=Protocol!$V$20,1,B9942+1),B9942)</f>
        <v>1</v>
      </c>
      <c r="C9943" s="1">
        <f>IF(C9942+1=Protocol!$V$21,0,C9942+1)</f>
        <v>5</v>
      </c>
      <c r="D9943" s="1">
        <f t="shared" si="327"/>
        <v>6</v>
      </c>
      <c r="E9943" s="1" t="str">
        <f>INDEX(Protocol[Mark],MATCH(C9943,Protocol[Step],0))</f>
        <v>2c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570010006</v>
      </c>
      <c r="H9943" s="134">
        <f>Systematic[[#This Row],[SampleVariableLabel]]+100*Systematic[[#This Row],[State]]</f>
        <v>570010506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570</v>
      </c>
      <c r="B9944" s="1">
        <f>IF(C9944=0,IF(B9943=Protocol!$V$20,1,B9943+1),B9943)</f>
        <v>1</v>
      </c>
      <c r="C9944" s="1">
        <f>IF(C9943+1=Protocol!$V$21,0,C9943+1)</f>
        <v>6</v>
      </c>
      <c r="D9944" s="1">
        <f t="shared" si="327"/>
        <v>1</v>
      </c>
      <c r="E9944" s="1" t="str">
        <f>INDEX(Protocol[Mark],MATCH(C9944,Protocol[Step],0))</f>
        <v>2M2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570010001</v>
      </c>
      <c r="H9944" s="134">
        <f>Systematic[[#This Row],[SampleVariableLabel]]+100*Systematic[[#This Row],[State]]</f>
        <v>570010601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570</v>
      </c>
      <c r="B9945" s="1">
        <f>IF(C9945=0,IF(B9944=Protocol!$V$20,1,B9944+1),B9944)</f>
        <v>1</v>
      </c>
      <c r="C9945" s="1">
        <f>IF(C9944+1=Protocol!$V$21,0,C9944+1)</f>
        <v>7</v>
      </c>
      <c r="D9945" s="1">
        <f t="shared" si="327"/>
        <v>2</v>
      </c>
      <c r="E9945" s="1" t="str">
        <f>INDEX(Protocol[Mark],MATCH(C9945,Protocol[Step],0))</f>
        <v>3P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570010002</v>
      </c>
      <c r="H9945" s="134">
        <f>Systematic[[#This Row],[SampleVariableLabel]]+100*Systematic[[#This Row],[State]]</f>
        <v>570010702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570</v>
      </c>
      <c r="B9946" s="1">
        <f>IF(C9946=0,IF(B9945=Protocol!$V$20,1,B9945+1),B9945)</f>
        <v>1</v>
      </c>
      <c r="C9946" s="1">
        <f>IF(C9945+1=Protocol!$V$21,0,C9945+1)</f>
        <v>8</v>
      </c>
      <c r="D9946" s="1">
        <f t="shared" si="327"/>
        <v>3</v>
      </c>
      <c r="E9946" s="1" t="str">
        <f>INDEX(Protocol[Mark],MATCH(C9946,Protocol[Step],0))</f>
        <v>4G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570010003</v>
      </c>
      <c r="H9946" s="134">
        <f>Systematic[[#This Row],[SampleVariableLabel]]+100*Systematic[[#This Row],[State]]</f>
        <v>570010803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570</v>
      </c>
      <c r="B9947" s="1">
        <f>IF(C9947=0,IF(B9946=Protocol!$V$20,1,B9946+1),B9946)</f>
        <v>1</v>
      </c>
      <c r="C9947" s="1">
        <f>IF(C9946+1=Protocol!$V$21,0,C9946+1)</f>
        <v>9</v>
      </c>
      <c r="D9947" s="1">
        <f t="shared" si="327"/>
        <v>4</v>
      </c>
      <c r="E9947" s="1" t="str">
        <f>INDEX(Protocol[Mark],MATCH(C9947,Protocol[Step],0))</f>
        <v>5S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570010004</v>
      </c>
      <c r="H9947" s="134">
        <f>Systematic[[#This Row],[SampleVariableLabel]]+100*Systematic[[#This Row],[State]]</f>
        <v>570010904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570</v>
      </c>
      <c r="B9948" s="1">
        <f>IF(C9948=0,IF(B9947=Protocol!$V$20,1,B9947+1),B9947)</f>
        <v>1</v>
      </c>
      <c r="C9948" s="1">
        <f>IF(C9947+1=Protocol!$V$21,0,C9947+1)</f>
        <v>10</v>
      </c>
      <c r="D9948" s="1">
        <f t="shared" si="327"/>
        <v>5</v>
      </c>
      <c r="E9948" s="1" t="str">
        <f>INDEX(Protocol[Mark],MATCH(C9948,Protocol[Step],0))</f>
        <v>6Gp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570010005</v>
      </c>
      <c r="H9948" s="134">
        <f>Systematic[[#This Row],[SampleVariableLabel]]+100*Systematic[[#This Row],[State]]</f>
        <v>570011005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570</v>
      </c>
      <c r="B9949" s="1">
        <f>IF(C9949=0,IF(B9948=Protocol!$V$20,1,B9948+1),B9948)</f>
        <v>1</v>
      </c>
      <c r="C9949" s="1">
        <f>IF(C9948+1=Protocol!$V$21,0,C9948+1)</f>
        <v>11</v>
      </c>
      <c r="D9949" s="1">
        <f t="shared" si="327"/>
        <v>6</v>
      </c>
      <c r="E9949" s="1" t="str">
        <f>INDEX(Protocol[Mark],MATCH(C9949,Protocol[Step],0))</f>
        <v>7U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570010006</v>
      </c>
      <c r="H9949" s="134">
        <f>Systematic[[#This Row],[SampleVariableLabel]]+100*Systematic[[#This Row],[State]]</f>
        <v>570011106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570</v>
      </c>
      <c r="B9950" s="1">
        <f>IF(C9950=0,IF(B9949=Protocol!$V$20,1,B9949+1),B9949)</f>
        <v>1</v>
      </c>
      <c r="C9950" s="1">
        <f>IF(C9949+1=Protocol!$V$21,0,C9949+1)</f>
        <v>12</v>
      </c>
      <c r="D9950" s="1">
        <f t="shared" si="327"/>
        <v>1</v>
      </c>
      <c r="E9950" s="1" t="str">
        <f>INDEX(Protocol[Mark],MATCH(C9950,Protocol[Step],0))</f>
        <v>8Rot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570010001</v>
      </c>
      <c r="H9950" s="134">
        <f>Systematic[[#This Row],[SampleVariableLabel]]+100*Systematic[[#This Row],[State]]</f>
        <v>570011201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570</v>
      </c>
      <c r="B9951" s="1">
        <f>IF(C9951=0,IF(B9950=Protocol!$V$20,1,B9950+1),B9950)</f>
        <v>1</v>
      </c>
      <c r="C9951" s="1">
        <f>IF(C9950+1=Protocol!$V$21,0,C9950+1)</f>
        <v>13</v>
      </c>
      <c r="D9951" s="1">
        <f t="shared" si="327"/>
        <v>2</v>
      </c>
      <c r="E9951" s="1" t="str">
        <f>INDEX(Protocol[Mark],MATCH(C9951,Protocol[Step],0))</f>
        <v>9Ama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570010002</v>
      </c>
      <c r="H9951" s="134">
        <f>Systematic[[#This Row],[SampleVariableLabel]]+100*Systematic[[#This Row],[State]]</f>
        <v>570011302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570</v>
      </c>
      <c r="B9952" s="1">
        <f>IF(C9952=0,IF(B9951=Protocol!$V$20,1,B9951+1),B9951)</f>
        <v>1</v>
      </c>
      <c r="C9952" s="1">
        <f>IF(C9951+1=Protocol!$V$21,0,C9951+1)</f>
        <v>14</v>
      </c>
      <c r="D9952" s="1">
        <f t="shared" si="327"/>
        <v>3</v>
      </c>
      <c r="E9952" s="1" t="str">
        <f>INDEX(Protocol[Mark],MATCH(C9952,Protocol[Step],0))</f>
        <v>10AsTm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570010003</v>
      </c>
      <c r="H9952" s="134">
        <f>Systematic[[#This Row],[SampleVariableLabel]]+100*Systematic[[#This Row],[State]]</f>
        <v>570011403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570</v>
      </c>
      <c r="B9953" s="1">
        <f>IF(C9953=0,IF(B9952=Protocol!$V$20,1,B9952+1),B9952)</f>
        <v>1</v>
      </c>
      <c r="C9953" s="1">
        <f>IF(C9952+1=Protocol!$V$21,0,C9952+1)</f>
        <v>15</v>
      </c>
      <c r="D9953" s="1">
        <f t="shared" si="327"/>
        <v>4</v>
      </c>
      <c r="E9953" s="1" t="str">
        <f>INDEX(Protocol[Mark],MATCH(C9953,Protocol[Step],0))</f>
        <v>11Azd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570010004</v>
      </c>
      <c r="H9953" s="134">
        <f>Systematic[[#This Row],[SampleVariableLabel]]+100*Systematic[[#This Row],[State]]</f>
        <v>570011504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571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ce1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571010005</v>
      </c>
      <c r="H9954" s="134">
        <f>Systematic[[#This Row],[SampleVariableLabel]]+100*Systematic[[#This Row],[State]]</f>
        <v>571010005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571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1Dig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571010006</v>
      </c>
      <c r="H9955" s="134">
        <f>Systematic[[#This Row],[SampleVariableLabel]]+100*Systematic[[#This Row],[State]]</f>
        <v>571010106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571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1D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571010001</v>
      </c>
      <c r="H9956" s="134">
        <f>Systematic[[#This Row],[SampleVariableLabel]]+100*Systematic[[#This Row],[State]]</f>
        <v>571010201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571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1M.1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571010002</v>
      </c>
      <c r="H9957" s="134">
        <f>Systematic[[#This Row],[SampleVariableLabel]]+100*Systematic[[#This Row],[State]]</f>
        <v>571010302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571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2Oct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571010003</v>
      </c>
      <c r="H9958" s="134">
        <f>Systematic[[#This Row],[SampleVariableLabel]]+100*Systematic[[#This Row],[State]]</f>
        <v>571010403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571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2c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571010004</v>
      </c>
      <c r="H9959" s="134">
        <f>Systematic[[#This Row],[SampleVariableLabel]]+100*Systematic[[#This Row],[State]]</f>
        <v>571010504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571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2M2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571010005</v>
      </c>
      <c r="H9960" s="134">
        <f>Systematic[[#This Row],[SampleVariableLabel]]+100*Systematic[[#This Row],[State]]</f>
        <v>571010605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571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3P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571010006</v>
      </c>
      <c r="H9961" s="134">
        <f>Systematic[[#This Row],[SampleVariableLabel]]+100*Systematic[[#This Row],[State]]</f>
        <v>571010706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571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4G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571010001</v>
      </c>
      <c r="H9962" s="134">
        <f>Systematic[[#This Row],[SampleVariableLabel]]+100*Systematic[[#This Row],[State]]</f>
        <v>571010801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571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5S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571010002</v>
      </c>
      <c r="H9963" s="134">
        <f>Systematic[[#This Row],[SampleVariableLabel]]+100*Systematic[[#This Row],[State]]</f>
        <v>571010902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571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6Gp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571010003</v>
      </c>
      <c r="H9964" s="134">
        <f>Systematic[[#This Row],[SampleVariableLabel]]+100*Systematic[[#This Row],[State]]</f>
        <v>571011003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571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7U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571010004</v>
      </c>
      <c r="H9965" s="134">
        <f>Systematic[[#This Row],[SampleVariableLabel]]+100*Systematic[[#This Row],[State]]</f>
        <v>571011104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571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8Rot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571010005</v>
      </c>
      <c r="H9966" s="134">
        <f>Systematic[[#This Row],[SampleVariableLabel]]+100*Systematic[[#This Row],[State]]</f>
        <v>571011205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571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9Ama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571010006</v>
      </c>
      <c r="H9967" s="134">
        <f>Systematic[[#This Row],[SampleVariableLabel]]+100*Systematic[[#This Row],[State]]</f>
        <v>571011306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571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10AsTm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571010001</v>
      </c>
      <c r="H9968" s="134">
        <f>Systematic[[#This Row],[SampleVariableLabel]]+100*Systematic[[#This Row],[State]]</f>
        <v>571011401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571</v>
      </c>
      <c r="B9969" s="1">
        <f>IF(C9969=0,IF(B9968=Protocol!$V$20,1,B9968+1),B9968)</f>
        <v>1</v>
      </c>
      <c r="C9969" s="1">
        <f>IF(C9968+1=Protocol!$V$21,0,C9968+1)</f>
        <v>15</v>
      </c>
      <c r="D9969" s="1">
        <f t="shared" si="327"/>
        <v>2</v>
      </c>
      <c r="E9969" s="1" t="str">
        <f>INDEX(Protocol[Mark],MATCH(C9969,Protocol[Step],0))</f>
        <v>11Azd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571010002</v>
      </c>
      <c r="H9969" s="134">
        <f>Systematic[[#This Row],[SampleVariableLabel]]+100*Systematic[[#This Row],[State]]</f>
        <v>571011502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572</v>
      </c>
      <c r="B9970" s="1">
        <f>IF(C9970=0,IF(B9969=Protocol!$V$20,1,B9969+1),B9969)</f>
        <v>1</v>
      </c>
      <c r="C9970" s="1">
        <f>IF(C9969+1=Protocol!$V$21,0,C9969+1)</f>
        <v>0</v>
      </c>
      <c r="D9970" s="1">
        <f t="shared" si="327"/>
        <v>3</v>
      </c>
      <c r="E9970" s="1" t="str">
        <f>INDEX(Protocol[Mark],MATCH(C9970,Protocol[Step],0))</f>
        <v>ce1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572010003</v>
      </c>
      <c r="H9970" s="134">
        <f>Systematic[[#This Row],[SampleVariableLabel]]+100*Systematic[[#This Row],[State]]</f>
        <v>572010003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572</v>
      </c>
      <c r="B9971" s="1">
        <f>IF(C9971=0,IF(B9970=Protocol!$V$20,1,B9970+1),B9970)</f>
        <v>1</v>
      </c>
      <c r="C9971" s="1">
        <f>IF(C9970+1=Protocol!$V$21,0,C9970+1)</f>
        <v>1</v>
      </c>
      <c r="D9971" s="1">
        <f t="shared" si="327"/>
        <v>4</v>
      </c>
      <c r="E9971" s="1" t="str">
        <f>INDEX(Protocol[Mark],MATCH(C9971,Protocol[Step],0))</f>
        <v>1Dig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572010004</v>
      </c>
      <c r="H9971" s="134">
        <f>Systematic[[#This Row],[SampleVariableLabel]]+100*Systematic[[#This Row],[State]]</f>
        <v>572010104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572</v>
      </c>
      <c r="B9972" s="1">
        <f>IF(C9972=0,IF(B9971=Protocol!$V$20,1,B9971+1),B9971)</f>
        <v>1</v>
      </c>
      <c r="C9972" s="1">
        <f>IF(C9971+1=Protocol!$V$21,0,C9971+1)</f>
        <v>2</v>
      </c>
      <c r="D9972" s="1">
        <f t="shared" si="327"/>
        <v>5</v>
      </c>
      <c r="E9972" s="1" t="str">
        <f>INDEX(Protocol[Mark],MATCH(C9972,Protocol[Step],0))</f>
        <v>1D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572010005</v>
      </c>
      <c r="H9972" s="134">
        <f>Systematic[[#This Row],[SampleVariableLabel]]+100*Systematic[[#This Row],[State]]</f>
        <v>572010205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572</v>
      </c>
      <c r="B9973" s="1">
        <f>IF(C9973=0,IF(B9972=Protocol!$V$20,1,B9972+1),B9972)</f>
        <v>1</v>
      </c>
      <c r="C9973" s="1">
        <f>IF(C9972+1=Protocol!$V$21,0,C9972+1)</f>
        <v>3</v>
      </c>
      <c r="D9973" s="1">
        <f t="shared" si="327"/>
        <v>6</v>
      </c>
      <c r="E9973" s="1" t="str">
        <f>INDEX(Protocol[Mark],MATCH(C9973,Protocol[Step],0))</f>
        <v>1M.1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572010006</v>
      </c>
      <c r="H9973" s="134">
        <f>Systematic[[#This Row],[SampleVariableLabel]]+100*Systematic[[#This Row],[State]]</f>
        <v>572010306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572</v>
      </c>
      <c r="B9974" s="1">
        <f>IF(C9974=0,IF(B9973=Protocol!$V$20,1,B9973+1),B9973)</f>
        <v>1</v>
      </c>
      <c r="C9974" s="1">
        <f>IF(C9973+1=Protocol!$V$21,0,C9973+1)</f>
        <v>4</v>
      </c>
      <c r="D9974" s="1">
        <f t="shared" si="327"/>
        <v>1</v>
      </c>
      <c r="E9974" s="1" t="str">
        <f>INDEX(Protocol[Mark],MATCH(C9974,Protocol[Step],0))</f>
        <v>2Oct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572010001</v>
      </c>
      <c r="H9974" s="134">
        <f>Systematic[[#This Row],[SampleVariableLabel]]+100*Systematic[[#This Row],[State]]</f>
        <v>572010401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572</v>
      </c>
      <c r="B9975" s="1">
        <f>IF(C9975=0,IF(B9974=Protocol!$V$20,1,B9974+1),B9974)</f>
        <v>1</v>
      </c>
      <c r="C9975" s="1">
        <f>IF(C9974+1=Protocol!$V$21,0,C9974+1)</f>
        <v>5</v>
      </c>
      <c r="D9975" s="1">
        <f t="shared" si="327"/>
        <v>2</v>
      </c>
      <c r="E9975" s="1" t="str">
        <f>INDEX(Protocol[Mark],MATCH(C9975,Protocol[Step],0))</f>
        <v>2c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572010002</v>
      </c>
      <c r="H9975" s="134">
        <f>Systematic[[#This Row],[SampleVariableLabel]]+100*Systematic[[#This Row],[State]]</f>
        <v>572010502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572</v>
      </c>
      <c r="B9976" s="1">
        <f>IF(C9976=0,IF(B9975=Protocol!$V$20,1,B9975+1),B9975)</f>
        <v>1</v>
      </c>
      <c r="C9976" s="1">
        <f>IF(C9975+1=Protocol!$V$21,0,C9975+1)</f>
        <v>6</v>
      </c>
      <c r="D9976" s="1">
        <f t="shared" si="327"/>
        <v>3</v>
      </c>
      <c r="E9976" s="1" t="str">
        <f>INDEX(Protocol[Mark],MATCH(C9976,Protocol[Step],0))</f>
        <v>2M2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572010003</v>
      </c>
      <c r="H9976" s="134">
        <f>Systematic[[#This Row],[SampleVariableLabel]]+100*Systematic[[#This Row],[State]]</f>
        <v>572010603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572</v>
      </c>
      <c r="B9977" s="1">
        <f>IF(C9977=0,IF(B9976=Protocol!$V$20,1,B9976+1),B9976)</f>
        <v>1</v>
      </c>
      <c r="C9977" s="1">
        <f>IF(C9976+1=Protocol!$V$21,0,C9976+1)</f>
        <v>7</v>
      </c>
      <c r="D9977" s="1">
        <f t="shared" si="327"/>
        <v>4</v>
      </c>
      <c r="E9977" s="1" t="str">
        <f>INDEX(Protocol[Mark],MATCH(C9977,Protocol[Step],0))</f>
        <v>3P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572010004</v>
      </c>
      <c r="H9977" s="134">
        <f>Systematic[[#This Row],[SampleVariableLabel]]+100*Systematic[[#This Row],[State]]</f>
        <v>572010704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572</v>
      </c>
      <c r="B9978" s="1">
        <f>IF(C9978=0,IF(B9977=Protocol!$V$20,1,B9977+1),B9977)</f>
        <v>1</v>
      </c>
      <c r="C9978" s="1">
        <f>IF(C9977+1=Protocol!$V$21,0,C9977+1)</f>
        <v>8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572010005</v>
      </c>
      <c r="H9978" s="134">
        <f>Systematic[[#This Row],[SampleVariableLabel]]+100*Systematic[[#This Row],[State]]</f>
        <v>572010805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572</v>
      </c>
      <c r="B9979" s="1">
        <f>IF(C9979=0,IF(B9978=Protocol!$V$20,1,B9978+1),B9978)</f>
        <v>1</v>
      </c>
      <c r="C9979" s="1">
        <f>IF(C9978+1=Protocol!$V$21,0,C9978+1)</f>
        <v>9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572010006</v>
      </c>
      <c r="H9979" s="134">
        <f>Systematic[[#This Row],[SampleVariableLabel]]+100*Systematic[[#This Row],[State]]</f>
        <v>572010906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572</v>
      </c>
      <c r="B9980" s="1">
        <f>IF(C9980=0,IF(B9979=Protocol!$V$20,1,B9979+1),B9979)</f>
        <v>1</v>
      </c>
      <c r="C9980" s="1">
        <f>IF(C9979+1=Protocol!$V$21,0,C9979+1)</f>
        <v>10</v>
      </c>
      <c r="D9980" s="1">
        <f t="shared" si="327"/>
        <v>1</v>
      </c>
      <c r="E9980" s="1" t="str">
        <f>INDEX(Protocol[Mark],MATCH(C9980,Protocol[Step],0))</f>
        <v>6Gp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572010001</v>
      </c>
      <c r="H9980" s="134">
        <f>Systematic[[#This Row],[SampleVariableLabel]]+100*Systematic[[#This Row],[State]]</f>
        <v>572011001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572</v>
      </c>
      <c r="B9981" s="1">
        <f>IF(C9981=0,IF(B9980=Protocol!$V$20,1,B9980+1),B9980)</f>
        <v>1</v>
      </c>
      <c r="C9981" s="1">
        <f>IF(C9980+1=Protocol!$V$21,0,C9980+1)</f>
        <v>11</v>
      </c>
      <c r="D9981" s="1">
        <f t="shared" si="327"/>
        <v>2</v>
      </c>
      <c r="E9981" s="1" t="str">
        <f>INDEX(Protocol[Mark],MATCH(C9981,Protocol[Step],0))</f>
        <v>7U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572010002</v>
      </c>
      <c r="H9981" s="134">
        <f>Systematic[[#This Row],[SampleVariableLabel]]+100*Systematic[[#This Row],[State]]</f>
        <v>572011102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572</v>
      </c>
      <c r="B9982" s="1">
        <f>IF(C9982=0,IF(B9981=Protocol!$V$20,1,B9981+1),B9981)</f>
        <v>1</v>
      </c>
      <c r="C9982" s="1">
        <f>IF(C9981+1=Protocol!$V$21,0,C9981+1)</f>
        <v>12</v>
      </c>
      <c r="D9982" s="1">
        <f t="shared" si="327"/>
        <v>3</v>
      </c>
      <c r="E9982" s="1" t="str">
        <f>INDEX(Protocol[Mark],MATCH(C9982,Protocol[Step],0))</f>
        <v>8Rot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572010003</v>
      </c>
      <c r="H9982" s="134">
        <f>Systematic[[#This Row],[SampleVariableLabel]]+100*Systematic[[#This Row],[State]]</f>
        <v>572011203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572</v>
      </c>
      <c r="B9983" s="1">
        <f>IF(C9983=0,IF(B9982=Protocol!$V$20,1,B9982+1),B9982)</f>
        <v>1</v>
      </c>
      <c r="C9983" s="1">
        <f>IF(C9982+1=Protocol!$V$21,0,C9982+1)</f>
        <v>13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572010004</v>
      </c>
      <c r="H9983" s="134">
        <f>Systematic[[#This Row],[SampleVariableLabel]]+100*Systematic[[#This Row],[State]]</f>
        <v>572011304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572</v>
      </c>
      <c r="B9984" s="1">
        <f>IF(C9984=0,IF(B9983=Protocol!$V$20,1,B9983+1),B9983)</f>
        <v>1</v>
      </c>
      <c r="C9984" s="1">
        <f>IF(C9983+1=Protocol!$V$21,0,C9983+1)</f>
        <v>14</v>
      </c>
      <c r="D9984" s="1">
        <f t="shared" si="327"/>
        <v>5</v>
      </c>
      <c r="E9984" s="1" t="str">
        <f>INDEX(Protocol[Mark],MATCH(C9984,Protocol[Step],0))</f>
        <v>10AsTm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572010005</v>
      </c>
      <c r="H9984" s="134">
        <f>Systematic[[#This Row],[SampleVariableLabel]]+100*Systematic[[#This Row],[State]]</f>
        <v>572011405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572</v>
      </c>
      <c r="B9985" s="1">
        <f>IF(C9985=0,IF(B9984=Protocol!$V$20,1,B9984+1),B9984)</f>
        <v>1</v>
      </c>
      <c r="C9985" s="1">
        <f>IF(C9984+1=Protocol!$V$21,0,C9984+1)</f>
        <v>15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572010006</v>
      </c>
      <c r="H9985" s="134">
        <f>Systematic[[#This Row],[SampleVariableLabel]]+100*Systematic[[#This Row],[State]]</f>
        <v>572011506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573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ce1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573010001</v>
      </c>
      <c r="H9986" s="134">
        <f>Systematic[[#This Row],[SampleVariableLabel]]+100*Systematic[[#This Row],[State]]</f>
        <v>573010001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573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1Dig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573010002</v>
      </c>
      <c r="H9987" s="134">
        <f>Systematic[[#This Row],[SampleVariableLabel]]+100*Systematic[[#This Row],[State]]</f>
        <v>573010102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573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1D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573010003</v>
      </c>
      <c r="H9988" s="134">
        <f>Systematic[[#This Row],[SampleVariableLabel]]+100*Systematic[[#This Row],[State]]</f>
        <v>573010203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573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1M.1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573010004</v>
      </c>
      <c r="H9989" s="134">
        <f>Systematic[[#This Row],[SampleVariableLabel]]+100*Systematic[[#This Row],[State]]</f>
        <v>573010304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573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2Oct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573010005</v>
      </c>
      <c r="H9990" s="134">
        <f>Systematic[[#This Row],[SampleVariableLabel]]+100*Systematic[[#This Row],[State]]</f>
        <v>573010405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573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2c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573010006</v>
      </c>
      <c r="H9991" s="134">
        <f>Systematic[[#This Row],[SampleVariableLabel]]+100*Systematic[[#This Row],[State]]</f>
        <v>573010506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573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2M2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573010001</v>
      </c>
      <c r="H9992" s="134">
        <f>Systematic[[#This Row],[SampleVariableLabel]]+100*Systematic[[#This Row],[State]]</f>
        <v>573010601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573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3P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573010002</v>
      </c>
      <c r="H9993" s="134">
        <f>Systematic[[#This Row],[SampleVariableLabel]]+100*Systematic[[#This Row],[State]]</f>
        <v>573010702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573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4G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573010003</v>
      </c>
      <c r="H9994" s="134">
        <f>Systematic[[#This Row],[SampleVariableLabel]]+100*Systematic[[#This Row],[State]]</f>
        <v>573010803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573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5S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573010004</v>
      </c>
      <c r="H9995" s="134">
        <f>Systematic[[#This Row],[SampleVariableLabel]]+100*Systematic[[#This Row],[State]]</f>
        <v>573010904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573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6Gp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573010005</v>
      </c>
      <c r="H9996" s="134">
        <f>Systematic[[#This Row],[SampleVariableLabel]]+100*Systematic[[#This Row],[State]]</f>
        <v>573011005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573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7U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573010006</v>
      </c>
      <c r="H9997" s="134">
        <f>Systematic[[#This Row],[SampleVariableLabel]]+100*Systematic[[#This Row],[State]]</f>
        <v>573011106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573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8Rot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573010001</v>
      </c>
      <c r="H9998" s="134">
        <f>Systematic[[#This Row],[SampleVariableLabel]]+100*Systematic[[#This Row],[State]]</f>
        <v>573011201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573</v>
      </c>
      <c r="B9999" s="1">
        <f>IF(C9999=0,IF(B9998=Protocol!$V$20,1,B9998+1),B9998)</f>
        <v>1</v>
      </c>
      <c r="C9999" s="1">
        <f>IF(C9998+1=Protocol!$V$21,0,C9998+1)</f>
        <v>13</v>
      </c>
      <c r="D9999" s="1">
        <f t="shared" si="329"/>
        <v>2</v>
      </c>
      <c r="E9999" s="1" t="str">
        <f>INDEX(Protocol[Mark],MATCH(C9999,Protocol[Step],0))</f>
        <v>9Ama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573010002</v>
      </c>
      <c r="H9999" s="134">
        <f>Systematic[[#This Row],[SampleVariableLabel]]+100*Systematic[[#This Row],[State]]</f>
        <v>573011302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573</v>
      </c>
      <c r="B10000" s="1">
        <f>IF(C10000=0,IF(B9999=Protocol!$V$20,1,B9999+1),B9999)</f>
        <v>1</v>
      </c>
      <c r="C10000" s="1">
        <f>IF(C9999+1=Protocol!$V$21,0,C9999+1)</f>
        <v>14</v>
      </c>
      <c r="D10000" s="1">
        <f t="shared" si="329"/>
        <v>3</v>
      </c>
      <c r="E10000" s="1" t="str">
        <f>INDEX(Protocol[Mark],MATCH(C10000,Protocol[Step],0))</f>
        <v>10AsTm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573010003</v>
      </c>
      <c r="H10000" s="134">
        <f>Systematic[[#This Row],[SampleVariableLabel]]+100*Systematic[[#This Row],[State]]</f>
        <v>573011403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116</v>
      </c>
      <c r="D1" s="133" t="s">
        <v>117</v>
      </c>
      <c r="E1" s="29" t="s">
        <v>106</v>
      </c>
      <c r="F1" s="29" t="s">
        <v>107</v>
      </c>
      <c r="G1" s="29" t="s">
        <v>108</v>
      </c>
      <c r="H1" s="29" t="s">
        <v>109</v>
      </c>
      <c r="I1" s="117" t="s">
        <v>112</v>
      </c>
      <c r="J1" s="31" t="s">
        <v>110</v>
      </c>
      <c r="K1" s="31" t="s">
        <v>111</v>
      </c>
      <c r="L1" s="31" t="s">
        <v>130</v>
      </c>
      <c r="M1" s="117" t="s">
        <v>115</v>
      </c>
      <c r="N1" s="31" t="s">
        <v>113</v>
      </c>
      <c r="O1" s="31" t="s">
        <v>114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1D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1D</v>
      </c>
      <c r="H3" s="1" t="str">
        <f>INDEX(FCF[MarkTo],MATCH(FCFdata[[#This Row],[FCFindex]],FCF[FCFindex]))</f>
        <v>1M.1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1M.1</v>
      </c>
      <c r="H4" s="1" t="str">
        <f>INDEX(FCF[MarkTo],MATCH(FCFdata[[#This Row],[FCFindex]],FCF[FCFindex]))</f>
        <v>2Oct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2Oct</v>
      </c>
      <c r="H5" s="1" t="str">
        <f>INDEX(FCF[MarkTo],MATCH(FCFdata[[#This Row],[FCFindex]],FCF[FCFindex]))</f>
        <v>2c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2c</v>
      </c>
      <c r="H6" s="1" t="str">
        <f>INDEX(FCF[MarkTo],MATCH(FCFdata[[#This Row],[FCFindex]],FCF[FCFindex]))</f>
        <v>2M2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2M2</v>
      </c>
      <c r="H7" s="1" t="str">
        <f>INDEX(FCF[MarkTo],MATCH(FCFdata[[#This Row],[FCFindex]],FCF[FCFindex]))</f>
        <v>3P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3P</v>
      </c>
      <c r="H8" s="1" t="str">
        <f>INDEX(FCF[MarkTo],MATCH(FCFdata[[#This Row],[FCFindex]],FCF[FCFindex]))</f>
        <v>4G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4G</v>
      </c>
      <c r="H9" s="1" t="str">
        <f>INDEX(FCF[MarkTo],MATCH(FCFdata[[#This Row],[FCFindex]],FCF[FCFindex]))</f>
        <v>5S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5S</v>
      </c>
      <c r="H10" s="1" t="str">
        <f>INDEX(FCF[MarkTo],MATCH(FCFdata[[#This Row],[FCFindex]],FCF[FCFindex]))</f>
        <v>6Gp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6Gp</v>
      </c>
      <c r="H11" s="1" t="str">
        <f>INDEX(FCF[MarkTo],MATCH(FCFdata[[#This Row],[FCFindex]],FCF[FCFindex]))</f>
        <v>7U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7U</v>
      </c>
      <c r="H12" s="1" t="str">
        <f>INDEX(FCF[MarkTo],MATCH(FCFdata[[#This Row],[FCFindex]],FCF[FCFindex]))</f>
        <v>8Rot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8Rot</v>
      </c>
      <c r="H13" s="1" t="str">
        <f>INDEX(FCF[MarkTo],MATCH(FCFdata[[#This Row],[FCFindex]],FCF[FCFindex]))</f>
        <v>9Ama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9Ama</v>
      </c>
      <c r="H14" s="1" t="str">
        <f>INDEX(FCF[MarkTo],MATCH(FCFdata[[#This Row],[FCFindex]],FCF[FCFindex]))</f>
        <v>10AsTm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1</v>
      </c>
      <c r="B15" s="1">
        <f t="shared" si="1"/>
        <v>1</v>
      </c>
      <c r="C15" s="1">
        <f t="shared" si="2"/>
        <v>13</v>
      </c>
      <c r="D15" s="134">
        <f t="shared" si="0"/>
        <v>1010000</v>
      </c>
      <c r="E15" s="1">
        <f>INDEX(FCF[From],MATCH(FCFdata[[#This Row],[FCFindex]],FCF[FCFindex]))</f>
        <v>14</v>
      </c>
      <c r="F15" s="1">
        <f>INDEX(FCF[To],MATCH(FCFdata[[#This Row],[FCFindex]],FCF[FCFindex]))</f>
        <v>15</v>
      </c>
      <c r="G15" s="1" t="str">
        <f>INDEX(FCF[MarkFrom],MATCH(FCFdata[[#This Row],[FCFindex]],FCF[FCFindex]))</f>
        <v>10AsTm</v>
      </c>
      <c r="H15" s="1" t="str">
        <f>INDEX(FCF[MarkTo],MATCH(FCFdata[[#This Row],[FCFindex]],FCF[FCFindex]))</f>
        <v>11Azd</v>
      </c>
      <c r="I15" s="118">
        <f>FCFdata[[#This Row],[SampleLabel]]+3</f>
        <v>1010003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1010005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0</v>
      </c>
      <c r="D16" s="134">
        <f t="shared" si="0"/>
        <v>2010000</v>
      </c>
      <c r="E16" s="1">
        <f>INDEX(FCF[From],MATCH(FCFdata[[#This Row],[FCFindex]],FCF[FCFindex]))</f>
        <v>1</v>
      </c>
      <c r="F16" s="1">
        <f>INDEX(FCF[To],MATCH(FCFdata[[#This Row],[FCFindex]],FCF[FCFindex]))</f>
        <v>2</v>
      </c>
      <c r="G16" s="1" t="str">
        <f>INDEX(FCF[MarkFrom],MATCH(FCFdata[[#This Row],[FCFindex]],FCF[FCFindex]))</f>
        <v>1Dig</v>
      </c>
      <c r="H16" s="1" t="str">
        <f>INDEX(FCF[MarkTo],MATCH(FCFdata[[#This Row],[FCFindex]],FCF[FCFindex]))</f>
        <v>1D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1</v>
      </c>
      <c r="D17" s="134">
        <f t="shared" si="0"/>
        <v>2010000</v>
      </c>
      <c r="E17" s="1">
        <f>INDEX(FCF[From],MATCH(FCFdata[[#This Row],[FCFindex]],FCF[FCFindex]))</f>
        <v>2</v>
      </c>
      <c r="F17" s="1">
        <f>INDEX(FCF[To],MATCH(FCFdata[[#This Row],[FCFindex]],FCF[FCFindex]))</f>
        <v>3</v>
      </c>
      <c r="G17" s="1" t="str">
        <f>INDEX(FCF[MarkFrom],MATCH(FCFdata[[#This Row],[FCFindex]],FCF[FCFindex]))</f>
        <v>1D</v>
      </c>
      <c r="H17" s="1" t="str">
        <f>INDEX(FCF[MarkTo],MATCH(FCFdata[[#This Row],[FCFindex]],FCF[FCFindex]))</f>
        <v>1M.1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2</v>
      </c>
      <c r="D18" s="134">
        <f t="shared" si="0"/>
        <v>2010000</v>
      </c>
      <c r="E18" s="1">
        <f>INDEX(FCF[From],MATCH(FCFdata[[#This Row],[FCFindex]],FCF[FCFindex]))</f>
        <v>3</v>
      </c>
      <c r="F18" s="1">
        <f>INDEX(FCF[To],MATCH(FCFdata[[#This Row],[FCFindex]],FCF[FCFindex]))</f>
        <v>4</v>
      </c>
      <c r="G18" s="1" t="str">
        <f>INDEX(FCF[MarkFrom],MATCH(FCFdata[[#This Row],[FCFindex]],FCF[FCFindex]))</f>
        <v>1M.1</v>
      </c>
      <c r="H18" s="1" t="str">
        <f>INDEX(FCF[MarkTo],MATCH(FCFdata[[#This Row],[FCFindex]],FCF[FCFindex]))</f>
        <v>2Oct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3</v>
      </c>
      <c r="D19" s="134">
        <f t="shared" si="0"/>
        <v>2010000</v>
      </c>
      <c r="E19" s="1">
        <f>INDEX(FCF[From],MATCH(FCFdata[[#This Row],[FCFindex]],FCF[FCFindex]))</f>
        <v>4</v>
      </c>
      <c r="F19" s="1">
        <f>INDEX(FCF[To],MATCH(FCFdata[[#This Row],[FCFindex]],FCF[FCFindex]))</f>
        <v>5</v>
      </c>
      <c r="G19" s="1" t="str">
        <f>INDEX(FCF[MarkFrom],MATCH(FCFdata[[#This Row],[FCFindex]],FCF[FCFindex]))</f>
        <v>2Oct</v>
      </c>
      <c r="H19" s="1" t="str">
        <f>INDEX(FCF[MarkTo],MATCH(FCFdata[[#This Row],[FCFindex]],FCF[FCFindex]))</f>
        <v>2c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4</v>
      </c>
      <c r="D20" s="134">
        <f t="shared" si="0"/>
        <v>2010000</v>
      </c>
      <c r="E20" s="1">
        <f>INDEX(FCF[From],MATCH(FCFdata[[#This Row],[FCFindex]],FCF[FCFindex]))</f>
        <v>5</v>
      </c>
      <c r="F20" s="1">
        <f>INDEX(FCF[To],MATCH(FCFdata[[#This Row],[FCFindex]],FCF[FCFindex]))</f>
        <v>6</v>
      </c>
      <c r="G20" s="1" t="str">
        <f>INDEX(FCF[MarkFrom],MATCH(FCFdata[[#This Row],[FCFindex]],FCF[FCFindex]))</f>
        <v>2c</v>
      </c>
      <c r="H20" s="1" t="str">
        <f>INDEX(FCF[MarkTo],MATCH(FCFdata[[#This Row],[FCFindex]],FCF[FCFindex]))</f>
        <v>2M2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5</v>
      </c>
      <c r="D21" s="134">
        <f t="shared" si="0"/>
        <v>2010000</v>
      </c>
      <c r="E21" s="1">
        <f>INDEX(FCF[From],MATCH(FCFdata[[#This Row],[FCFindex]],FCF[FCFindex]))</f>
        <v>6</v>
      </c>
      <c r="F21" s="1">
        <f>INDEX(FCF[To],MATCH(FCFdata[[#This Row],[FCFindex]],FCF[FCFindex]))</f>
        <v>7</v>
      </c>
      <c r="G21" s="1" t="str">
        <f>INDEX(FCF[MarkFrom],MATCH(FCFdata[[#This Row],[FCFindex]],FCF[FCFindex]))</f>
        <v>2M2</v>
      </c>
      <c r="H21" s="1" t="str">
        <f>INDEX(FCF[MarkTo],MATCH(FCFdata[[#This Row],[FCFindex]],FCF[FCFindex]))</f>
        <v>3P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6</v>
      </c>
      <c r="D22" s="134">
        <f t="shared" si="0"/>
        <v>2010000</v>
      </c>
      <c r="E22" s="1">
        <f>INDEX(FCF[From],MATCH(FCFdata[[#This Row],[FCFindex]],FCF[FCFindex]))</f>
        <v>7</v>
      </c>
      <c r="F22" s="1">
        <f>INDEX(FCF[To],MATCH(FCFdata[[#This Row],[FCFindex]],FCF[FCFindex]))</f>
        <v>8</v>
      </c>
      <c r="G22" s="1" t="str">
        <f>INDEX(FCF[MarkFrom],MATCH(FCFdata[[#This Row],[FCFindex]],FCF[FCFindex]))</f>
        <v>3P</v>
      </c>
      <c r="H22" s="1" t="str">
        <f>INDEX(FCF[MarkTo],MATCH(FCFdata[[#This Row],[FCFindex]],FCF[FCFindex]))</f>
        <v>4G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7</v>
      </c>
      <c r="D23" s="134">
        <f t="shared" si="0"/>
        <v>2010000</v>
      </c>
      <c r="E23" s="1">
        <f>INDEX(FCF[From],MATCH(FCFdata[[#This Row],[FCFindex]],FCF[FCFindex]))</f>
        <v>8</v>
      </c>
      <c r="F23" s="1">
        <f>INDEX(FCF[To],MATCH(FCFdata[[#This Row],[FCFindex]],FCF[FCFindex]))</f>
        <v>9</v>
      </c>
      <c r="G23" s="1" t="str">
        <f>INDEX(FCF[MarkFrom],MATCH(FCFdata[[#This Row],[FCFindex]],FCF[FCFindex]))</f>
        <v>4G</v>
      </c>
      <c r="H23" s="1" t="str">
        <f>INDEX(FCF[MarkTo],MATCH(FCFdata[[#This Row],[FCFindex]],FCF[FCFindex]))</f>
        <v>5S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8</v>
      </c>
      <c r="D24" s="134">
        <f t="shared" si="0"/>
        <v>2010000</v>
      </c>
      <c r="E24" s="1">
        <f>INDEX(FCF[From],MATCH(FCFdata[[#This Row],[FCFindex]],FCF[FCFindex]))</f>
        <v>9</v>
      </c>
      <c r="F24" s="1">
        <f>INDEX(FCF[To],MATCH(FCFdata[[#This Row],[FCFindex]],FCF[FCFindex]))</f>
        <v>10</v>
      </c>
      <c r="G24" s="1" t="str">
        <f>INDEX(FCF[MarkFrom],MATCH(FCFdata[[#This Row],[FCFindex]],FCF[FCFindex]))</f>
        <v>5S</v>
      </c>
      <c r="H24" s="1" t="str">
        <f>INDEX(FCF[MarkTo],MATCH(FCFdata[[#This Row],[FCFindex]],FCF[FCFindex]))</f>
        <v>6Gp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9</v>
      </c>
      <c r="D25" s="134">
        <f t="shared" si="0"/>
        <v>2010000</v>
      </c>
      <c r="E25" s="1">
        <f>INDEX(FCF[From],MATCH(FCFdata[[#This Row],[FCFindex]],FCF[FCFindex]))</f>
        <v>10</v>
      </c>
      <c r="F25" s="1">
        <f>INDEX(FCF[To],MATCH(FCFdata[[#This Row],[FCFindex]],FCF[FCFindex]))</f>
        <v>11</v>
      </c>
      <c r="G25" s="1" t="str">
        <f>INDEX(FCF[MarkFrom],MATCH(FCFdata[[#This Row],[FCFindex]],FCF[FCFindex]))</f>
        <v>6Gp</v>
      </c>
      <c r="H25" s="1" t="str">
        <f>INDEX(FCF[MarkTo],MATCH(FCFdata[[#This Row],[FCFindex]],FCF[FCFindex]))</f>
        <v>7U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10</v>
      </c>
      <c r="D26" s="134">
        <f t="shared" si="0"/>
        <v>2010000</v>
      </c>
      <c r="E26" s="1">
        <f>INDEX(FCF[From],MATCH(FCFdata[[#This Row],[FCFindex]],FCF[FCFindex]))</f>
        <v>11</v>
      </c>
      <c r="F26" s="1">
        <f>INDEX(FCF[To],MATCH(FCFdata[[#This Row],[FCFindex]],FCF[FCFindex]))</f>
        <v>12</v>
      </c>
      <c r="G26" s="1" t="str">
        <f>INDEX(FCF[MarkFrom],MATCH(FCFdata[[#This Row],[FCFindex]],FCF[FCFindex]))</f>
        <v>7U</v>
      </c>
      <c r="H26" s="1" t="str">
        <f>INDEX(FCF[MarkTo],MATCH(FCFdata[[#This Row],[FCFindex]],FCF[FCFindex]))</f>
        <v>8Rot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11</v>
      </c>
      <c r="D27" s="134">
        <f t="shared" si="0"/>
        <v>2010000</v>
      </c>
      <c r="E27" s="1">
        <f>INDEX(FCF[From],MATCH(FCFdata[[#This Row],[FCFindex]],FCF[FCFindex]))</f>
        <v>12</v>
      </c>
      <c r="F27" s="1">
        <f>INDEX(FCF[To],MATCH(FCFdata[[#This Row],[FCFindex]],FCF[FCFindex]))</f>
        <v>13</v>
      </c>
      <c r="G27" s="1" t="str">
        <f>INDEX(FCF[MarkFrom],MATCH(FCFdata[[#This Row],[FCFindex]],FCF[FCFindex]))</f>
        <v>8Rot</v>
      </c>
      <c r="H27" s="1" t="str">
        <f>INDEX(FCF[MarkTo],MATCH(FCFdata[[#This Row],[FCFindex]],FCF[FCFindex]))</f>
        <v>9Ama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2</v>
      </c>
      <c r="B28" s="1">
        <f t="shared" si="1"/>
        <v>1</v>
      </c>
      <c r="C28" s="1">
        <f t="shared" si="2"/>
        <v>12</v>
      </c>
      <c r="D28" s="134">
        <f t="shared" si="0"/>
        <v>2010000</v>
      </c>
      <c r="E28" s="1">
        <f>INDEX(FCF[From],MATCH(FCFdata[[#This Row],[FCFindex]],FCF[FCFindex]))</f>
        <v>13</v>
      </c>
      <c r="F28" s="1">
        <f>INDEX(FCF[To],MATCH(FCFdata[[#This Row],[FCFindex]],FCF[FCFindex]))</f>
        <v>14</v>
      </c>
      <c r="G28" s="1" t="str">
        <f>INDEX(FCF[MarkFrom],MATCH(FCFdata[[#This Row],[FCFindex]],FCF[FCFindex]))</f>
        <v>9Ama</v>
      </c>
      <c r="H28" s="1" t="str">
        <f>INDEX(FCF[MarkTo],MATCH(FCFdata[[#This Row],[FCFindex]],FCF[FCFindex]))</f>
        <v>10AsTm</v>
      </c>
      <c r="I28" s="118">
        <f>FCFdata[[#This Row],[SampleLabel]]+3</f>
        <v>2010003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2010005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2</v>
      </c>
      <c r="B29" s="1">
        <f t="shared" si="1"/>
        <v>1</v>
      </c>
      <c r="C29" s="1">
        <f t="shared" si="2"/>
        <v>13</v>
      </c>
      <c r="D29" s="134">
        <f t="shared" si="0"/>
        <v>2010000</v>
      </c>
      <c r="E29" s="1">
        <f>INDEX(FCF[From],MATCH(FCFdata[[#This Row],[FCFindex]],FCF[FCFindex]))</f>
        <v>14</v>
      </c>
      <c r="F29" s="1">
        <f>INDEX(FCF[To],MATCH(FCFdata[[#This Row],[FCFindex]],FCF[FCFindex]))</f>
        <v>15</v>
      </c>
      <c r="G29" s="1" t="str">
        <f>INDEX(FCF[MarkFrom],MATCH(FCFdata[[#This Row],[FCFindex]],FCF[FCFindex]))</f>
        <v>10AsTm</v>
      </c>
      <c r="H29" s="1" t="str">
        <f>INDEX(FCF[MarkTo],MATCH(FCFdata[[#This Row],[FCFindex]],FCF[FCFindex]))</f>
        <v>11Azd</v>
      </c>
      <c r="I29" s="118">
        <f>FCFdata[[#This Row],[SampleLabel]]+3</f>
        <v>2010003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2010005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0</v>
      </c>
      <c r="D30" s="134">
        <f t="shared" si="0"/>
        <v>3010000</v>
      </c>
      <c r="E30" s="1">
        <f>INDEX(FCF[From],MATCH(FCFdata[[#This Row],[FCFindex]],FCF[FCFindex]))</f>
        <v>1</v>
      </c>
      <c r="F30" s="1">
        <f>INDEX(FCF[To],MATCH(FCFdata[[#This Row],[FCFindex]],FCF[FCFindex]))</f>
        <v>2</v>
      </c>
      <c r="G30" s="1" t="str">
        <f>INDEX(FCF[MarkFrom],MATCH(FCFdata[[#This Row],[FCFindex]],FCF[FCFindex]))</f>
        <v>1Dig</v>
      </c>
      <c r="H30" s="1" t="str">
        <f>INDEX(FCF[MarkTo],MATCH(FCFdata[[#This Row],[FCFindex]],FCF[FCFindex]))</f>
        <v>1D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1</v>
      </c>
      <c r="D31" s="134">
        <f t="shared" si="0"/>
        <v>3010000</v>
      </c>
      <c r="E31" s="1">
        <f>INDEX(FCF[From],MATCH(FCFdata[[#This Row],[FCFindex]],FCF[FCFindex]))</f>
        <v>2</v>
      </c>
      <c r="F31" s="1">
        <f>INDEX(FCF[To],MATCH(FCFdata[[#This Row],[FCFindex]],FCF[FCFindex]))</f>
        <v>3</v>
      </c>
      <c r="G31" s="1" t="str">
        <f>INDEX(FCF[MarkFrom],MATCH(FCFdata[[#This Row],[FCFindex]],FCF[FCFindex]))</f>
        <v>1D</v>
      </c>
      <c r="H31" s="1" t="str">
        <f>INDEX(FCF[MarkTo],MATCH(FCFdata[[#This Row],[FCFindex]],FCF[FCFindex]))</f>
        <v>1M.1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2</v>
      </c>
      <c r="D32" s="134">
        <f t="shared" si="0"/>
        <v>3010000</v>
      </c>
      <c r="E32" s="1">
        <f>INDEX(FCF[From],MATCH(FCFdata[[#This Row],[FCFindex]],FCF[FCFindex]))</f>
        <v>3</v>
      </c>
      <c r="F32" s="1">
        <f>INDEX(FCF[To],MATCH(FCFdata[[#This Row],[FCFindex]],FCF[FCFindex]))</f>
        <v>4</v>
      </c>
      <c r="G32" s="1" t="str">
        <f>INDEX(FCF[MarkFrom],MATCH(FCFdata[[#This Row],[FCFindex]],FCF[FCFindex]))</f>
        <v>1M.1</v>
      </c>
      <c r="H32" s="1" t="str">
        <f>INDEX(FCF[MarkTo],MATCH(FCFdata[[#This Row],[FCFindex]],FCF[FCFindex]))</f>
        <v>2Oct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3</v>
      </c>
      <c r="D33" s="134">
        <f t="shared" si="0"/>
        <v>3010000</v>
      </c>
      <c r="E33" s="1">
        <f>INDEX(FCF[From],MATCH(FCFdata[[#This Row],[FCFindex]],FCF[FCFindex]))</f>
        <v>4</v>
      </c>
      <c r="F33" s="1">
        <f>INDEX(FCF[To],MATCH(FCFdata[[#This Row],[FCFindex]],FCF[FCFindex]))</f>
        <v>5</v>
      </c>
      <c r="G33" s="1" t="str">
        <f>INDEX(FCF[MarkFrom],MATCH(FCFdata[[#This Row],[FCFindex]],FCF[FCFindex]))</f>
        <v>2Oct</v>
      </c>
      <c r="H33" s="1" t="str">
        <f>INDEX(FCF[MarkTo],MATCH(FCFdata[[#This Row],[FCFindex]],FCF[FCFindex]))</f>
        <v>2c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4</v>
      </c>
      <c r="D34" s="134">
        <f t="shared" si="0"/>
        <v>3010000</v>
      </c>
      <c r="E34" s="1">
        <f>INDEX(FCF[From],MATCH(FCFdata[[#This Row],[FCFindex]],FCF[FCFindex]))</f>
        <v>5</v>
      </c>
      <c r="F34" s="1">
        <f>INDEX(FCF[To],MATCH(FCFdata[[#This Row],[FCFindex]],FCF[FCFindex]))</f>
        <v>6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2M2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5</v>
      </c>
      <c r="D35" s="134">
        <f t="shared" si="0"/>
        <v>3010000</v>
      </c>
      <c r="E35" s="1">
        <f>INDEX(FCF[From],MATCH(FCFdata[[#This Row],[FCFindex]],FCF[FCFindex]))</f>
        <v>6</v>
      </c>
      <c r="F35" s="1">
        <f>INDEX(FCF[To],MATCH(FCFdata[[#This Row],[FCFindex]],FCF[FCFindex]))</f>
        <v>7</v>
      </c>
      <c r="G35" s="1" t="str">
        <f>INDEX(FCF[MarkFrom],MATCH(FCFdata[[#This Row],[FCFindex]],FCF[FCFindex]))</f>
        <v>2M2</v>
      </c>
      <c r="H35" s="1" t="str">
        <f>INDEX(FCF[MarkTo],MATCH(FCFdata[[#This Row],[FCFindex]],FCF[FCFindex]))</f>
        <v>3P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6</v>
      </c>
      <c r="D36" s="134">
        <f t="shared" si="0"/>
        <v>3010000</v>
      </c>
      <c r="E36" s="1">
        <f>INDEX(FCF[From],MATCH(FCFdata[[#This Row],[FCFindex]],FCF[FCFindex]))</f>
        <v>7</v>
      </c>
      <c r="F36" s="1">
        <f>INDEX(FCF[To],MATCH(FCFdata[[#This Row],[FCFindex]],FCF[FCFindex]))</f>
        <v>8</v>
      </c>
      <c r="G36" s="1" t="str">
        <f>INDEX(FCF[MarkFrom],MATCH(FCFdata[[#This Row],[FCFindex]],FCF[FCFindex]))</f>
        <v>3P</v>
      </c>
      <c r="H36" s="1" t="str">
        <f>INDEX(FCF[MarkTo],MATCH(FCFdata[[#This Row],[FCFindex]],FCF[FCFindex]))</f>
        <v>4G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7</v>
      </c>
      <c r="D37" s="134">
        <f t="shared" si="0"/>
        <v>3010000</v>
      </c>
      <c r="E37" s="1">
        <f>INDEX(FCF[From],MATCH(FCFdata[[#This Row],[FCFindex]],FCF[FCFindex]))</f>
        <v>8</v>
      </c>
      <c r="F37" s="1">
        <f>INDEX(FCF[To],MATCH(FCFdata[[#This Row],[FCFindex]],FCF[FCFindex]))</f>
        <v>9</v>
      </c>
      <c r="G37" s="1" t="str">
        <f>INDEX(FCF[MarkFrom],MATCH(FCFdata[[#This Row],[FCFindex]],FCF[FCFindex]))</f>
        <v>4G</v>
      </c>
      <c r="H37" s="1" t="str">
        <f>INDEX(FCF[MarkTo],MATCH(FCFdata[[#This Row],[FCFindex]],FCF[FCFindex]))</f>
        <v>5S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8</v>
      </c>
      <c r="D38" s="134">
        <f t="shared" si="0"/>
        <v>3010000</v>
      </c>
      <c r="E38" s="1">
        <f>INDEX(FCF[From],MATCH(FCFdata[[#This Row],[FCFindex]],FCF[FCFindex]))</f>
        <v>9</v>
      </c>
      <c r="F38" s="1">
        <f>INDEX(FCF[To],MATCH(FCFdata[[#This Row],[FCFindex]],FCF[FCFindex]))</f>
        <v>10</v>
      </c>
      <c r="G38" s="1" t="str">
        <f>INDEX(FCF[MarkFrom],MATCH(FCFdata[[#This Row],[FCFindex]],FCF[FCFindex]))</f>
        <v>5S</v>
      </c>
      <c r="H38" s="1" t="str">
        <f>INDEX(FCF[MarkTo],MATCH(FCFdata[[#This Row],[FCFindex]],FCF[FCFindex]))</f>
        <v>6Gp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9</v>
      </c>
      <c r="D39" s="134">
        <f t="shared" si="0"/>
        <v>3010000</v>
      </c>
      <c r="E39" s="1">
        <f>INDEX(FCF[From],MATCH(FCFdata[[#This Row],[FCFindex]],FCF[FCFindex]))</f>
        <v>10</v>
      </c>
      <c r="F39" s="1">
        <f>INDEX(FCF[To],MATCH(FCFdata[[#This Row],[FCFindex]],FCF[FCFindex]))</f>
        <v>11</v>
      </c>
      <c r="G39" s="1" t="str">
        <f>INDEX(FCF[MarkFrom],MATCH(FCFdata[[#This Row],[FCFindex]],FCF[FCFindex]))</f>
        <v>6Gp</v>
      </c>
      <c r="H39" s="1" t="str">
        <f>INDEX(FCF[MarkTo],MATCH(FCFdata[[#This Row],[FCFindex]],FCF[FCFindex]))</f>
        <v>7U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10</v>
      </c>
      <c r="D40" s="134">
        <f t="shared" si="0"/>
        <v>3010000</v>
      </c>
      <c r="E40" s="1">
        <f>INDEX(FCF[From],MATCH(FCFdata[[#This Row],[FCFindex]],FCF[FCFindex]))</f>
        <v>11</v>
      </c>
      <c r="F40" s="1">
        <f>INDEX(FCF[To],MATCH(FCFdata[[#This Row],[FCFindex]],FCF[FCFindex]))</f>
        <v>12</v>
      </c>
      <c r="G40" s="1" t="str">
        <f>INDEX(FCF[MarkFrom],MATCH(FCFdata[[#This Row],[FCFindex]],FCF[FCFindex]))</f>
        <v>7U</v>
      </c>
      <c r="H40" s="1" t="str">
        <f>INDEX(FCF[MarkTo],MATCH(FCFdata[[#This Row],[FCFindex]],FCF[FCFindex]))</f>
        <v>8Rot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3</v>
      </c>
      <c r="B41" s="1">
        <f t="shared" si="1"/>
        <v>1</v>
      </c>
      <c r="C41" s="1">
        <f t="shared" si="2"/>
        <v>11</v>
      </c>
      <c r="D41" s="134">
        <f t="shared" si="0"/>
        <v>3010000</v>
      </c>
      <c r="E41" s="1">
        <f>INDEX(FCF[From],MATCH(FCFdata[[#This Row],[FCFindex]],FCF[FCFindex]))</f>
        <v>12</v>
      </c>
      <c r="F41" s="1">
        <f>INDEX(FCF[To],MATCH(FCFdata[[#This Row],[FCFindex]],FCF[FCFindex]))</f>
        <v>13</v>
      </c>
      <c r="G41" s="1" t="str">
        <f>INDEX(FCF[MarkFrom],MATCH(FCFdata[[#This Row],[FCFindex]],FCF[FCFindex]))</f>
        <v>8Rot</v>
      </c>
      <c r="H41" s="1" t="str">
        <f>INDEX(FCF[MarkTo],MATCH(FCFdata[[#This Row],[FCFindex]],FCF[FCFindex]))</f>
        <v>9Ama</v>
      </c>
      <c r="I41" s="118">
        <f>FCFdata[[#This Row],[SampleLabel]]+3</f>
        <v>3010003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3010005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3</v>
      </c>
      <c r="B42" s="1">
        <f t="shared" si="1"/>
        <v>1</v>
      </c>
      <c r="C42" s="1">
        <f t="shared" si="2"/>
        <v>12</v>
      </c>
      <c r="D42" s="134">
        <f t="shared" si="0"/>
        <v>3010000</v>
      </c>
      <c r="E42" s="1">
        <f>INDEX(FCF[From],MATCH(FCFdata[[#This Row],[FCFindex]],FCF[FCFindex]))</f>
        <v>13</v>
      </c>
      <c r="F42" s="1">
        <f>INDEX(FCF[To],MATCH(FCFdata[[#This Row],[FCFindex]],FCF[FCFindex]))</f>
        <v>14</v>
      </c>
      <c r="G42" s="1" t="str">
        <f>INDEX(FCF[MarkFrom],MATCH(FCFdata[[#This Row],[FCFindex]],FCF[FCFindex]))</f>
        <v>9Ama</v>
      </c>
      <c r="H42" s="1" t="str">
        <f>INDEX(FCF[MarkTo],MATCH(FCFdata[[#This Row],[FCFindex]],FCF[FCFindex]))</f>
        <v>10AsTm</v>
      </c>
      <c r="I42" s="118">
        <f>FCFdata[[#This Row],[SampleLabel]]+3</f>
        <v>3010003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3010005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3</v>
      </c>
      <c r="B43" s="1">
        <f t="shared" si="1"/>
        <v>1</v>
      </c>
      <c r="C43" s="1">
        <f t="shared" si="2"/>
        <v>13</v>
      </c>
      <c r="D43" s="134">
        <f t="shared" si="0"/>
        <v>3010000</v>
      </c>
      <c r="E43" s="1">
        <f>INDEX(FCF[From],MATCH(FCFdata[[#This Row],[FCFindex]],FCF[FCFindex]))</f>
        <v>14</v>
      </c>
      <c r="F43" s="1">
        <f>INDEX(FCF[To],MATCH(FCFdata[[#This Row],[FCFindex]],FCF[FCFindex]))</f>
        <v>15</v>
      </c>
      <c r="G43" s="1" t="str">
        <f>INDEX(FCF[MarkFrom],MATCH(FCFdata[[#This Row],[FCFindex]],FCF[FCFindex]))</f>
        <v>10AsTm</v>
      </c>
      <c r="H43" s="1" t="str">
        <f>INDEX(FCF[MarkTo],MATCH(FCFdata[[#This Row],[FCFindex]],FCF[FCFindex]))</f>
        <v>11Azd</v>
      </c>
      <c r="I43" s="118">
        <f>FCFdata[[#This Row],[SampleLabel]]+3</f>
        <v>3010003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3010005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0</v>
      </c>
      <c r="D44" s="134">
        <f t="shared" si="0"/>
        <v>4010000</v>
      </c>
      <c r="E44" s="1">
        <f>INDEX(FCF[From],MATCH(FCFdata[[#This Row],[FCFindex]],FCF[FCFindex]))</f>
        <v>1</v>
      </c>
      <c r="F44" s="1">
        <f>INDEX(FCF[To],MATCH(FCFdata[[#This Row],[FCFindex]],FCF[FCFindex]))</f>
        <v>2</v>
      </c>
      <c r="G44" s="1" t="str">
        <f>INDEX(FCF[MarkFrom],MATCH(FCFdata[[#This Row],[FCFindex]],FCF[FCFindex]))</f>
        <v>1Dig</v>
      </c>
      <c r="H44" s="1" t="str">
        <f>INDEX(FCF[MarkTo],MATCH(FCFdata[[#This Row],[FCFindex]],FCF[FCFindex]))</f>
        <v>1D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1</v>
      </c>
      <c r="D45" s="134">
        <f t="shared" si="0"/>
        <v>4010000</v>
      </c>
      <c r="E45" s="1">
        <f>INDEX(FCF[From],MATCH(FCFdata[[#This Row],[FCFindex]],FCF[FCFindex]))</f>
        <v>2</v>
      </c>
      <c r="F45" s="1">
        <f>INDEX(FCF[To],MATCH(FCFdata[[#This Row],[FCFindex]],FCF[FCFindex]))</f>
        <v>3</v>
      </c>
      <c r="G45" s="1" t="str">
        <f>INDEX(FCF[MarkFrom],MATCH(FCFdata[[#This Row],[FCFindex]],FCF[FCFindex]))</f>
        <v>1D</v>
      </c>
      <c r="H45" s="1" t="str">
        <f>INDEX(FCF[MarkTo],MATCH(FCFdata[[#This Row],[FCFindex]],FCF[FCFindex]))</f>
        <v>1M.1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2</v>
      </c>
      <c r="D46" s="134">
        <f t="shared" si="0"/>
        <v>4010000</v>
      </c>
      <c r="E46" s="1">
        <f>INDEX(FCF[From],MATCH(FCFdata[[#This Row],[FCFindex]],FCF[FCFindex]))</f>
        <v>3</v>
      </c>
      <c r="F46" s="1">
        <f>INDEX(FCF[To],MATCH(FCFdata[[#This Row],[FCFindex]],FCF[FCFindex]))</f>
        <v>4</v>
      </c>
      <c r="G46" s="1" t="str">
        <f>INDEX(FCF[MarkFrom],MATCH(FCFdata[[#This Row],[FCFindex]],FCF[FCFindex]))</f>
        <v>1M.1</v>
      </c>
      <c r="H46" s="1" t="str">
        <f>INDEX(FCF[MarkTo],MATCH(FCFdata[[#This Row],[FCFindex]],FCF[FCFindex]))</f>
        <v>2Oct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3</v>
      </c>
      <c r="D47" s="134">
        <f t="shared" si="0"/>
        <v>4010000</v>
      </c>
      <c r="E47" s="1">
        <f>INDEX(FCF[From],MATCH(FCFdata[[#This Row],[FCFindex]],FCF[FCFindex]))</f>
        <v>4</v>
      </c>
      <c r="F47" s="1">
        <f>INDEX(FCF[To],MATCH(FCFdata[[#This Row],[FCFindex]],FCF[FCFindex]))</f>
        <v>5</v>
      </c>
      <c r="G47" s="1" t="str">
        <f>INDEX(FCF[MarkFrom],MATCH(FCFdata[[#This Row],[FCFindex]],FCF[FCFindex]))</f>
        <v>2Oct</v>
      </c>
      <c r="H47" s="1" t="str">
        <f>INDEX(FCF[MarkTo],MATCH(FCFdata[[#This Row],[FCFindex]],FCF[FCFindex]))</f>
        <v>2c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4</v>
      </c>
      <c r="D48" s="134">
        <f t="shared" si="0"/>
        <v>4010000</v>
      </c>
      <c r="E48" s="1">
        <f>INDEX(FCF[From],MATCH(FCFdata[[#This Row],[FCFindex]],FCF[FCFindex]))</f>
        <v>5</v>
      </c>
      <c r="F48" s="1">
        <f>INDEX(FCF[To],MATCH(FCFdata[[#This Row],[FCFindex]],FCF[FCFindex]))</f>
        <v>6</v>
      </c>
      <c r="G48" s="1" t="str">
        <f>INDEX(FCF[MarkFrom],MATCH(FCFdata[[#This Row],[FCFindex]],FCF[FCFindex]))</f>
        <v>2c</v>
      </c>
      <c r="H48" s="1" t="str">
        <f>INDEX(FCF[MarkTo],MATCH(FCFdata[[#This Row],[FCFindex]],FCF[FCFindex]))</f>
        <v>2M2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5</v>
      </c>
      <c r="D49" s="134">
        <f t="shared" si="0"/>
        <v>4010000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2M2</v>
      </c>
      <c r="H49" s="1" t="str">
        <f>INDEX(FCF[MarkTo],MATCH(FCFdata[[#This Row],[FCFindex]],FCF[FCFindex]))</f>
        <v>3P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6</v>
      </c>
      <c r="D50" s="134">
        <f t="shared" si="0"/>
        <v>4010000</v>
      </c>
      <c r="E50" s="1">
        <f>INDEX(FCF[From],MATCH(FCFdata[[#This Row],[FCFindex]],FCF[FCFindex]))</f>
        <v>7</v>
      </c>
      <c r="F50" s="1">
        <f>INDEX(FCF[To],MATCH(FCFdata[[#This Row],[FCFindex]],FCF[FCFindex]))</f>
        <v>8</v>
      </c>
      <c r="G50" s="1" t="str">
        <f>INDEX(FCF[MarkFrom],MATCH(FCFdata[[#This Row],[FCFindex]],FCF[FCFindex]))</f>
        <v>3P</v>
      </c>
      <c r="H50" s="1" t="str">
        <f>INDEX(FCF[MarkTo],MATCH(FCFdata[[#This Row],[FCFindex]],FCF[FCFindex]))</f>
        <v>4G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7</v>
      </c>
      <c r="D51" s="134">
        <f t="shared" si="0"/>
        <v>4010000</v>
      </c>
      <c r="E51" s="1">
        <f>INDEX(FCF[From],MATCH(FCFdata[[#This Row],[FCFindex]],FCF[FCFindex]))</f>
        <v>8</v>
      </c>
      <c r="F51" s="1">
        <f>INDEX(FCF[To],MATCH(FCFdata[[#This Row],[FCFindex]],FCF[FCFindex]))</f>
        <v>9</v>
      </c>
      <c r="G51" s="1" t="str">
        <f>INDEX(FCF[MarkFrom],MATCH(FCFdata[[#This Row],[FCFindex]],FCF[FCFindex]))</f>
        <v>4G</v>
      </c>
      <c r="H51" s="1" t="str">
        <f>INDEX(FCF[MarkTo],MATCH(FCFdata[[#This Row],[FCFindex]],FCF[FCFindex]))</f>
        <v>5S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8</v>
      </c>
      <c r="D52" s="134">
        <f t="shared" si="0"/>
        <v>4010000</v>
      </c>
      <c r="E52" s="1">
        <f>INDEX(FCF[From],MATCH(FCFdata[[#This Row],[FCFindex]],FCF[FCFindex]))</f>
        <v>9</v>
      </c>
      <c r="F52" s="1">
        <f>INDEX(FCF[To],MATCH(FCFdata[[#This Row],[FCFindex]],FCF[FCFindex]))</f>
        <v>10</v>
      </c>
      <c r="G52" s="1" t="str">
        <f>INDEX(FCF[MarkFrom],MATCH(FCFdata[[#This Row],[FCFindex]],FCF[FCFindex]))</f>
        <v>5S</v>
      </c>
      <c r="H52" s="1" t="str">
        <f>INDEX(FCF[MarkTo],MATCH(FCFdata[[#This Row],[FCFindex]],FCF[FCFindex]))</f>
        <v>6Gp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9</v>
      </c>
      <c r="D53" s="134">
        <f t="shared" si="0"/>
        <v>4010000</v>
      </c>
      <c r="E53" s="1">
        <f>INDEX(FCF[From],MATCH(FCFdata[[#This Row],[FCFindex]],FCF[FCFindex]))</f>
        <v>10</v>
      </c>
      <c r="F53" s="1">
        <f>INDEX(FCF[To],MATCH(FCFdata[[#This Row],[FCFindex]],FCF[FCFindex]))</f>
        <v>11</v>
      </c>
      <c r="G53" s="1" t="str">
        <f>INDEX(FCF[MarkFrom],MATCH(FCFdata[[#This Row],[FCFindex]],FCF[FCFindex]))</f>
        <v>6Gp</v>
      </c>
      <c r="H53" s="1" t="str">
        <f>INDEX(FCF[MarkTo],MATCH(FCFdata[[#This Row],[FCFindex]],FCF[FCFindex]))</f>
        <v>7U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4</v>
      </c>
      <c r="B54" s="1">
        <f t="shared" si="1"/>
        <v>1</v>
      </c>
      <c r="C54" s="1">
        <f t="shared" si="2"/>
        <v>10</v>
      </c>
      <c r="D54" s="134">
        <f t="shared" si="0"/>
        <v>4010000</v>
      </c>
      <c r="E54" s="1">
        <f>INDEX(FCF[From],MATCH(FCFdata[[#This Row],[FCFindex]],FCF[FCFindex]))</f>
        <v>11</v>
      </c>
      <c r="F54" s="1">
        <f>INDEX(FCF[To],MATCH(FCFdata[[#This Row],[FCFindex]],FCF[FCFindex]))</f>
        <v>12</v>
      </c>
      <c r="G54" s="1" t="str">
        <f>INDEX(FCF[MarkFrom],MATCH(FCFdata[[#This Row],[FCFindex]],FCF[FCFindex]))</f>
        <v>7U</v>
      </c>
      <c r="H54" s="1" t="str">
        <f>INDEX(FCF[MarkTo],MATCH(FCFdata[[#This Row],[FCFindex]],FCF[FCFindex]))</f>
        <v>8Rot</v>
      </c>
      <c r="I54" s="118">
        <f>FCFdata[[#This Row],[SampleLabel]]+3</f>
        <v>4010003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4010005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4</v>
      </c>
      <c r="B55" s="1">
        <f t="shared" si="1"/>
        <v>1</v>
      </c>
      <c r="C55" s="1">
        <f t="shared" si="2"/>
        <v>11</v>
      </c>
      <c r="D55" s="134">
        <f t="shared" si="0"/>
        <v>4010000</v>
      </c>
      <c r="E55" s="1">
        <f>INDEX(FCF[From],MATCH(FCFdata[[#This Row],[FCFindex]],FCF[FCFindex]))</f>
        <v>12</v>
      </c>
      <c r="F55" s="1">
        <f>INDEX(FCF[To],MATCH(FCFdata[[#This Row],[FCFindex]],FCF[FCFindex]))</f>
        <v>13</v>
      </c>
      <c r="G55" s="1" t="str">
        <f>INDEX(FCF[MarkFrom],MATCH(FCFdata[[#This Row],[FCFindex]],FCF[FCFindex]))</f>
        <v>8Rot</v>
      </c>
      <c r="H55" s="1" t="str">
        <f>INDEX(FCF[MarkTo],MATCH(FCFdata[[#This Row],[FCFindex]],FCF[FCFindex]))</f>
        <v>9Ama</v>
      </c>
      <c r="I55" s="118">
        <f>FCFdata[[#This Row],[SampleLabel]]+3</f>
        <v>4010003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4010005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4</v>
      </c>
      <c r="B56" s="1">
        <f t="shared" si="1"/>
        <v>1</v>
      </c>
      <c r="C56" s="1">
        <f t="shared" si="2"/>
        <v>12</v>
      </c>
      <c r="D56" s="134">
        <f t="shared" si="0"/>
        <v>4010000</v>
      </c>
      <c r="E56" s="1">
        <f>INDEX(FCF[From],MATCH(FCFdata[[#This Row],[FCFindex]],FCF[FCFindex]))</f>
        <v>13</v>
      </c>
      <c r="F56" s="1">
        <f>INDEX(FCF[To],MATCH(FCFdata[[#This Row],[FCFindex]],FCF[FCFindex]))</f>
        <v>14</v>
      </c>
      <c r="G56" s="1" t="str">
        <f>INDEX(FCF[MarkFrom],MATCH(FCFdata[[#This Row],[FCFindex]],FCF[FCFindex]))</f>
        <v>9Ama</v>
      </c>
      <c r="H56" s="1" t="str">
        <f>INDEX(FCF[MarkTo],MATCH(FCFdata[[#This Row],[FCFindex]],FCF[FCFindex]))</f>
        <v>10AsTm</v>
      </c>
      <c r="I56" s="118">
        <f>FCFdata[[#This Row],[SampleLabel]]+3</f>
        <v>4010003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4010005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4</v>
      </c>
      <c r="B57" s="1">
        <f t="shared" si="1"/>
        <v>1</v>
      </c>
      <c r="C57" s="1">
        <f t="shared" si="2"/>
        <v>13</v>
      </c>
      <c r="D57" s="134">
        <f t="shared" si="0"/>
        <v>4010000</v>
      </c>
      <c r="E57" s="1">
        <f>INDEX(FCF[From],MATCH(FCFdata[[#This Row],[FCFindex]],FCF[FCFindex]))</f>
        <v>14</v>
      </c>
      <c r="F57" s="1">
        <f>INDEX(FCF[To],MATCH(FCFdata[[#This Row],[FCFindex]],FCF[FCFindex]))</f>
        <v>15</v>
      </c>
      <c r="G57" s="1" t="str">
        <f>INDEX(FCF[MarkFrom],MATCH(FCFdata[[#This Row],[FCFindex]],FCF[FCFindex]))</f>
        <v>10AsTm</v>
      </c>
      <c r="H57" s="1" t="str">
        <f>INDEX(FCF[MarkTo],MATCH(FCFdata[[#This Row],[FCFindex]],FCF[FCFindex]))</f>
        <v>11Azd</v>
      </c>
      <c r="I57" s="118">
        <f>FCFdata[[#This Row],[SampleLabel]]+3</f>
        <v>4010003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4010005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0</v>
      </c>
      <c r="D58" s="134">
        <f t="shared" si="0"/>
        <v>5010000</v>
      </c>
      <c r="E58" s="1">
        <f>INDEX(FCF[From],MATCH(FCFdata[[#This Row],[FCFindex]],FCF[FCFindex]))</f>
        <v>1</v>
      </c>
      <c r="F58" s="1">
        <f>INDEX(FCF[To],MATCH(FCFdata[[#This Row],[FCFindex]],FCF[FCFindex]))</f>
        <v>2</v>
      </c>
      <c r="G58" s="1" t="str">
        <f>INDEX(FCF[MarkFrom],MATCH(FCFdata[[#This Row],[FCFindex]],FCF[FCFindex]))</f>
        <v>1Dig</v>
      </c>
      <c r="H58" s="1" t="str">
        <f>INDEX(FCF[MarkTo],MATCH(FCFdata[[#This Row],[FCFindex]],FCF[FCFindex]))</f>
        <v>1D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1</v>
      </c>
      <c r="D59" s="134">
        <f t="shared" si="0"/>
        <v>5010000</v>
      </c>
      <c r="E59" s="1">
        <f>INDEX(FCF[From],MATCH(FCFdata[[#This Row],[FCFindex]],FCF[FCFindex]))</f>
        <v>2</v>
      </c>
      <c r="F59" s="1">
        <f>INDEX(FCF[To],MATCH(FCFdata[[#This Row],[FCFindex]],FCF[FCFindex]))</f>
        <v>3</v>
      </c>
      <c r="G59" s="1" t="str">
        <f>INDEX(FCF[MarkFrom],MATCH(FCFdata[[#This Row],[FCFindex]],FCF[FCFindex]))</f>
        <v>1D</v>
      </c>
      <c r="H59" s="1" t="str">
        <f>INDEX(FCF[MarkTo],MATCH(FCFdata[[#This Row],[FCFindex]],FCF[FCFindex]))</f>
        <v>1M.1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2</v>
      </c>
      <c r="D60" s="134">
        <f t="shared" si="0"/>
        <v>5010000</v>
      </c>
      <c r="E60" s="1">
        <f>INDEX(FCF[From],MATCH(FCFdata[[#This Row],[FCFindex]],FCF[FCFindex]))</f>
        <v>3</v>
      </c>
      <c r="F60" s="1">
        <f>INDEX(FCF[To],MATCH(FCFdata[[#This Row],[FCFindex]],FCF[FCFindex]))</f>
        <v>4</v>
      </c>
      <c r="G60" s="1" t="str">
        <f>INDEX(FCF[MarkFrom],MATCH(FCFdata[[#This Row],[FCFindex]],FCF[FCFindex]))</f>
        <v>1M.1</v>
      </c>
      <c r="H60" s="1" t="str">
        <f>INDEX(FCF[MarkTo],MATCH(FCFdata[[#This Row],[FCFindex]],FCF[FCFindex]))</f>
        <v>2Oct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3</v>
      </c>
      <c r="D61" s="134">
        <f t="shared" si="0"/>
        <v>5010000</v>
      </c>
      <c r="E61" s="1">
        <f>INDEX(FCF[From],MATCH(FCFdata[[#This Row],[FCFindex]],FCF[FCFindex]))</f>
        <v>4</v>
      </c>
      <c r="F61" s="1">
        <f>INDEX(FCF[To],MATCH(FCFdata[[#This Row],[FCFindex]],FCF[FCFindex]))</f>
        <v>5</v>
      </c>
      <c r="G61" s="1" t="str">
        <f>INDEX(FCF[MarkFrom],MATCH(FCFdata[[#This Row],[FCFindex]],FCF[FCFindex]))</f>
        <v>2Oct</v>
      </c>
      <c r="H61" s="1" t="str">
        <f>INDEX(FCF[MarkTo],MATCH(FCFdata[[#This Row],[FCFindex]],FCF[FCFindex]))</f>
        <v>2c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4</v>
      </c>
      <c r="D62" s="134">
        <f t="shared" si="0"/>
        <v>5010000</v>
      </c>
      <c r="E62" s="1">
        <f>INDEX(FCF[From],MATCH(FCFdata[[#This Row],[FCFindex]],FCF[FCFindex]))</f>
        <v>5</v>
      </c>
      <c r="F62" s="1">
        <f>INDEX(FCF[To],MATCH(FCFdata[[#This Row],[FCFindex]],FCF[FCFindex]))</f>
        <v>6</v>
      </c>
      <c r="G62" s="1" t="str">
        <f>INDEX(FCF[MarkFrom],MATCH(FCFdata[[#This Row],[FCFindex]],FCF[FCFindex]))</f>
        <v>2c</v>
      </c>
      <c r="H62" s="1" t="str">
        <f>INDEX(FCF[MarkTo],MATCH(FCFdata[[#This Row],[FCFindex]],FCF[FCFindex]))</f>
        <v>2M2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5</v>
      </c>
      <c r="D63" s="134">
        <f t="shared" si="0"/>
        <v>5010000</v>
      </c>
      <c r="E63" s="1">
        <f>INDEX(FCF[From],MATCH(FCFdata[[#This Row],[FCFindex]],FCF[FCFindex]))</f>
        <v>6</v>
      </c>
      <c r="F63" s="1">
        <f>INDEX(FCF[To],MATCH(FCFdata[[#This Row],[FCFindex]],FCF[FCFindex]))</f>
        <v>7</v>
      </c>
      <c r="G63" s="1" t="str">
        <f>INDEX(FCF[MarkFrom],MATCH(FCFdata[[#This Row],[FCFindex]],FCF[FCFindex]))</f>
        <v>2M2</v>
      </c>
      <c r="H63" s="1" t="str">
        <f>INDEX(FCF[MarkTo],MATCH(FCFdata[[#This Row],[FCFindex]],FCF[FCFindex]))</f>
        <v>3P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6</v>
      </c>
      <c r="D64" s="134">
        <f t="shared" si="0"/>
        <v>5010000</v>
      </c>
      <c r="E64" s="1">
        <f>INDEX(FCF[From],MATCH(FCFdata[[#This Row],[FCFindex]],FCF[FCFindex]))</f>
        <v>7</v>
      </c>
      <c r="F64" s="1">
        <f>INDEX(FCF[To],MATCH(FCFdata[[#This Row],[FCFindex]],FCF[FCFindex]))</f>
        <v>8</v>
      </c>
      <c r="G64" s="1" t="str">
        <f>INDEX(FCF[MarkFrom],MATCH(FCFdata[[#This Row],[FCFindex]],FCF[FCFindex]))</f>
        <v>3P</v>
      </c>
      <c r="H64" s="1" t="str">
        <f>INDEX(FCF[MarkTo],MATCH(FCFdata[[#This Row],[FCFindex]],FCF[FCFindex]))</f>
        <v>4G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7</v>
      </c>
      <c r="D65" s="134">
        <f t="shared" si="0"/>
        <v>5010000</v>
      </c>
      <c r="E65" s="1">
        <f>INDEX(FCF[From],MATCH(FCFdata[[#This Row],[FCFindex]],FCF[FCFindex]))</f>
        <v>8</v>
      </c>
      <c r="F65" s="1">
        <f>INDEX(FCF[To],MATCH(FCFdata[[#This Row],[FCFindex]],FCF[FCFindex]))</f>
        <v>9</v>
      </c>
      <c r="G65" s="1" t="str">
        <f>INDEX(FCF[MarkFrom],MATCH(FCFdata[[#This Row],[FCFindex]],FCF[FCFindex]))</f>
        <v>4G</v>
      </c>
      <c r="H65" s="1" t="str">
        <f>INDEX(FCF[MarkTo],MATCH(FCFdata[[#This Row],[FCFindex]],FCF[FCFindex]))</f>
        <v>5S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8</v>
      </c>
      <c r="D66" s="134">
        <f t="shared" ref="D66:D129" si="4">A66*1000000+B66*10000</f>
        <v>5010000</v>
      </c>
      <c r="E66" s="1">
        <f>INDEX(FCF[From],MATCH(FCFdata[[#This Row],[FCFindex]],FCF[FCFindex]))</f>
        <v>9</v>
      </c>
      <c r="F66" s="1">
        <f>INDEX(FCF[To],MATCH(FCFdata[[#This Row],[FCFindex]],FCF[FCFindex]))</f>
        <v>10</v>
      </c>
      <c r="G66" s="1" t="str">
        <f>INDEX(FCF[MarkFrom],MATCH(FCFdata[[#This Row],[FCFindex]],FCF[FCFindex]))</f>
        <v>5S</v>
      </c>
      <c r="H66" s="1" t="str">
        <f>INDEX(FCF[MarkTo],MATCH(FCFdata[[#This Row],[FCFindex]],FCF[FCFindex]))</f>
        <v>6Gp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5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9</v>
      </c>
      <c r="D67" s="134">
        <f t="shared" si="4"/>
        <v>5010000</v>
      </c>
      <c r="E67" s="1">
        <f>INDEX(FCF[From],MATCH(FCFdata[[#This Row],[FCFindex]],FCF[FCFindex]))</f>
        <v>10</v>
      </c>
      <c r="F67" s="1">
        <f>INDEX(FCF[To],MATCH(FCFdata[[#This Row],[FCFindex]],FCF[FCFindex]))</f>
        <v>11</v>
      </c>
      <c r="G67" s="1" t="str">
        <f>INDEX(FCF[MarkFrom],MATCH(FCFdata[[#This Row],[FCFindex]],FCF[FCFindex]))</f>
        <v>6Gp</v>
      </c>
      <c r="H67" s="1" t="str">
        <f>INDEX(FCF[MarkTo],MATCH(FCFdata[[#This Row],[FCFindex]],FCF[FCFindex]))</f>
        <v>7U</v>
      </c>
      <c r="I67" s="118">
        <f>FCFdata[[#This Row],[SampleLabel]]+3</f>
        <v>5010003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5010005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5</v>
      </c>
      <c r="B68" s="1">
        <f t="shared" si="5"/>
        <v>1</v>
      </c>
      <c r="C68" s="1">
        <f t="shared" si="6"/>
        <v>10</v>
      </c>
      <c r="D68" s="134">
        <f t="shared" si="4"/>
        <v>5010000</v>
      </c>
      <c r="E68" s="1">
        <f>INDEX(FCF[From],MATCH(FCFdata[[#This Row],[FCFindex]],FCF[FCFindex]))</f>
        <v>11</v>
      </c>
      <c r="F68" s="1">
        <f>INDEX(FCF[To],MATCH(FCFdata[[#This Row],[FCFindex]],FCF[FCFindex]))</f>
        <v>12</v>
      </c>
      <c r="G68" s="1" t="str">
        <f>INDEX(FCF[MarkFrom],MATCH(FCFdata[[#This Row],[FCFindex]],FCF[FCFindex]))</f>
        <v>7U</v>
      </c>
      <c r="H68" s="1" t="str">
        <f>INDEX(FCF[MarkTo],MATCH(FCFdata[[#This Row],[FCFindex]],FCF[FCFindex]))</f>
        <v>8Rot</v>
      </c>
      <c r="I68" s="118">
        <f>FCFdata[[#This Row],[SampleLabel]]+3</f>
        <v>5010003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5010005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5</v>
      </c>
      <c r="B69" s="1">
        <f t="shared" si="5"/>
        <v>1</v>
      </c>
      <c r="C69" s="1">
        <f t="shared" si="6"/>
        <v>11</v>
      </c>
      <c r="D69" s="134">
        <f t="shared" si="4"/>
        <v>5010000</v>
      </c>
      <c r="E69" s="1">
        <f>INDEX(FCF[From],MATCH(FCFdata[[#This Row],[FCFindex]],FCF[FCFindex]))</f>
        <v>12</v>
      </c>
      <c r="F69" s="1">
        <f>INDEX(FCF[To],MATCH(FCFdata[[#This Row],[FCFindex]],FCF[FCFindex]))</f>
        <v>13</v>
      </c>
      <c r="G69" s="1" t="str">
        <f>INDEX(FCF[MarkFrom],MATCH(FCFdata[[#This Row],[FCFindex]],FCF[FCFindex]))</f>
        <v>8Rot</v>
      </c>
      <c r="H69" s="1" t="str">
        <f>INDEX(FCF[MarkTo],MATCH(FCFdata[[#This Row],[FCFindex]],FCF[FCFindex]))</f>
        <v>9Ama</v>
      </c>
      <c r="I69" s="118">
        <f>FCFdata[[#This Row],[SampleLabel]]+3</f>
        <v>5010003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5010005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5</v>
      </c>
      <c r="B70" s="1">
        <f t="shared" si="5"/>
        <v>1</v>
      </c>
      <c r="C70" s="1">
        <f t="shared" si="6"/>
        <v>12</v>
      </c>
      <c r="D70" s="134">
        <f t="shared" si="4"/>
        <v>5010000</v>
      </c>
      <c r="E70" s="1">
        <f>INDEX(FCF[From],MATCH(FCFdata[[#This Row],[FCFindex]],FCF[FCFindex]))</f>
        <v>13</v>
      </c>
      <c r="F70" s="1">
        <f>INDEX(FCF[To],MATCH(FCFdata[[#This Row],[FCFindex]],FCF[FCFindex]))</f>
        <v>14</v>
      </c>
      <c r="G70" s="1" t="str">
        <f>INDEX(FCF[MarkFrom],MATCH(FCFdata[[#This Row],[FCFindex]],FCF[FCFindex]))</f>
        <v>9Ama</v>
      </c>
      <c r="H70" s="1" t="str">
        <f>INDEX(FCF[MarkTo],MATCH(FCFdata[[#This Row],[FCFindex]],FCF[FCFindex]))</f>
        <v>10AsTm</v>
      </c>
      <c r="I70" s="118">
        <f>FCFdata[[#This Row],[SampleLabel]]+3</f>
        <v>5010003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5010005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5</v>
      </c>
      <c r="B71" s="1">
        <f t="shared" si="5"/>
        <v>1</v>
      </c>
      <c r="C71" s="1">
        <f t="shared" si="6"/>
        <v>13</v>
      </c>
      <c r="D71" s="134">
        <f t="shared" si="4"/>
        <v>5010000</v>
      </c>
      <c r="E71" s="1">
        <f>INDEX(FCF[From],MATCH(FCFdata[[#This Row],[FCFindex]],FCF[FCFindex]))</f>
        <v>14</v>
      </c>
      <c r="F71" s="1">
        <f>INDEX(FCF[To],MATCH(FCFdata[[#This Row],[FCFindex]],FCF[FCFindex]))</f>
        <v>15</v>
      </c>
      <c r="G71" s="1" t="str">
        <f>INDEX(FCF[MarkFrom],MATCH(FCFdata[[#This Row],[FCFindex]],FCF[FCFindex]))</f>
        <v>10AsTm</v>
      </c>
      <c r="H71" s="1" t="str">
        <f>INDEX(FCF[MarkTo],MATCH(FCFdata[[#This Row],[FCFindex]],FCF[FCFindex]))</f>
        <v>11Azd</v>
      </c>
      <c r="I71" s="118">
        <f>FCFdata[[#This Row],[SampleLabel]]+3</f>
        <v>5010003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5010005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0</v>
      </c>
      <c r="D72" s="134">
        <f t="shared" si="4"/>
        <v>6010000</v>
      </c>
      <c r="E72" s="1">
        <f>INDEX(FCF[From],MATCH(FCFdata[[#This Row],[FCFindex]],FCF[FCFindex]))</f>
        <v>1</v>
      </c>
      <c r="F72" s="1">
        <f>INDEX(FCF[To],MATCH(FCFdata[[#This Row],[FCFindex]],FCF[FCFindex]))</f>
        <v>2</v>
      </c>
      <c r="G72" s="1" t="str">
        <f>INDEX(FCF[MarkFrom],MATCH(FCFdata[[#This Row],[FCFindex]],FCF[FCFindex]))</f>
        <v>1Dig</v>
      </c>
      <c r="H72" s="1" t="str">
        <f>INDEX(FCF[MarkTo],MATCH(FCFdata[[#This Row],[FCFindex]],FCF[FCFindex]))</f>
        <v>1D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</v>
      </c>
      <c r="D73" s="134">
        <f t="shared" si="4"/>
        <v>6010000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1D</v>
      </c>
      <c r="H73" s="1" t="str">
        <f>INDEX(FCF[MarkTo],MATCH(FCFdata[[#This Row],[FCFindex]],FCF[FCFindex]))</f>
        <v>1M.1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2</v>
      </c>
      <c r="D74" s="134">
        <f t="shared" si="4"/>
        <v>6010000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1M.1</v>
      </c>
      <c r="H74" s="1" t="str">
        <f>INDEX(FCF[MarkTo],MATCH(FCFdata[[#This Row],[FCFindex]],FCF[FCFindex]))</f>
        <v>2Oct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3</v>
      </c>
      <c r="D75" s="134">
        <f t="shared" si="4"/>
        <v>6010000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2Oct</v>
      </c>
      <c r="H75" s="1" t="str">
        <f>INDEX(FCF[MarkTo],MATCH(FCFdata[[#This Row],[FCFindex]],FCF[FCFindex]))</f>
        <v>2c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4</v>
      </c>
      <c r="D76" s="134">
        <f t="shared" si="4"/>
        <v>6010000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2c</v>
      </c>
      <c r="H76" s="1" t="str">
        <f>INDEX(FCF[MarkTo],MATCH(FCFdata[[#This Row],[FCFindex]],FCF[FCFindex]))</f>
        <v>2M2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5</v>
      </c>
      <c r="D77" s="134">
        <f t="shared" si="4"/>
        <v>6010000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2M2</v>
      </c>
      <c r="H77" s="1" t="str">
        <f>INDEX(FCF[MarkTo],MATCH(FCFdata[[#This Row],[FCFindex]],FCF[FCFindex]))</f>
        <v>3P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6</v>
      </c>
      <c r="D78" s="134">
        <f t="shared" si="4"/>
        <v>6010000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3P</v>
      </c>
      <c r="H78" s="1" t="str">
        <f>INDEX(FCF[MarkTo],MATCH(FCFdata[[#This Row],[FCFindex]],FCF[FCFindex]))</f>
        <v>4G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7</v>
      </c>
      <c r="D79" s="134">
        <f t="shared" si="4"/>
        <v>6010000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4G</v>
      </c>
      <c r="H79" s="1" t="str">
        <f>INDEX(FCF[MarkTo],MATCH(FCFdata[[#This Row],[FCFindex]],FCF[FCFindex]))</f>
        <v>5S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6</v>
      </c>
      <c r="B80" s="1">
        <f t="shared" si="5"/>
        <v>1</v>
      </c>
      <c r="C80" s="1">
        <f t="shared" si="6"/>
        <v>8</v>
      </c>
      <c r="D80" s="134">
        <f t="shared" si="4"/>
        <v>6010000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5S</v>
      </c>
      <c r="H80" s="1" t="str">
        <f>INDEX(FCF[MarkTo],MATCH(FCFdata[[#This Row],[FCFindex]],FCF[FCFindex]))</f>
        <v>6Gp</v>
      </c>
      <c r="I80" s="118">
        <f>FCFdata[[#This Row],[SampleLabel]]+3</f>
        <v>6010003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6010005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6</v>
      </c>
      <c r="B81" s="1">
        <f t="shared" si="5"/>
        <v>1</v>
      </c>
      <c r="C81" s="1">
        <f t="shared" si="6"/>
        <v>9</v>
      </c>
      <c r="D81" s="134">
        <f t="shared" si="4"/>
        <v>6010000</v>
      </c>
      <c r="E81" s="1">
        <f>INDEX(FCF[From],MATCH(FCFdata[[#This Row],[FCFindex]],FCF[FCFindex]))</f>
        <v>10</v>
      </c>
      <c r="F81" s="1">
        <f>INDEX(FCF[To],MATCH(FCFdata[[#This Row],[FCFindex]],FCF[FCFindex]))</f>
        <v>11</v>
      </c>
      <c r="G81" s="1" t="str">
        <f>INDEX(FCF[MarkFrom],MATCH(FCFdata[[#This Row],[FCFindex]],FCF[FCFindex]))</f>
        <v>6Gp</v>
      </c>
      <c r="H81" s="1" t="str">
        <f>INDEX(FCF[MarkTo],MATCH(FCFdata[[#This Row],[FCFindex]],FCF[FCFindex]))</f>
        <v>7U</v>
      </c>
      <c r="I81" s="118">
        <f>FCFdata[[#This Row],[SampleLabel]]+3</f>
        <v>6010003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6010005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6</v>
      </c>
      <c r="B82" s="1">
        <f t="shared" si="5"/>
        <v>1</v>
      </c>
      <c r="C82" s="1">
        <f t="shared" si="6"/>
        <v>10</v>
      </c>
      <c r="D82" s="134">
        <f t="shared" si="4"/>
        <v>6010000</v>
      </c>
      <c r="E82" s="1">
        <f>INDEX(FCF[From],MATCH(FCFdata[[#This Row],[FCFindex]],FCF[FCFindex]))</f>
        <v>11</v>
      </c>
      <c r="F82" s="1">
        <f>INDEX(FCF[To],MATCH(FCFdata[[#This Row],[FCFindex]],FCF[FCFindex]))</f>
        <v>12</v>
      </c>
      <c r="G82" s="1" t="str">
        <f>INDEX(FCF[MarkFrom],MATCH(FCFdata[[#This Row],[FCFindex]],FCF[FCFindex]))</f>
        <v>7U</v>
      </c>
      <c r="H82" s="1" t="str">
        <f>INDEX(FCF[MarkTo],MATCH(FCFdata[[#This Row],[FCFindex]],FCF[FCFindex]))</f>
        <v>8Rot</v>
      </c>
      <c r="I82" s="118">
        <f>FCFdata[[#This Row],[SampleLabel]]+3</f>
        <v>6010003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6010005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6</v>
      </c>
      <c r="B83" s="1">
        <f t="shared" si="5"/>
        <v>1</v>
      </c>
      <c r="C83" s="1">
        <f t="shared" si="6"/>
        <v>11</v>
      </c>
      <c r="D83" s="134">
        <f t="shared" si="4"/>
        <v>6010000</v>
      </c>
      <c r="E83" s="1">
        <f>INDEX(FCF[From],MATCH(FCFdata[[#This Row],[FCFindex]],FCF[FCFindex]))</f>
        <v>12</v>
      </c>
      <c r="F83" s="1">
        <f>INDEX(FCF[To],MATCH(FCFdata[[#This Row],[FCFindex]],FCF[FCFindex]))</f>
        <v>13</v>
      </c>
      <c r="G83" s="1" t="str">
        <f>INDEX(FCF[MarkFrom],MATCH(FCFdata[[#This Row],[FCFindex]],FCF[FCFindex]))</f>
        <v>8Rot</v>
      </c>
      <c r="H83" s="1" t="str">
        <f>INDEX(FCF[MarkTo],MATCH(FCFdata[[#This Row],[FCFindex]],FCF[FCFindex]))</f>
        <v>9Ama</v>
      </c>
      <c r="I83" s="118">
        <f>FCFdata[[#This Row],[SampleLabel]]+3</f>
        <v>6010003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6010005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6</v>
      </c>
      <c r="B84" s="1">
        <f t="shared" si="5"/>
        <v>1</v>
      </c>
      <c r="C84" s="1">
        <f t="shared" si="6"/>
        <v>12</v>
      </c>
      <c r="D84" s="134">
        <f t="shared" si="4"/>
        <v>6010000</v>
      </c>
      <c r="E84" s="1">
        <f>INDEX(FCF[From],MATCH(FCFdata[[#This Row],[FCFindex]],FCF[FCFindex]))</f>
        <v>13</v>
      </c>
      <c r="F84" s="1">
        <f>INDEX(FCF[To],MATCH(FCFdata[[#This Row],[FCFindex]],FCF[FCFindex]))</f>
        <v>14</v>
      </c>
      <c r="G84" s="1" t="str">
        <f>INDEX(FCF[MarkFrom],MATCH(FCFdata[[#This Row],[FCFindex]],FCF[FCFindex]))</f>
        <v>9Ama</v>
      </c>
      <c r="H84" s="1" t="str">
        <f>INDEX(FCF[MarkTo],MATCH(FCFdata[[#This Row],[FCFindex]],FCF[FCFindex]))</f>
        <v>10AsTm</v>
      </c>
      <c r="I84" s="118">
        <f>FCFdata[[#This Row],[SampleLabel]]+3</f>
        <v>6010003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6010005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6</v>
      </c>
      <c r="B85" s="1">
        <f t="shared" si="5"/>
        <v>1</v>
      </c>
      <c r="C85" s="1">
        <f t="shared" si="6"/>
        <v>13</v>
      </c>
      <c r="D85" s="134">
        <f t="shared" si="4"/>
        <v>6010000</v>
      </c>
      <c r="E85" s="1">
        <f>INDEX(FCF[From],MATCH(FCFdata[[#This Row],[FCFindex]],FCF[FCFindex]))</f>
        <v>14</v>
      </c>
      <c r="F85" s="1">
        <f>INDEX(FCF[To],MATCH(FCFdata[[#This Row],[FCFindex]],FCF[FCFindex]))</f>
        <v>15</v>
      </c>
      <c r="G85" s="1" t="str">
        <f>INDEX(FCF[MarkFrom],MATCH(FCFdata[[#This Row],[FCFindex]],FCF[FCFindex]))</f>
        <v>10AsTm</v>
      </c>
      <c r="H85" s="1" t="str">
        <f>INDEX(FCF[MarkTo],MATCH(FCFdata[[#This Row],[FCFindex]],FCF[FCFindex]))</f>
        <v>11Azd</v>
      </c>
      <c r="I85" s="118">
        <f>FCFdata[[#This Row],[SampleLabel]]+3</f>
        <v>6010003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6010005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0</v>
      </c>
      <c r="D86" s="134">
        <f t="shared" si="4"/>
        <v>7010000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1D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1</v>
      </c>
      <c r="D87" s="134">
        <f t="shared" si="4"/>
        <v>7010000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1D</v>
      </c>
      <c r="H87" s="1" t="str">
        <f>INDEX(FCF[MarkTo],MATCH(FCFdata[[#This Row],[FCFindex]],FCF[FCFindex]))</f>
        <v>1M.1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2</v>
      </c>
      <c r="D88" s="134">
        <f t="shared" si="4"/>
        <v>7010000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1M.1</v>
      </c>
      <c r="H88" s="1" t="str">
        <f>INDEX(FCF[MarkTo],MATCH(FCFdata[[#This Row],[FCFindex]],FCF[FCFindex]))</f>
        <v>2Oct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3</v>
      </c>
      <c r="D89" s="134">
        <f t="shared" si="4"/>
        <v>7010000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2Oct</v>
      </c>
      <c r="H89" s="1" t="str">
        <f>INDEX(FCF[MarkTo],MATCH(FCFdata[[#This Row],[FCFindex]],FCF[FCFindex]))</f>
        <v>2c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4</v>
      </c>
      <c r="D90" s="134">
        <f t="shared" si="4"/>
        <v>7010000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2c</v>
      </c>
      <c r="H90" s="1" t="str">
        <f>INDEX(FCF[MarkTo],MATCH(FCFdata[[#This Row],[FCFindex]],FCF[FCFindex]))</f>
        <v>2M2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5</v>
      </c>
      <c r="D91" s="134">
        <f t="shared" si="4"/>
        <v>7010000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2M2</v>
      </c>
      <c r="H91" s="1" t="str">
        <f>INDEX(FCF[MarkTo],MATCH(FCFdata[[#This Row],[FCFindex]],FCF[FCFindex]))</f>
        <v>3P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6</v>
      </c>
      <c r="D92" s="134">
        <f t="shared" si="4"/>
        <v>7010000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3P</v>
      </c>
      <c r="H92" s="1" t="str">
        <f>INDEX(FCF[MarkTo],MATCH(FCFdata[[#This Row],[FCFindex]],FCF[FCFindex]))</f>
        <v>4G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7</v>
      </c>
      <c r="B93" s="1">
        <f t="shared" si="5"/>
        <v>1</v>
      </c>
      <c r="C93" s="1">
        <f t="shared" si="6"/>
        <v>7</v>
      </c>
      <c r="D93" s="134">
        <f t="shared" si="4"/>
        <v>7010000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4G</v>
      </c>
      <c r="H93" s="1" t="str">
        <f>INDEX(FCF[MarkTo],MATCH(FCFdata[[#This Row],[FCFindex]],FCF[FCFindex]))</f>
        <v>5S</v>
      </c>
      <c r="I93" s="118">
        <f>FCFdata[[#This Row],[SampleLabel]]+3</f>
        <v>7010003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7010005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7</v>
      </c>
      <c r="B94" s="1">
        <f t="shared" si="5"/>
        <v>1</v>
      </c>
      <c r="C94" s="1">
        <f t="shared" si="6"/>
        <v>8</v>
      </c>
      <c r="D94" s="134">
        <f t="shared" si="4"/>
        <v>7010000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5S</v>
      </c>
      <c r="H94" s="1" t="str">
        <f>INDEX(FCF[MarkTo],MATCH(FCFdata[[#This Row],[FCFindex]],FCF[FCFindex]))</f>
        <v>6Gp</v>
      </c>
      <c r="I94" s="118">
        <f>FCFdata[[#This Row],[SampleLabel]]+3</f>
        <v>7010003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7010005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7</v>
      </c>
      <c r="B95" s="1">
        <f t="shared" si="5"/>
        <v>1</v>
      </c>
      <c r="C95" s="1">
        <f t="shared" si="6"/>
        <v>9</v>
      </c>
      <c r="D95" s="134">
        <f t="shared" si="4"/>
        <v>7010000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6Gp</v>
      </c>
      <c r="H95" s="1" t="str">
        <f>INDEX(FCF[MarkTo],MATCH(FCFdata[[#This Row],[FCFindex]],FCF[FCFindex]))</f>
        <v>7U</v>
      </c>
      <c r="I95" s="118">
        <f>FCFdata[[#This Row],[SampleLabel]]+3</f>
        <v>7010003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7010005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7</v>
      </c>
      <c r="B96" s="1">
        <f t="shared" si="5"/>
        <v>1</v>
      </c>
      <c r="C96" s="1">
        <f t="shared" si="6"/>
        <v>10</v>
      </c>
      <c r="D96" s="134">
        <f t="shared" si="4"/>
        <v>7010000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7U</v>
      </c>
      <c r="H96" s="1" t="str">
        <f>INDEX(FCF[MarkTo],MATCH(FCFdata[[#This Row],[FCFindex]],FCF[FCFindex]))</f>
        <v>8Rot</v>
      </c>
      <c r="I96" s="118">
        <f>FCFdata[[#This Row],[SampleLabel]]+3</f>
        <v>7010003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7010005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7</v>
      </c>
      <c r="B97" s="1">
        <f t="shared" si="5"/>
        <v>1</v>
      </c>
      <c r="C97" s="1">
        <f t="shared" si="6"/>
        <v>11</v>
      </c>
      <c r="D97" s="134">
        <f t="shared" si="4"/>
        <v>7010000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8Rot</v>
      </c>
      <c r="H97" s="1" t="str">
        <f>INDEX(FCF[MarkTo],MATCH(FCFdata[[#This Row],[FCFindex]],FCF[FCFindex]))</f>
        <v>9Ama</v>
      </c>
      <c r="I97" s="118">
        <f>FCFdata[[#This Row],[SampleLabel]]+3</f>
        <v>7010003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7010005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7</v>
      </c>
      <c r="B98" s="1">
        <f t="shared" si="5"/>
        <v>1</v>
      </c>
      <c r="C98" s="1">
        <f t="shared" si="6"/>
        <v>12</v>
      </c>
      <c r="D98" s="134">
        <f t="shared" si="4"/>
        <v>7010000</v>
      </c>
      <c r="E98" s="1">
        <f>INDEX(FCF[From],MATCH(FCFdata[[#This Row],[FCFindex]],FCF[FCFindex]))</f>
        <v>13</v>
      </c>
      <c r="F98" s="1">
        <f>INDEX(FCF[To],MATCH(FCFdata[[#This Row],[FCFindex]],FCF[FCFindex]))</f>
        <v>14</v>
      </c>
      <c r="G98" s="1" t="str">
        <f>INDEX(FCF[MarkFrom],MATCH(FCFdata[[#This Row],[FCFindex]],FCF[FCFindex]))</f>
        <v>9Ama</v>
      </c>
      <c r="H98" s="1" t="str">
        <f>INDEX(FCF[MarkTo],MATCH(FCFdata[[#This Row],[FCFindex]],FCF[FCFindex]))</f>
        <v>10AsTm</v>
      </c>
      <c r="I98" s="118">
        <f>FCFdata[[#This Row],[SampleLabel]]+3</f>
        <v>7010003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7010005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7</v>
      </c>
      <c r="B99" s="1">
        <f t="shared" si="5"/>
        <v>1</v>
      </c>
      <c r="C99" s="1">
        <f t="shared" si="6"/>
        <v>13</v>
      </c>
      <c r="D99" s="134">
        <f t="shared" si="4"/>
        <v>7010000</v>
      </c>
      <c r="E99" s="1">
        <f>INDEX(FCF[From],MATCH(FCFdata[[#This Row],[FCFindex]],FCF[FCFindex]))</f>
        <v>14</v>
      </c>
      <c r="F99" s="1">
        <f>INDEX(FCF[To],MATCH(FCFdata[[#This Row],[FCFindex]],FCF[FCFindex]))</f>
        <v>15</v>
      </c>
      <c r="G99" s="1" t="str">
        <f>INDEX(FCF[MarkFrom],MATCH(FCFdata[[#This Row],[FCFindex]],FCF[FCFindex]))</f>
        <v>10AsTm</v>
      </c>
      <c r="H99" s="1" t="str">
        <f>INDEX(FCF[MarkTo],MATCH(FCFdata[[#This Row],[FCFindex]],FCF[FCFindex]))</f>
        <v>11Azd</v>
      </c>
      <c r="I99" s="118">
        <f>FCFdata[[#This Row],[SampleLabel]]+3</f>
        <v>7010003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7010005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0</v>
      </c>
      <c r="D100" s="134">
        <f t="shared" si="4"/>
        <v>8010000</v>
      </c>
      <c r="E100" s="1">
        <f>INDEX(FCF[From],MATCH(FCFdata[[#This Row],[FCFindex]],FCF[FCFindex]))</f>
        <v>1</v>
      </c>
      <c r="F100" s="1">
        <f>INDEX(FCF[To],MATCH(FCFdata[[#This Row],[FCFindex]],FCF[FCFindex]))</f>
        <v>2</v>
      </c>
      <c r="G100" s="1" t="str">
        <f>INDEX(FCF[MarkFrom],MATCH(FCFdata[[#This Row],[FCFindex]],FCF[FCFindex]))</f>
        <v>1Dig</v>
      </c>
      <c r="H100" s="1" t="str">
        <f>INDEX(FCF[MarkTo],MATCH(FCFdata[[#This Row],[FCFindex]],FCF[FCFindex]))</f>
        <v>1D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1</v>
      </c>
      <c r="D101" s="134">
        <f t="shared" si="4"/>
        <v>8010000</v>
      </c>
      <c r="E101" s="1">
        <f>INDEX(FCF[From],MATCH(FCFdata[[#This Row],[FCFindex]],FCF[FCFindex]))</f>
        <v>2</v>
      </c>
      <c r="F101" s="1">
        <f>INDEX(FCF[To],MATCH(FCFdata[[#This Row],[FCFindex]],FCF[FCFindex]))</f>
        <v>3</v>
      </c>
      <c r="G101" s="1" t="str">
        <f>INDEX(FCF[MarkFrom],MATCH(FCFdata[[#This Row],[FCFindex]],FCF[FCFindex]))</f>
        <v>1D</v>
      </c>
      <c r="H101" s="1" t="str">
        <f>INDEX(FCF[MarkTo],MATCH(FCFdata[[#This Row],[FCFindex]],FCF[FCFindex]))</f>
        <v>1M.1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2</v>
      </c>
      <c r="D102" s="134">
        <f t="shared" si="4"/>
        <v>8010000</v>
      </c>
      <c r="E102" s="1">
        <f>INDEX(FCF[From],MATCH(FCFdata[[#This Row],[FCFindex]],FCF[FCFindex]))</f>
        <v>3</v>
      </c>
      <c r="F102" s="1">
        <f>INDEX(FCF[To],MATCH(FCFdata[[#This Row],[FCFindex]],FCF[FCFindex]))</f>
        <v>4</v>
      </c>
      <c r="G102" s="1" t="str">
        <f>INDEX(FCF[MarkFrom],MATCH(FCFdata[[#This Row],[FCFindex]],FCF[FCFindex]))</f>
        <v>1M.1</v>
      </c>
      <c r="H102" s="1" t="str">
        <f>INDEX(FCF[MarkTo],MATCH(FCFdata[[#This Row],[FCFindex]],FCF[FCFindex]))</f>
        <v>2Oct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3</v>
      </c>
      <c r="D103" s="134">
        <f t="shared" si="4"/>
        <v>8010000</v>
      </c>
      <c r="E103" s="1">
        <f>INDEX(FCF[From],MATCH(FCFdata[[#This Row],[FCFindex]],FCF[FCFindex]))</f>
        <v>4</v>
      </c>
      <c r="F103" s="1">
        <f>INDEX(FCF[To],MATCH(FCFdata[[#This Row],[FCFindex]],FCF[FCFindex]))</f>
        <v>5</v>
      </c>
      <c r="G103" s="1" t="str">
        <f>INDEX(FCF[MarkFrom],MATCH(FCFdata[[#This Row],[FCFindex]],FCF[FCFindex]))</f>
        <v>2Oct</v>
      </c>
      <c r="H103" s="1" t="str">
        <f>INDEX(FCF[MarkTo],MATCH(FCFdata[[#This Row],[FCFindex]],FCF[FCFindex]))</f>
        <v>2c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4</v>
      </c>
      <c r="D104" s="134">
        <f t="shared" si="4"/>
        <v>8010000</v>
      </c>
      <c r="E104" s="1">
        <f>INDEX(FCF[From],MATCH(FCFdata[[#This Row],[FCFindex]],FCF[FCFindex]))</f>
        <v>5</v>
      </c>
      <c r="F104" s="1">
        <f>INDEX(FCF[To],MATCH(FCFdata[[#This Row],[FCFindex]],FCF[FCFindex]))</f>
        <v>6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2M2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5</v>
      </c>
      <c r="D105" s="134">
        <f t="shared" si="4"/>
        <v>8010000</v>
      </c>
      <c r="E105" s="1">
        <f>INDEX(FCF[From],MATCH(FCFdata[[#This Row],[FCFindex]],FCF[FCFindex]))</f>
        <v>6</v>
      </c>
      <c r="F105" s="1">
        <f>INDEX(FCF[To],MATCH(FCFdata[[#This Row],[FCFindex]],FCF[FCFindex]))</f>
        <v>7</v>
      </c>
      <c r="G105" s="1" t="str">
        <f>INDEX(FCF[MarkFrom],MATCH(FCFdata[[#This Row],[FCFindex]],FCF[FCFindex]))</f>
        <v>2M2</v>
      </c>
      <c r="H105" s="1" t="str">
        <f>INDEX(FCF[MarkTo],MATCH(FCFdata[[#This Row],[FCFindex]],FCF[FCFindex]))</f>
        <v>3P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8</v>
      </c>
      <c r="B106" s="1">
        <f t="shared" si="5"/>
        <v>1</v>
      </c>
      <c r="C106" s="1">
        <f t="shared" si="6"/>
        <v>6</v>
      </c>
      <c r="D106" s="134">
        <f t="shared" si="4"/>
        <v>8010000</v>
      </c>
      <c r="E106" s="1">
        <f>INDEX(FCF[From],MATCH(FCFdata[[#This Row],[FCFindex]],FCF[FCFindex]))</f>
        <v>7</v>
      </c>
      <c r="F106" s="1">
        <f>INDEX(FCF[To],MATCH(FCFdata[[#This Row],[FCFindex]],FCF[FCFindex]))</f>
        <v>8</v>
      </c>
      <c r="G106" s="1" t="str">
        <f>INDEX(FCF[MarkFrom],MATCH(FCFdata[[#This Row],[FCFindex]],FCF[FCFindex]))</f>
        <v>3P</v>
      </c>
      <c r="H106" s="1" t="str">
        <f>INDEX(FCF[MarkTo],MATCH(FCFdata[[#This Row],[FCFindex]],FCF[FCFindex]))</f>
        <v>4G</v>
      </c>
      <c r="I106" s="118">
        <f>FCFdata[[#This Row],[SampleLabel]]+3</f>
        <v>8010003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8010005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8</v>
      </c>
      <c r="B107" s="1">
        <f t="shared" si="5"/>
        <v>1</v>
      </c>
      <c r="C107" s="1">
        <f t="shared" si="6"/>
        <v>7</v>
      </c>
      <c r="D107" s="134">
        <f t="shared" si="4"/>
        <v>8010000</v>
      </c>
      <c r="E107" s="1">
        <f>INDEX(FCF[From],MATCH(FCFdata[[#This Row],[FCFindex]],FCF[FCFindex]))</f>
        <v>8</v>
      </c>
      <c r="F107" s="1">
        <f>INDEX(FCF[To],MATCH(FCFdata[[#This Row],[FCFindex]],FCF[FCFindex]))</f>
        <v>9</v>
      </c>
      <c r="G107" s="1" t="str">
        <f>INDEX(FCF[MarkFrom],MATCH(FCFdata[[#This Row],[FCFindex]],FCF[FCFindex]))</f>
        <v>4G</v>
      </c>
      <c r="H107" s="1" t="str">
        <f>INDEX(FCF[MarkTo],MATCH(FCFdata[[#This Row],[FCFindex]],FCF[FCFindex]))</f>
        <v>5S</v>
      </c>
      <c r="I107" s="118">
        <f>FCFdata[[#This Row],[SampleLabel]]+3</f>
        <v>8010003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8010005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8</v>
      </c>
      <c r="B108" s="1">
        <f t="shared" si="5"/>
        <v>1</v>
      </c>
      <c r="C108" s="1">
        <f t="shared" si="6"/>
        <v>8</v>
      </c>
      <c r="D108" s="134">
        <f t="shared" si="4"/>
        <v>8010000</v>
      </c>
      <c r="E108" s="1">
        <f>INDEX(FCF[From],MATCH(FCFdata[[#This Row],[FCFindex]],FCF[FCFindex]))</f>
        <v>9</v>
      </c>
      <c r="F108" s="1">
        <f>INDEX(FCF[To],MATCH(FCFdata[[#This Row],[FCFindex]],FCF[FCFindex]))</f>
        <v>10</v>
      </c>
      <c r="G108" s="1" t="str">
        <f>INDEX(FCF[MarkFrom],MATCH(FCFdata[[#This Row],[FCFindex]],FCF[FCFindex]))</f>
        <v>5S</v>
      </c>
      <c r="H108" s="1" t="str">
        <f>INDEX(FCF[MarkTo],MATCH(FCFdata[[#This Row],[FCFindex]],FCF[FCFindex]))</f>
        <v>6Gp</v>
      </c>
      <c r="I108" s="118">
        <f>FCFdata[[#This Row],[SampleLabel]]+3</f>
        <v>8010003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8010005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8</v>
      </c>
      <c r="B109" s="1">
        <f t="shared" si="5"/>
        <v>1</v>
      </c>
      <c r="C109" s="1">
        <f t="shared" si="6"/>
        <v>9</v>
      </c>
      <c r="D109" s="134">
        <f t="shared" si="4"/>
        <v>8010000</v>
      </c>
      <c r="E109" s="1">
        <f>INDEX(FCF[From],MATCH(FCFdata[[#This Row],[FCFindex]],FCF[FCFindex]))</f>
        <v>10</v>
      </c>
      <c r="F109" s="1">
        <f>INDEX(FCF[To],MATCH(FCFdata[[#This Row],[FCFindex]],FCF[FCFindex]))</f>
        <v>11</v>
      </c>
      <c r="G109" s="1" t="str">
        <f>INDEX(FCF[MarkFrom],MATCH(FCFdata[[#This Row],[FCFindex]],FCF[FCFindex]))</f>
        <v>6Gp</v>
      </c>
      <c r="H109" s="1" t="str">
        <f>INDEX(FCF[MarkTo],MATCH(FCFdata[[#This Row],[FCFindex]],FCF[FCFindex]))</f>
        <v>7U</v>
      </c>
      <c r="I109" s="118">
        <f>FCFdata[[#This Row],[SampleLabel]]+3</f>
        <v>8010003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8010005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8</v>
      </c>
      <c r="B110" s="1">
        <f t="shared" si="5"/>
        <v>1</v>
      </c>
      <c r="C110" s="1">
        <f t="shared" si="6"/>
        <v>10</v>
      </c>
      <c r="D110" s="134">
        <f t="shared" si="4"/>
        <v>8010000</v>
      </c>
      <c r="E110" s="1">
        <f>INDEX(FCF[From],MATCH(FCFdata[[#This Row],[FCFindex]],FCF[FCFindex]))</f>
        <v>11</v>
      </c>
      <c r="F110" s="1">
        <f>INDEX(FCF[To],MATCH(FCFdata[[#This Row],[FCFindex]],FCF[FCFindex]))</f>
        <v>12</v>
      </c>
      <c r="G110" s="1" t="str">
        <f>INDEX(FCF[MarkFrom],MATCH(FCFdata[[#This Row],[FCFindex]],FCF[FCFindex]))</f>
        <v>7U</v>
      </c>
      <c r="H110" s="1" t="str">
        <f>INDEX(FCF[MarkTo],MATCH(FCFdata[[#This Row],[FCFindex]],FCF[FCFindex]))</f>
        <v>8Rot</v>
      </c>
      <c r="I110" s="118">
        <f>FCFdata[[#This Row],[SampleLabel]]+3</f>
        <v>8010003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8010005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8</v>
      </c>
      <c r="B111" s="1">
        <f t="shared" si="5"/>
        <v>1</v>
      </c>
      <c r="C111" s="1">
        <f t="shared" si="6"/>
        <v>11</v>
      </c>
      <c r="D111" s="134">
        <f t="shared" si="4"/>
        <v>8010000</v>
      </c>
      <c r="E111" s="1">
        <f>INDEX(FCF[From],MATCH(FCFdata[[#This Row],[FCFindex]],FCF[FCFindex]))</f>
        <v>12</v>
      </c>
      <c r="F111" s="1">
        <f>INDEX(FCF[To],MATCH(FCFdata[[#This Row],[FCFindex]],FCF[FCFindex]))</f>
        <v>13</v>
      </c>
      <c r="G111" s="1" t="str">
        <f>INDEX(FCF[MarkFrom],MATCH(FCFdata[[#This Row],[FCFindex]],FCF[FCFindex]))</f>
        <v>8Rot</v>
      </c>
      <c r="H111" s="1" t="str">
        <f>INDEX(FCF[MarkTo],MATCH(FCFdata[[#This Row],[FCFindex]],FCF[FCFindex]))</f>
        <v>9Ama</v>
      </c>
      <c r="I111" s="118">
        <f>FCFdata[[#This Row],[SampleLabel]]+3</f>
        <v>8010003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8010005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8</v>
      </c>
      <c r="B112" s="1">
        <f t="shared" si="5"/>
        <v>1</v>
      </c>
      <c r="C112" s="1">
        <f t="shared" si="6"/>
        <v>12</v>
      </c>
      <c r="D112" s="134">
        <f t="shared" si="4"/>
        <v>8010000</v>
      </c>
      <c r="E112" s="1">
        <f>INDEX(FCF[From],MATCH(FCFdata[[#This Row],[FCFindex]],FCF[FCFindex]))</f>
        <v>13</v>
      </c>
      <c r="F112" s="1">
        <f>INDEX(FCF[To],MATCH(FCFdata[[#This Row],[FCFindex]],FCF[FCFindex]))</f>
        <v>14</v>
      </c>
      <c r="G112" s="1" t="str">
        <f>INDEX(FCF[MarkFrom],MATCH(FCFdata[[#This Row],[FCFindex]],FCF[FCFindex]))</f>
        <v>9Ama</v>
      </c>
      <c r="H112" s="1" t="str">
        <f>INDEX(FCF[MarkTo],MATCH(FCFdata[[#This Row],[FCFindex]],FCF[FCFindex]))</f>
        <v>10AsTm</v>
      </c>
      <c r="I112" s="118">
        <f>FCFdata[[#This Row],[SampleLabel]]+3</f>
        <v>8010003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8010005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8</v>
      </c>
      <c r="B113" s="1">
        <f t="shared" si="5"/>
        <v>1</v>
      </c>
      <c r="C113" s="1">
        <f t="shared" si="6"/>
        <v>13</v>
      </c>
      <c r="D113" s="134">
        <f t="shared" si="4"/>
        <v>8010000</v>
      </c>
      <c r="E113" s="1">
        <f>INDEX(FCF[From],MATCH(FCFdata[[#This Row],[FCFindex]],FCF[FCFindex]))</f>
        <v>14</v>
      </c>
      <c r="F113" s="1">
        <f>INDEX(FCF[To],MATCH(FCFdata[[#This Row],[FCFindex]],FCF[FCFindex]))</f>
        <v>15</v>
      </c>
      <c r="G113" s="1" t="str">
        <f>INDEX(FCF[MarkFrom],MATCH(FCFdata[[#This Row],[FCFindex]],FCF[FCFindex]))</f>
        <v>10AsTm</v>
      </c>
      <c r="H113" s="1" t="str">
        <f>INDEX(FCF[MarkTo],MATCH(FCFdata[[#This Row],[FCFindex]],FCF[FCFindex]))</f>
        <v>11Azd</v>
      </c>
      <c r="I113" s="118">
        <f>FCFdata[[#This Row],[SampleLabel]]+3</f>
        <v>8010003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8010005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0</v>
      </c>
      <c r="D114" s="134">
        <f t="shared" si="4"/>
        <v>9010000</v>
      </c>
      <c r="E114" s="1">
        <f>INDEX(FCF[From],MATCH(FCFdata[[#This Row],[FCFindex]],FCF[FCFindex]))</f>
        <v>1</v>
      </c>
      <c r="F114" s="1">
        <f>INDEX(FCF[To],MATCH(FCFdata[[#This Row],[FCFindex]],FCF[FCFindex]))</f>
        <v>2</v>
      </c>
      <c r="G114" s="1" t="str">
        <f>INDEX(FCF[MarkFrom],MATCH(FCFdata[[#This Row],[FCFindex]],FCF[FCFindex]))</f>
        <v>1Dig</v>
      </c>
      <c r="H114" s="1" t="str">
        <f>INDEX(FCF[MarkTo],MATCH(FCFdata[[#This Row],[FCFindex]],FCF[FCFindex]))</f>
        <v>1D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1</v>
      </c>
      <c r="D115" s="134">
        <f t="shared" si="4"/>
        <v>9010000</v>
      </c>
      <c r="E115" s="1">
        <f>INDEX(FCF[From],MATCH(FCFdata[[#This Row],[FCFindex]],FCF[FCFindex]))</f>
        <v>2</v>
      </c>
      <c r="F115" s="1">
        <f>INDEX(FCF[To],MATCH(FCFdata[[#This Row],[FCFindex]],FCF[FCFindex]))</f>
        <v>3</v>
      </c>
      <c r="G115" s="1" t="str">
        <f>INDEX(FCF[MarkFrom],MATCH(FCFdata[[#This Row],[FCFindex]],FCF[FCFindex]))</f>
        <v>1D</v>
      </c>
      <c r="H115" s="1" t="str">
        <f>INDEX(FCF[MarkTo],MATCH(FCFdata[[#This Row],[FCFindex]],FCF[FCFindex]))</f>
        <v>1M.1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2</v>
      </c>
      <c r="D116" s="134">
        <f t="shared" si="4"/>
        <v>9010000</v>
      </c>
      <c r="E116" s="1">
        <f>INDEX(FCF[From],MATCH(FCFdata[[#This Row],[FCFindex]],FCF[FCFindex]))</f>
        <v>3</v>
      </c>
      <c r="F116" s="1">
        <f>INDEX(FCF[To],MATCH(FCFdata[[#This Row],[FCFindex]],FCF[FCFindex]))</f>
        <v>4</v>
      </c>
      <c r="G116" s="1" t="str">
        <f>INDEX(FCF[MarkFrom],MATCH(FCFdata[[#This Row],[FCFindex]],FCF[FCFindex]))</f>
        <v>1M.1</v>
      </c>
      <c r="H116" s="1" t="str">
        <f>INDEX(FCF[MarkTo],MATCH(FCFdata[[#This Row],[FCFindex]],FCF[FCFindex]))</f>
        <v>2Oct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3</v>
      </c>
      <c r="D117" s="134">
        <f t="shared" si="4"/>
        <v>9010000</v>
      </c>
      <c r="E117" s="1">
        <f>INDEX(FCF[From],MATCH(FCFdata[[#This Row],[FCFindex]],FCF[FCFindex]))</f>
        <v>4</v>
      </c>
      <c r="F117" s="1">
        <f>INDEX(FCF[To],MATCH(FCFdata[[#This Row],[FCFindex]],FCF[FCFindex]))</f>
        <v>5</v>
      </c>
      <c r="G117" s="1" t="str">
        <f>INDEX(FCF[MarkFrom],MATCH(FCFdata[[#This Row],[FCFindex]],FCF[FCFindex]))</f>
        <v>2Oct</v>
      </c>
      <c r="H117" s="1" t="str">
        <f>INDEX(FCF[MarkTo],MATCH(FCFdata[[#This Row],[FCFindex]],FCF[FCFindex]))</f>
        <v>2c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4</v>
      </c>
      <c r="D118" s="134">
        <f t="shared" si="4"/>
        <v>9010000</v>
      </c>
      <c r="E118" s="1">
        <f>INDEX(FCF[From],MATCH(FCFdata[[#This Row],[FCFindex]],FCF[FCFindex]))</f>
        <v>5</v>
      </c>
      <c r="F118" s="1">
        <f>INDEX(FCF[To],MATCH(FCFdata[[#This Row],[FCFindex]],FCF[FCFindex]))</f>
        <v>6</v>
      </c>
      <c r="G118" s="1" t="str">
        <f>INDEX(FCF[MarkFrom],MATCH(FCFdata[[#This Row],[FCFindex]],FCF[FCFindex]))</f>
        <v>2c</v>
      </c>
      <c r="H118" s="1" t="str">
        <f>INDEX(FCF[MarkTo],MATCH(FCFdata[[#This Row],[FCFindex]],FCF[FCFindex]))</f>
        <v>2M2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9</v>
      </c>
      <c r="B119" s="1">
        <f t="shared" si="5"/>
        <v>1</v>
      </c>
      <c r="C119" s="1">
        <f t="shared" si="6"/>
        <v>5</v>
      </c>
      <c r="D119" s="134">
        <f t="shared" si="4"/>
        <v>9010000</v>
      </c>
      <c r="E119" s="1">
        <f>INDEX(FCF[From],MATCH(FCFdata[[#This Row],[FCFindex]],FCF[FCFindex]))</f>
        <v>6</v>
      </c>
      <c r="F119" s="1">
        <f>INDEX(FCF[To],MATCH(FCFdata[[#This Row],[FCFindex]],FCF[FCFindex]))</f>
        <v>7</v>
      </c>
      <c r="G119" s="1" t="str">
        <f>INDEX(FCF[MarkFrom],MATCH(FCFdata[[#This Row],[FCFindex]],FCF[FCFindex]))</f>
        <v>2M2</v>
      </c>
      <c r="H119" s="1" t="str">
        <f>INDEX(FCF[MarkTo],MATCH(FCFdata[[#This Row],[FCFindex]],FCF[FCFindex]))</f>
        <v>3P</v>
      </c>
      <c r="I119" s="118">
        <f>FCFdata[[#This Row],[SampleLabel]]+3</f>
        <v>9010003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9010005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9</v>
      </c>
      <c r="B120" s="1">
        <f t="shared" si="5"/>
        <v>1</v>
      </c>
      <c r="C120" s="1">
        <f t="shared" si="6"/>
        <v>6</v>
      </c>
      <c r="D120" s="134">
        <f t="shared" si="4"/>
        <v>9010000</v>
      </c>
      <c r="E120" s="1">
        <f>INDEX(FCF[From],MATCH(FCFdata[[#This Row],[FCFindex]],FCF[FCFindex]))</f>
        <v>7</v>
      </c>
      <c r="F120" s="1">
        <f>INDEX(FCF[To],MATCH(FCFdata[[#This Row],[FCFindex]],FCF[FCFindex]))</f>
        <v>8</v>
      </c>
      <c r="G120" s="1" t="str">
        <f>INDEX(FCF[MarkFrom],MATCH(FCFdata[[#This Row],[FCFindex]],FCF[FCFindex]))</f>
        <v>3P</v>
      </c>
      <c r="H120" s="1" t="str">
        <f>INDEX(FCF[MarkTo],MATCH(FCFdata[[#This Row],[FCFindex]],FCF[FCFindex]))</f>
        <v>4G</v>
      </c>
      <c r="I120" s="118">
        <f>FCFdata[[#This Row],[SampleLabel]]+3</f>
        <v>9010003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9010005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9</v>
      </c>
      <c r="B121" s="1">
        <f t="shared" si="5"/>
        <v>1</v>
      </c>
      <c r="C121" s="1">
        <f t="shared" si="6"/>
        <v>7</v>
      </c>
      <c r="D121" s="134">
        <f t="shared" si="4"/>
        <v>9010000</v>
      </c>
      <c r="E121" s="1">
        <f>INDEX(FCF[From],MATCH(FCFdata[[#This Row],[FCFindex]],FCF[FCFindex]))</f>
        <v>8</v>
      </c>
      <c r="F121" s="1">
        <f>INDEX(FCF[To],MATCH(FCFdata[[#This Row],[FCFindex]],FCF[FCFindex]))</f>
        <v>9</v>
      </c>
      <c r="G121" s="1" t="str">
        <f>INDEX(FCF[MarkFrom],MATCH(FCFdata[[#This Row],[FCFindex]],FCF[FCFindex]))</f>
        <v>4G</v>
      </c>
      <c r="H121" s="1" t="str">
        <f>INDEX(FCF[MarkTo],MATCH(FCFdata[[#This Row],[FCFindex]],FCF[FCFindex]))</f>
        <v>5S</v>
      </c>
      <c r="I121" s="118">
        <f>FCFdata[[#This Row],[SampleLabel]]+3</f>
        <v>9010003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9010005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9</v>
      </c>
      <c r="B122" s="1">
        <f t="shared" si="5"/>
        <v>1</v>
      </c>
      <c r="C122" s="1">
        <f t="shared" si="6"/>
        <v>8</v>
      </c>
      <c r="D122" s="134">
        <f t="shared" si="4"/>
        <v>9010000</v>
      </c>
      <c r="E122" s="1">
        <f>INDEX(FCF[From],MATCH(FCFdata[[#This Row],[FCFindex]],FCF[FCFindex]))</f>
        <v>9</v>
      </c>
      <c r="F122" s="1">
        <f>INDEX(FCF[To],MATCH(FCFdata[[#This Row],[FCFindex]],FCF[FCFindex]))</f>
        <v>10</v>
      </c>
      <c r="G122" s="1" t="str">
        <f>INDEX(FCF[MarkFrom],MATCH(FCFdata[[#This Row],[FCFindex]],FCF[FCFindex]))</f>
        <v>5S</v>
      </c>
      <c r="H122" s="1" t="str">
        <f>INDEX(FCF[MarkTo],MATCH(FCFdata[[#This Row],[FCFindex]],FCF[FCFindex]))</f>
        <v>6Gp</v>
      </c>
      <c r="I122" s="118">
        <f>FCFdata[[#This Row],[SampleLabel]]+3</f>
        <v>9010003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9010005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9</v>
      </c>
      <c r="B123" s="1">
        <f t="shared" si="5"/>
        <v>1</v>
      </c>
      <c r="C123" s="1">
        <f t="shared" si="6"/>
        <v>9</v>
      </c>
      <c r="D123" s="134">
        <f t="shared" si="4"/>
        <v>9010000</v>
      </c>
      <c r="E123" s="1">
        <f>INDEX(FCF[From],MATCH(FCFdata[[#This Row],[FCFindex]],FCF[FCFindex]))</f>
        <v>10</v>
      </c>
      <c r="F123" s="1">
        <f>INDEX(FCF[To],MATCH(FCFdata[[#This Row],[FCFindex]],FCF[FCFindex]))</f>
        <v>11</v>
      </c>
      <c r="G123" s="1" t="str">
        <f>INDEX(FCF[MarkFrom],MATCH(FCFdata[[#This Row],[FCFindex]],FCF[FCFindex]))</f>
        <v>6Gp</v>
      </c>
      <c r="H123" s="1" t="str">
        <f>INDEX(FCF[MarkTo],MATCH(FCFdata[[#This Row],[FCFindex]],FCF[FCFindex]))</f>
        <v>7U</v>
      </c>
      <c r="I123" s="118">
        <f>FCFdata[[#This Row],[SampleLabel]]+3</f>
        <v>9010003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9010005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9</v>
      </c>
      <c r="B124" s="1">
        <f t="shared" si="5"/>
        <v>1</v>
      </c>
      <c r="C124" s="1">
        <f t="shared" si="6"/>
        <v>10</v>
      </c>
      <c r="D124" s="134">
        <f t="shared" si="4"/>
        <v>9010000</v>
      </c>
      <c r="E124" s="1">
        <f>INDEX(FCF[From],MATCH(FCFdata[[#This Row],[FCFindex]],FCF[FCFindex]))</f>
        <v>11</v>
      </c>
      <c r="F124" s="1">
        <f>INDEX(FCF[To],MATCH(FCFdata[[#This Row],[FCFindex]],FCF[FCFindex]))</f>
        <v>12</v>
      </c>
      <c r="G124" s="1" t="str">
        <f>INDEX(FCF[MarkFrom],MATCH(FCFdata[[#This Row],[FCFindex]],FCF[FCFindex]))</f>
        <v>7U</v>
      </c>
      <c r="H124" s="1" t="str">
        <f>INDEX(FCF[MarkTo],MATCH(FCFdata[[#This Row],[FCFindex]],FCF[FCFindex]))</f>
        <v>8Rot</v>
      </c>
      <c r="I124" s="118">
        <f>FCFdata[[#This Row],[SampleLabel]]+3</f>
        <v>9010003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9010005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9</v>
      </c>
      <c r="B125" s="1">
        <f t="shared" si="5"/>
        <v>1</v>
      </c>
      <c r="C125" s="1">
        <f t="shared" si="6"/>
        <v>11</v>
      </c>
      <c r="D125" s="134">
        <f t="shared" si="4"/>
        <v>9010000</v>
      </c>
      <c r="E125" s="1">
        <f>INDEX(FCF[From],MATCH(FCFdata[[#This Row],[FCFindex]],FCF[FCFindex]))</f>
        <v>12</v>
      </c>
      <c r="F125" s="1">
        <f>INDEX(FCF[To],MATCH(FCFdata[[#This Row],[FCFindex]],FCF[FCFindex]))</f>
        <v>13</v>
      </c>
      <c r="G125" s="1" t="str">
        <f>INDEX(FCF[MarkFrom],MATCH(FCFdata[[#This Row],[FCFindex]],FCF[FCFindex]))</f>
        <v>8Rot</v>
      </c>
      <c r="H125" s="1" t="str">
        <f>INDEX(FCF[MarkTo],MATCH(FCFdata[[#This Row],[FCFindex]],FCF[FCFindex]))</f>
        <v>9Ama</v>
      </c>
      <c r="I125" s="118">
        <f>FCFdata[[#This Row],[SampleLabel]]+3</f>
        <v>9010003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9010005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9</v>
      </c>
      <c r="B126" s="1">
        <f t="shared" si="5"/>
        <v>1</v>
      </c>
      <c r="C126" s="1">
        <f t="shared" si="6"/>
        <v>12</v>
      </c>
      <c r="D126" s="134">
        <f t="shared" si="4"/>
        <v>9010000</v>
      </c>
      <c r="E126" s="1">
        <f>INDEX(FCF[From],MATCH(FCFdata[[#This Row],[FCFindex]],FCF[FCFindex]))</f>
        <v>13</v>
      </c>
      <c r="F126" s="1">
        <f>INDEX(FCF[To],MATCH(FCFdata[[#This Row],[FCFindex]],FCF[FCFindex]))</f>
        <v>14</v>
      </c>
      <c r="G126" s="1" t="str">
        <f>INDEX(FCF[MarkFrom],MATCH(FCFdata[[#This Row],[FCFindex]],FCF[FCFindex]))</f>
        <v>9Ama</v>
      </c>
      <c r="H126" s="1" t="str">
        <f>INDEX(FCF[MarkTo],MATCH(FCFdata[[#This Row],[FCFindex]],FCF[FCFindex]))</f>
        <v>10AsTm</v>
      </c>
      <c r="I126" s="118">
        <f>FCFdata[[#This Row],[SampleLabel]]+3</f>
        <v>9010003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9010005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9</v>
      </c>
      <c r="B127" s="1">
        <f t="shared" si="5"/>
        <v>1</v>
      </c>
      <c r="C127" s="1">
        <f t="shared" si="6"/>
        <v>13</v>
      </c>
      <c r="D127" s="134">
        <f t="shared" si="4"/>
        <v>9010000</v>
      </c>
      <c r="E127" s="1">
        <f>INDEX(FCF[From],MATCH(FCFdata[[#This Row],[FCFindex]],FCF[FCFindex]))</f>
        <v>14</v>
      </c>
      <c r="F127" s="1">
        <f>INDEX(FCF[To],MATCH(FCFdata[[#This Row],[FCFindex]],FCF[FCFindex]))</f>
        <v>15</v>
      </c>
      <c r="G127" s="1" t="str">
        <f>INDEX(FCF[MarkFrom],MATCH(FCFdata[[#This Row],[FCFindex]],FCF[FCFindex]))</f>
        <v>10AsTm</v>
      </c>
      <c r="H127" s="1" t="str">
        <f>INDEX(FCF[MarkTo],MATCH(FCFdata[[#This Row],[FCFindex]],FCF[FCFindex]))</f>
        <v>11Azd</v>
      </c>
      <c r="I127" s="118">
        <f>FCFdata[[#This Row],[SampleLabel]]+3</f>
        <v>9010003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9010005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0</v>
      </c>
      <c r="D128" s="134">
        <f t="shared" si="4"/>
        <v>10010000</v>
      </c>
      <c r="E128" s="1">
        <f>INDEX(FCF[From],MATCH(FCFdata[[#This Row],[FCFindex]],FCF[FCFindex]))</f>
        <v>1</v>
      </c>
      <c r="F128" s="1">
        <f>INDEX(FCF[To],MATCH(FCFdata[[#This Row],[FCFindex]],FCF[FCFindex]))</f>
        <v>2</v>
      </c>
      <c r="G128" s="1" t="str">
        <f>INDEX(FCF[MarkFrom],MATCH(FCFdata[[#This Row],[FCFindex]],FCF[FCFindex]))</f>
        <v>1Dig</v>
      </c>
      <c r="H128" s="1" t="str">
        <f>INDEX(FCF[MarkTo],MATCH(FCFdata[[#This Row],[FCFindex]],FCF[FCFindex]))</f>
        <v>1D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</v>
      </c>
      <c r="D129" s="134">
        <f t="shared" si="4"/>
        <v>10010000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1D</v>
      </c>
      <c r="H129" s="1" t="str">
        <f>INDEX(FCF[MarkTo],MATCH(FCFdata[[#This Row],[FCFindex]],FCF[FCFindex]))</f>
        <v>1M.1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10010000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1M.1</v>
      </c>
      <c r="H130" s="1" t="str">
        <f>INDEX(FCF[MarkTo],MATCH(FCFdata[[#This Row],[FCFindex]],FCF[FCFindex]))</f>
        <v>2Oct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10010000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2Oct</v>
      </c>
      <c r="H131" s="1" t="str">
        <f>INDEX(FCF[MarkTo],MATCH(FCFdata[[#This Row],[FCFindex]],FCF[FCFindex]))</f>
        <v>2c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10</v>
      </c>
      <c r="B132" s="1">
        <f t="shared" si="9"/>
        <v>1</v>
      </c>
      <c r="C132" s="1">
        <f t="shared" si="10"/>
        <v>4</v>
      </c>
      <c r="D132" s="134">
        <f t="shared" si="8"/>
        <v>10010000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2c</v>
      </c>
      <c r="H132" s="1" t="str">
        <f>INDEX(FCF[MarkTo],MATCH(FCFdata[[#This Row],[FCFindex]],FCF[FCFindex]))</f>
        <v>2M2</v>
      </c>
      <c r="I132" s="118">
        <f>FCFdata[[#This Row],[SampleLabel]]+3</f>
        <v>10010003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10010005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10</v>
      </c>
      <c r="B133" s="1">
        <f t="shared" si="9"/>
        <v>1</v>
      </c>
      <c r="C133" s="1">
        <f t="shared" si="10"/>
        <v>5</v>
      </c>
      <c r="D133" s="134">
        <f t="shared" si="8"/>
        <v>10010000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2M2</v>
      </c>
      <c r="H133" s="1" t="str">
        <f>INDEX(FCF[MarkTo],MATCH(FCFdata[[#This Row],[FCFindex]],FCF[FCFindex]))</f>
        <v>3P</v>
      </c>
      <c r="I133" s="118">
        <f>FCFdata[[#This Row],[SampleLabel]]+3</f>
        <v>10010003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10010005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10</v>
      </c>
      <c r="B134" s="1">
        <f t="shared" si="9"/>
        <v>1</v>
      </c>
      <c r="C134" s="1">
        <f t="shared" si="10"/>
        <v>6</v>
      </c>
      <c r="D134" s="134">
        <f t="shared" si="8"/>
        <v>10010000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3P</v>
      </c>
      <c r="H134" s="1" t="str">
        <f>INDEX(FCF[MarkTo],MATCH(FCFdata[[#This Row],[FCFindex]],FCF[FCFindex]))</f>
        <v>4G</v>
      </c>
      <c r="I134" s="118">
        <f>FCFdata[[#This Row],[SampleLabel]]+3</f>
        <v>10010003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10010005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10</v>
      </c>
      <c r="B135" s="1">
        <f t="shared" si="9"/>
        <v>1</v>
      </c>
      <c r="C135" s="1">
        <f t="shared" si="10"/>
        <v>7</v>
      </c>
      <c r="D135" s="134">
        <f t="shared" si="8"/>
        <v>10010000</v>
      </c>
      <c r="E135" s="1">
        <f>INDEX(FCF[From],MATCH(FCFdata[[#This Row],[FCFindex]],FCF[FCFindex]))</f>
        <v>8</v>
      </c>
      <c r="F135" s="1">
        <f>INDEX(FCF[To],MATCH(FCFdata[[#This Row],[FCFindex]],FCF[FCFindex]))</f>
        <v>9</v>
      </c>
      <c r="G135" s="1" t="str">
        <f>INDEX(FCF[MarkFrom],MATCH(FCFdata[[#This Row],[FCFindex]],FCF[FCFindex]))</f>
        <v>4G</v>
      </c>
      <c r="H135" s="1" t="str">
        <f>INDEX(FCF[MarkTo],MATCH(FCFdata[[#This Row],[FCFindex]],FCF[FCFindex]))</f>
        <v>5S</v>
      </c>
      <c r="I135" s="118">
        <f>FCFdata[[#This Row],[SampleLabel]]+3</f>
        <v>10010003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10010005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10</v>
      </c>
      <c r="B136" s="1">
        <f t="shared" si="9"/>
        <v>1</v>
      </c>
      <c r="C136" s="1">
        <f t="shared" si="10"/>
        <v>8</v>
      </c>
      <c r="D136" s="134">
        <f t="shared" si="8"/>
        <v>10010000</v>
      </c>
      <c r="E136" s="1">
        <f>INDEX(FCF[From],MATCH(FCFdata[[#This Row],[FCFindex]],FCF[FCFindex]))</f>
        <v>9</v>
      </c>
      <c r="F136" s="1">
        <f>INDEX(FCF[To],MATCH(FCFdata[[#This Row],[FCFindex]],FCF[FCFindex]))</f>
        <v>10</v>
      </c>
      <c r="G136" s="1" t="str">
        <f>INDEX(FCF[MarkFrom],MATCH(FCFdata[[#This Row],[FCFindex]],FCF[FCFindex]))</f>
        <v>5S</v>
      </c>
      <c r="H136" s="1" t="str">
        <f>INDEX(FCF[MarkTo],MATCH(FCFdata[[#This Row],[FCFindex]],FCF[FCFindex]))</f>
        <v>6Gp</v>
      </c>
      <c r="I136" s="118">
        <f>FCFdata[[#This Row],[SampleLabel]]+3</f>
        <v>10010003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10010005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10</v>
      </c>
      <c r="B137" s="1">
        <f t="shared" si="9"/>
        <v>1</v>
      </c>
      <c r="C137" s="1">
        <f t="shared" si="10"/>
        <v>9</v>
      </c>
      <c r="D137" s="134">
        <f t="shared" si="8"/>
        <v>10010000</v>
      </c>
      <c r="E137" s="1">
        <f>INDEX(FCF[From],MATCH(FCFdata[[#This Row],[FCFindex]],FCF[FCFindex]))</f>
        <v>10</v>
      </c>
      <c r="F137" s="1">
        <f>INDEX(FCF[To],MATCH(FCFdata[[#This Row],[FCFindex]],FCF[FCFindex]))</f>
        <v>11</v>
      </c>
      <c r="G137" s="1" t="str">
        <f>INDEX(FCF[MarkFrom],MATCH(FCFdata[[#This Row],[FCFindex]],FCF[FCFindex]))</f>
        <v>6Gp</v>
      </c>
      <c r="H137" s="1" t="str">
        <f>INDEX(FCF[MarkTo],MATCH(FCFdata[[#This Row],[FCFindex]],FCF[FCFindex]))</f>
        <v>7U</v>
      </c>
      <c r="I137" s="118">
        <f>FCFdata[[#This Row],[SampleLabel]]+3</f>
        <v>10010003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10010005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10</v>
      </c>
      <c r="B138" s="1">
        <f t="shared" si="9"/>
        <v>1</v>
      </c>
      <c r="C138" s="1">
        <f t="shared" si="10"/>
        <v>10</v>
      </c>
      <c r="D138" s="134">
        <f t="shared" si="8"/>
        <v>10010000</v>
      </c>
      <c r="E138" s="1">
        <f>INDEX(FCF[From],MATCH(FCFdata[[#This Row],[FCFindex]],FCF[FCFindex]))</f>
        <v>11</v>
      </c>
      <c r="F138" s="1">
        <f>INDEX(FCF[To],MATCH(FCFdata[[#This Row],[FCFindex]],FCF[FCFindex]))</f>
        <v>12</v>
      </c>
      <c r="G138" s="1" t="str">
        <f>INDEX(FCF[MarkFrom],MATCH(FCFdata[[#This Row],[FCFindex]],FCF[FCFindex]))</f>
        <v>7U</v>
      </c>
      <c r="H138" s="1" t="str">
        <f>INDEX(FCF[MarkTo],MATCH(FCFdata[[#This Row],[FCFindex]],FCF[FCFindex]))</f>
        <v>8Rot</v>
      </c>
      <c r="I138" s="118">
        <f>FCFdata[[#This Row],[SampleLabel]]+3</f>
        <v>10010003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10010005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10</v>
      </c>
      <c r="B139" s="1">
        <f t="shared" si="9"/>
        <v>1</v>
      </c>
      <c r="C139" s="1">
        <f t="shared" si="10"/>
        <v>11</v>
      </c>
      <c r="D139" s="134">
        <f t="shared" si="8"/>
        <v>10010000</v>
      </c>
      <c r="E139" s="1">
        <f>INDEX(FCF[From],MATCH(FCFdata[[#This Row],[FCFindex]],FCF[FCFindex]))</f>
        <v>12</v>
      </c>
      <c r="F139" s="1">
        <f>INDEX(FCF[To],MATCH(FCFdata[[#This Row],[FCFindex]],FCF[FCFindex]))</f>
        <v>13</v>
      </c>
      <c r="G139" s="1" t="str">
        <f>INDEX(FCF[MarkFrom],MATCH(FCFdata[[#This Row],[FCFindex]],FCF[FCFindex]))</f>
        <v>8Rot</v>
      </c>
      <c r="H139" s="1" t="str">
        <f>INDEX(FCF[MarkTo],MATCH(FCFdata[[#This Row],[FCFindex]],FCF[FCFindex]))</f>
        <v>9Ama</v>
      </c>
      <c r="I139" s="118">
        <f>FCFdata[[#This Row],[SampleLabel]]+3</f>
        <v>10010003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10010005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10</v>
      </c>
      <c r="B140" s="1">
        <f t="shared" si="9"/>
        <v>1</v>
      </c>
      <c r="C140" s="1">
        <f t="shared" si="10"/>
        <v>12</v>
      </c>
      <c r="D140" s="134">
        <f t="shared" si="8"/>
        <v>10010000</v>
      </c>
      <c r="E140" s="1">
        <f>INDEX(FCF[From],MATCH(FCFdata[[#This Row],[FCFindex]],FCF[FCFindex]))</f>
        <v>13</v>
      </c>
      <c r="F140" s="1">
        <f>INDEX(FCF[To],MATCH(FCFdata[[#This Row],[FCFindex]],FCF[FCFindex]))</f>
        <v>14</v>
      </c>
      <c r="G140" s="1" t="str">
        <f>INDEX(FCF[MarkFrom],MATCH(FCFdata[[#This Row],[FCFindex]],FCF[FCFindex]))</f>
        <v>9Ama</v>
      </c>
      <c r="H140" s="1" t="str">
        <f>INDEX(FCF[MarkTo],MATCH(FCFdata[[#This Row],[FCFindex]],FCF[FCFindex]))</f>
        <v>10AsTm</v>
      </c>
      <c r="I140" s="118">
        <f>FCFdata[[#This Row],[SampleLabel]]+3</f>
        <v>10010003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10010005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10</v>
      </c>
      <c r="B141" s="1">
        <f t="shared" si="9"/>
        <v>1</v>
      </c>
      <c r="C141" s="1">
        <f t="shared" si="10"/>
        <v>13</v>
      </c>
      <c r="D141" s="134">
        <f t="shared" si="8"/>
        <v>10010000</v>
      </c>
      <c r="E141" s="1">
        <f>INDEX(FCF[From],MATCH(FCFdata[[#This Row],[FCFindex]],FCF[FCFindex]))</f>
        <v>14</v>
      </c>
      <c r="F141" s="1">
        <f>INDEX(FCF[To],MATCH(FCFdata[[#This Row],[FCFindex]],FCF[FCFindex]))</f>
        <v>15</v>
      </c>
      <c r="G141" s="1" t="str">
        <f>INDEX(FCF[MarkFrom],MATCH(FCFdata[[#This Row],[FCFindex]],FCF[FCFindex]))</f>
        <v>10AsTm</v>
      </c>
      <c r="H141" s="1" t="str">
        <f>INDEX(FCF[MarkTo],MATCH(FCFdata[[#This Row],[FCFindex]],FCF[FCFindex]))</f>
        <v>11Azd</v>
      </c>
      <c r="I141" s="118">
        <f>FCFdata[[#This Row],[SampleLabel]]+3</f>
        <v>10010003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10010005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0</v>
      </c>
      <c r="D142" s="134">
        <f t="shared" si="8"/>
        <v>11010000</v>
      </c>
      <c r="E142" s="1">
        <f>INDEX(FCF[From],MATCH(FCFdata[[#This Row],[FCFindex]],FCF[FCFindex]))</f>
        <v>1</v>
      </c>
      <c r="F142" s="1">
        <f>INDEX(FCF[To],MATCH(FCFdata[[#This Row],[FCFindex]],FCF[FCFindex]))</f>
        <v>2</v>
      </c>
      <c r="G142" s="1" t="str">
        <f>INDEX(FCF[MarkFrom],MATCH(FCFdata[[#This Row],[FCFindex]],FCF[FCFindex]))</f>
        <v>1Dig</v>
      </c>
      <c r="H142" s="1" t="str">
        <f>INDEX(FCF[MarkTo],MATCH(FCFdata[[#This Row],[FCFindex]],FCF[FCFindex]))</f>
        <v>1D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</v>
      </c>
      <c r="D143" s="134">
        <f t="shared" si="8"/>
        <v>11010000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1D</v>
      </c>
      <c r="H143" s="1" t="str">
        <f>INDEX(FCF[MarkTo],MATCH(FCFdata[[#This Row],[FCFindex]],FCF[FCFindex]))</f>
        <v>1M.1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2</v>
      </c>
      <c r="D144" s="134">
        <f t="shared" si="8"/>
        <v>11010000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1M.1</v>
      </c>
      <c r="H144" s="1" t="str">
        <f>INDEX(FCF[MarkTo],MATCH(FCFdata[[#This Row],[FCFindex]],FCF[FCFindex]))</f>
        <v>2Oct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11</v>
      </c>
      <c r="B145" s="1">
        <f t="shared" si="9"/>
        <v>1</v>
      </c>
      <c r="C145" s="1">
        <f t="shared" si="10"/>
        <v>3</v>
      </c>
      <c r="D145" s="134">
        <f t="shared" si="8"/>
        <v>11010000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2Oct</v>
      </c>
      <c r="H145" s="1" t="str">
        <f>INDEX(FCF[MarkTo],MATCH(FCFdata[[#This Row],[FCFindex]],FCF[FCFindex]))</f>
        <v>2c</v>
      </c>
      <c r="I145" s="118">
        <f>FCFdata[[#This Row],[SampleLabel]]+3</f>
        <v>11010003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11010005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11</v>
      </c>
      <c r="B146" s="1">
        <f t="shared" si="9"/>
        <v>1</v>
      </c>
      <c r="C146" s="1">
        <f t="shared" si="10"/>
        <v>4</v>
      </c>
      <c r="D146" s="134">
        <f t="shared" si="8"/>
        <v>11010000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2c</v>
      </c>
      <c r="H146" s="1" t="str">
        <f>INDEX(FCF[MarkTo],MATCH(FCFdata[[#This Row],[FCFindex]],FCF[FCFindex]))</f>
        <v>2M2</v>
      </c>
      <c r="I146" s="118">
        <f>FCFdata[[#This Row],[SampleLabel]]+3</f>
        <v>11010003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11010005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11</v>
      </c>
      <c r="B147" s="1">
        <f t="shared" si="9"/>
        <v>1</v>
      </c>
      <c r="C147" s="1">
        <f t="shared" si="10"/>
        <v>5</v>
      </c>
      <c r="D147" s="134">
        <f t="shared" si="8"/>
        <v>11010000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2M2</v>
      </c>
      <c r="H147" s="1" t="str">
        <f>INDEX(FCF[MarkTo],MATCH(FCFdata[[#This Row],[FCFindex]],FCF[FCFindex]))</f>
        <v>3P</v>
      </c>
      <c r="I147" s="118">
        <f>FCFdata[[#This Row],[SampleLabel]]+3</f>
        <v>11010003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11010005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11</v>
      </c>
      <c r="B148" s="1">
        <f t="shared" si="9"/>
        <v>1</v>
      </c>
      <c r="C148" s="1">
        <f t="shared" si="10"/>
        <v>6</v>
      </c>
      <c r="D148" s="134">
        <f t="shared" si="8"/>
        <v>11010000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3P</v>
      </c>
      <c r="H148" s="1" t="str">
        <f>INDEX(FCF[MarkTo],MATCH(FCFdata[[#This Row],[FCFindex]],FCF[FCFindex]))</f>
        <v>4G</v>
      </c>
      <c r="I148" s="118">
        <f>FCFdata[[#This Row],[SampleLabel]]+3</f>
        <v>11010003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11010005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11</v>
      </c>
      <c r="B149" s="1">
        <f t="shared" si="9"/>
        <v>1</v>
      </c>
      <c r="C149" s="1">
        <f t="shared" si="10"/>
        <v>7</v>
      </c>
      <c r="D149" s="134">
        <f t="shared" si="8"/>
        <v>11010000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4G</v>
      </c>
      <c r="H149" s="1" t="str">
        <f>INDEX(FCF[MarkTo],MATCH(FCFdata[[#This Row],[FCFindex]],FCF[FCFindex]))</f>
        <v>5S</v>
      </c>
      <c r="I149" s="118">
        <f>FCFdata[[#This Row],[SampleLabel]]+3</f>
        <v>11010003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11010005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11</v>
      </c>
      <c r="B150" s="1">
        <f t="shared" si="9"/>
        <v>1</v>
      </c>
      <c r="C150" s="1">
        <f t="shared" si="10"/>
        <v>8</v>
      </c>
      <c r="D150" s="134">
        <f t="shared" si="8"/>
        <v>11010000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5S</v>
      </c>
      <c r="H150" s="1" t="str">
        <f>INDEX(FCF[MarkTo],MATCH(FCFdata[[#This Row],[FCFindex]],FCF[FCFindex]))</f>
        <v>6Gp</v>
      </c>
      <c r="I150" s="118">
        <f>FCFdata[[#This Row],[SampleLabel]]+3</f>
        <v>11010003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11010005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11</v>
      </c>
      <c r="B151" s="1">
        <f t="shared" si="9"/>
        <v>1</v>
      </c>
      <c r="C151" s="1">
        <f t="shared" si="10"/>
        <v>9</v>
      </c>
      <c r="D151" s="134">
        <f t="shared" si="8"/>
        <v>11010000</v>
      </c>
      <c r="E151" s="1">
        <f>INDEX(FCF[From],MATCH(FCFdata[[#This Row],[FCFindex]],FCF[FCFindex]))</f>
        <v>10</v>
      </c>
      <c r="F151" s="1">
        <f>INDEX(FCF[To],MATCH(FCFdata[[#This Row],[FCFindex]],FCF[FCFindex]))</f>
        <v>11</v>
      </c>
      <c r="G151" s="1" t="str">
        <f>INDEX(FCF[MarkFrom],MATCH(FCFdata[[#This Row],[FCFindex]],FCF[FCFindex]))</f>
        <v>6Gp</v>
      </c>
      <c r="H151" s="1" t="str">
        <f>INDEX(FCF[MarkTo],MATCH(FCFdata[[#This Row],[FCFindex]],FCF[FCFindex]))</f>
        <v>7U</v>
      </c>
      <c r="I151" s="118">
        <f>FCFdata[[#This Row],[SampleLabel]]+3</f>
        <v>11010003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11010005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11</v>
      </c>
      <c r="B152" s="1">
        <f t="shared" si="9"/>
        <v>1</v>
      </c>
      <c r="C152" s="1">
        <f t="shared" si="10"/>
        <v>10</v>
      </c>
      <c r="D152" s="134">
        <f t="shared" si="8"/>
        <v>11010000</v>
      </c>
      <c r="E152" s="1">
        <f>INDEX(FCF[From],MATCH(FCFdata[[#This Row],[FCFindex]],FCF[FCFindex]))</f>
        <v>11</v>
      </c>
      <c r="F152" s="1">
        <f>INDEX(FCF[To],MATCH(FCFdata[[#This Row],[FCFindex]],FCF[FCFindex]))</f>
        <v>12</v>
      </c>
      <c r="G152" s="1" t="str">
        <f>INDEX(FCF[MarkFrom],MATCH(FCFdata[[#This Row],[FCFindex]],FCF[FCFindex]))</f>
        <v>7U</v>
      </c>
      <c r="H152" s="1" t="str">
        <f>INDEX(FCF[MarkTo],MATCH(FCFdata[[#This Row],[FCFindex]],FCF[FCFindex]))</f>
        <v>8Rot</v>
      </c>
      <c r="I152" s="118">
        <f>FCFdata[[#This Row],[SampleLabel]]+3</f>
        <v>11010003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11010005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11</v>
      </c>
      <c r="B153" s="1">
        <f t="shared" si="9"/>
        <v>1</v>
      </c>
      <c r="C153" s="1">
        <f t="shared" si="10"/>
        <v>11</v>
      </c>
      <c r="D153" s="134">
        <f t="shared" si="8"/>
        <v>11010000</v>
      </c>
      <c r="E153" s="1">
        <f>INDEX(FCF[From],MATCH(FCFdata[[#This Row],[FCFindex]],FCF[FCFindex]))</f>
        <v>12</v>
      </c>
      <c r="F153" s="1">
        <f>INDEX(FCF[To],MATCH(FCFdata[[#This Row],[FCFindex]],FCF[FCFindex]))</f>
        <v>13</v>
      </c>
      <c r="G153" s="1" t="str">
        <f>INDEX(FCF[MarkFrom],MATCH(FCFdata[[#This Row],[FCFindex]],FCF[FCFindex]))</f>
        <v>8Rot</v>
      </c>
      <c r="H153" s="1" t="str">
        <f>INDEX(FCF[MarkTo],MATCH(FCFdata[[#This Row],[FCFindex]],FCF[FCFindex]))</f>
        <v>9Ama</v>
      </c>
      <c r="I153" s="118">
        <f>FCFdata[[#This Row],[SampleLabel]]+3</f>
        <v>11010003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11010005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11</v>
      </c>
      <c r="B154" s="1">
        <f t="shared" si="9"/>
        <v>1</v>
      </c>
      <c r="C154" s="1">
        <f t="shared" si="10"/>
        <v>12</v>
      </c>
      <c r="D154" s="134">
        <f t="shared" si="8"/>
        <v>11010000</v>
      </c>
      <c r="E154" s="1">
        <f>INDEX(FCF[From],MATCH(FCFdata[[#This Row],[FCFindex]],FCF[FCFindex]))</f>
        <v>13</v>
      </c>
      <c r="F154" s="1">
        <f>INDEX(FCF[To],MATCH(FCFdata[[#This Row],[FCFindex]],FCF[FCFindex]))</f>
        <v>14</v>
      </c>
      <c r="G154" s="1" t="str">
        <f>INDEX(FCF[MarkFrom],MATCH(FCFdata[[#This Row],[FCFindex]],FCF[FCFindex]))</f>
        <v>9Ama</v>
      </c>
      <c r="H154" s="1" t="str">
        <f>INDEX(FCF[MarkTo],MATCH(FCFdata[[#This Row],[FCFindex]],FCF[FCFindex]))</f>
        <v>10AsTm</v>
      </c>
      <c r="I154" s="118">
        <f>FCFdata[[#This Row],[SampleLabel]]+3</f>
        <v>11010003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11010005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11</v>
      </c>
      <c r="B155" s="1">
        <f t="shared" si="9"/>
        <v>1</v>
      </c>
      <c r="C155" s="1">
        <f t="shared" si="10"/>
        <v>13</v>
      </c>
      <c r="D155" s="134">
        <f t="shared" si="8"/>
        <v>11010000</v>
      </c>
      <c r="E155" s="1">
        <f>INDEX(FCF[From],MATCH(FCFdata[[#This Row],[FCFindex]],FCF[FCFindex]))</f>
        <v>14</v>
      </c>
      <c r="F155" s="1">
        <f>INDEX(FCF[To],MATCH(FCFdata[[#This Row],[FCFindex]],FCF[FCFindex]))</f>
        <v>15</v>
      </c>
      <c r="G155" s="1" t="str">
        <f>INDEX(FCF[MarkFrom],MATCH(FCFdata[[#This Row],[FCFindex]],FCF[FCFindex]))</f>
        <v>10AsTm</v>
      </c>
      <c r="H155" s="1" t="str">
        <f>INDEX(FCF[MarkTo],MATCH(FCFdata[[#This Row],[FCFindex]],FCF[FCFindex]))</f>
        <v>11Azd</v>
      </c>
      <c r="I155" s="118">
        <f>FCFdata[[#This Row],[SampleLabel]]+3</f>
        <v>11010003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11010005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0</v>
      </c>
      <c r="D156" s="134">
        <f t="shared" si="8"/>
        <v>12010000</v>
      </c>
      <c r="E156" s="1">
        <f>INDEX(FCF[From],MATCH(FCFdata[[#This Row],[FCFindex]],FCF[FCFindex]))</f>
        <v>1</v>
      </c>
      <c r="F156" s="1">
        <f>INDEX(FCF[To],MATCH(FCFdata[[#This Row],[FCFindex]],FCF[FCFindex]))</f>
        <v>2</v>
      </c>
      <c r="G156" s="1" t="str">
        <f>INDEX(FCF[MarkFrom],MATCH(FCFdata[[#This Row],[FCFindex]],FCF[FCFindex]))</f>
        <v>1Dig</v>
      </c>
      <c r="H156" s="1" t="str">
        <f>INDEX(FCF[MarkTo],MATCH(FCFdata[[#This Row],[FCFindex]],FCF[FCFindex]))</f>
        <v>1D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</v>
      </c>
      <c r="D157" s="134">
        <f t="shared" si="8"/>
        <v>12010000</v>
      </c>
      <c r="E157" s="1">
        <f>INDEX(FCF[From],MATCH(FCFdata[[#This Row],[FCFindex]],FCF[FCFindex]))</f>
        <v>2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1D</v>
      </c>
      <c r="H157" s="1" t="str">
        <f>INDEX(FCF[MarkTo],MATCH(FCFdata[[#This Row],[FCFindex]],FCF[FCFindex]))</f>
        <v>1M.1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12</v>
      </c>
      <c r="B158" s="1">
        <f t="shared" si="9"/>
        <v>1</v>
      </c>
      <c r="C158" s="1">
        <f t="shared" si="10"/>
        <v>2</v>
      </c>
      <c r="D158" s="134">
        <f t="shared" si="8"/>
        <v>12010000</v>
      </c>
      <c r="E158" s="1">
        <f>INDEX(FCF[From],MATCH(FCFdata[[#This Row],[FCFindex]],FCF[FCFindex]))</f>
        <v>3</v>
      </c>
      <c r="F158" s="1">
        <f>INDEX(FCF[To],MATCH(FCFdata[[#This Row],[FCFindex]],FCF[FCFindex]))</f>
        <v>4</v>
      </c>
      <c r="G158" s="1" t="str">
        <f>INDEX(FCF[MarkFrom],MATCH(FCFdata[[#This Row],[FCFindex]],FCF[FCFindex]))</f>
        <v>1M.1</v>
      </c>
      <c r="H158" s="1" t="str">
        <f>INDEX(FCF[MarkTo],MATCH(FCFdata[[#This Row],[FCFindex]],FCF[FCFindex]))</f>
        <v>2Oct</v>
      </c>
      <c r="I158" s="118">
        <f>FCFdata[[#This Row],[SampleLabel]]+3</f>
        <v>12010003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12010005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12</v>
      </c>
      <c r="B159" s="1">
        <f t="shared" si="9"/>
        <v>1</v>
      </c>
      <c r="C159" s="1">
        <f t="shared" si="10"/>
        <v>3</v>
      </c>
      <c r="D159" s="134">
        <f t="shared" si="8"/>
        <v>12010000</v>
      </c>
      <c r="E159" s="1">
        <f>INDEX(FCF[From],MATCH(FCFdata[[#This Row],[FCFindex]],FCF[FCFindex]))</f>
        <v>4</v>
      </c>
      <c r="F159" s="1">
        <f>INDEX(FCF[To],MATCH(FCFdata[[#This Row],[FCFindex]],FCF[FCFindex]))</f>
        <v>5</v>
      </c>
      <c r="G159" s="1" t="str">
        <f>INDEX(FCF[MarkFrom],MATCH(FCFdata[[#This Row],[FCFindex]],FCF[FCFindex]))</f>
        <v>2Oct</v>
      </c>
      <c r="H159" s="1" t="str">
        <f>INDEX(FCF[MarkTo],MATCH(FCFdata[[#This Row],[FCFindex]],FCF[FCFindex]))</f>
        <v>2c</v>
      </c>
      <c r="I159" s="118">
        <f>FCFdata[[#This Row],[SampleLabel]]+3</f>
        <v>12010003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12010005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12</v>
      </c>
      <c r="B160" s="1">
        <f t="shared" si="9"/>
        <v>1</v>
      </c>
      <c r="C160" s="1">
        <f t="shared" si="10"/>
        <v>4</v>
      </c>
      <c r="D160" s="134">
        <f t="shared" si="8"/>
        <v>12010000</v>
      </c>
      <c r="E160" s="1">
        <f>INDEX(FCF[From],MATCH(FCFdata[[#This Row],[FCFindex]],FCF[FCFindex]))</f>
        <v>5</v>
      </c>
      <c r="F160" s="1">
        <f>INDEX(FCF[To],MATCH(FCFdata[[#This Row],[FCFindex]],FCF[FCFindex]))</f>
        <v>6</v>
      </c>
      <c r="G160" s="1" t="str">
        <f>INDEX(FCF[MarkFrom],MATCH(FCFdata[[#This Row],[FCFindex]],FCF[FCFindex]))</f>
        <v>2c</v>
      </c>
      <c r="H160" s="1" t="str">
        <f>INDEX(FCF[MarkTo],MATCH(FCFdata[[#This Row],[FCFindex]],FCF[FCFindex]))</f>
        <v>2M2</v>
      </c>
      <c r="I160" s="118">
        <f>FCFdata[[#This Row],[SampleLabel]]+3</f>
        <v>12010003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12010005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12</v>
      </c>
      <c r="B161" s="1">
        <f t="shared" si="9"/>
        <v>1</v>
      </c>
      <c r="C161" s="1">
        <f t="shared" si="10"/>
        <v>5</v>
      </c>
      <c r="D161" s="134">
        <f t="shared" si="8"/>
        <v>12010000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2M2</v>
      </c>
      <c r="H161" s="1" t="str">
        <f>INDEX(FCF[MarkTo],MATCH(FCFdata[[#This Row],[FCFindex]],FCF[FCFindex]))</f>
        <v>3P</v>
      </c>
      <c r="I161" s="118">
        <f>FCFdata[[#This Row],[SampleLabel]]+3</f>
        <v>12010003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12010005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12</v>
      </c>
      <c r="B162" s="1">
        <f t="shared" si="9"/>
        <v>1</v>
      </c>
      <c r="C162" s="1">
        <f t="shared" si="10"/>
        <v>6</v>
      </c>
      <c r="D162" s="134">
        <f t="shared" si="8"/>
        <v>12010000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3P</v>
      </c>
      <c r="H162" s="1" t="str">
        <f>INDEX(FCF[MarkTo],MATCH(FCFdata[[#This Row],[FCFindex]],FCF[FCFindex]))</f>
        <v>4G</v>
      </c>
      <c r="I162" s="118">
        <f>FCFdata[[#This Row],[SampleLabel]]+3</f>
        <v>12010003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12010005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12</v>
      </c>
      <c r="B163" s="1">
        <f t="shared" si="9"/>
        <v>1</v>
      </c>
      <c r="C163" s="1">
        <f t="shared" si="10"/>
        <v>7</v>
      </c>
      <c r="D163" s="134">
        <f t="shared" si="8"/>
        <v>12010000</v>
      </c>
      <c r="E163" s="1">
        <f>INDEX(FCF[From],MATCH(FCFdata[[#This Row],[FCFindex]],FCF[FCFindex]))</f>
        <v>8</v>
      </c>
      <c r="F163" s="1">
        <f>INDEX(FCF[To],MATCH(FCFdata[[#This Row],[FCFindex]],FCF[FCFindex]))</f>
        <v>9</v>
      </c>
      <c r="G163" s="1" t="str">
        <f>INDEX(FCF[MarkFrom],MATCH(FCFdata[[#This Row],[FCFindex]],FCF[FCFindex]))</f>
        <v>4G</v>
      </c>
      <c r="H163" s="1" t="str">
        <f>INDEX(FCF[MarkTo],MATCH(FCFdata[[#This Row],[FCFindex]],FCF[FCFindex]))</f>
        <v>5S</v>
      </c>
      <c r="I163" s="118">
        <f>FCFdata[[#This Row],[SampleLabel]]+3</f>
        <v>12010003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12010005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12</v>
      </c>
      <c r="B164" s="1">
        <f t="shared" si="9"/>
        <v>1</v>
      </c>
      <c r="C164" s="1">
        <f t="shared" si="10"/>
        <v>8</v>
      </c>
      <c r="D164" s="134">
        <f t="shared" si="8"/>
        <v>12010000</v>
      </c>
      <c r="E164" s="1">
        <f>INDEX(FCF[From],MATCH(FCFdata[[#This Row],[FCFindex]],FCF[FCFindex]))</f>
        <v>9</v>
      </c>
      <c r="F164" s="1">
        <f>INDEX(FCF[To],MATCH(FCFdata[[#This Row],[FCFindex]],FCF[FCFindex]))</f>
        <v>10</v>
      </c>
      <c r="G164" s="1" t="str">
        <f>INDEX(FCF[MarkFrom],MATCH(FCFdata[[#This Row],[FCFindex]],FCF[FCFindex]))</f>
        <v>5S</v>
      </c>
      <c r="H164" s="1" t="str">
        <f>INDEX(FCF[MarkTo],MATCH(FCFdata[[#This Row],[FCFindex]],FCF[FCFindex]))</f>
        <v>6Gp</v>
      </c>
      <c r="I164" s="118">
        <f>FCFdata[[#This Row],[SampleLabel]]+3</f>
        <v>12010003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12010005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12</v>
      </c>
      <c r="B165" s="1">
        <f t="shared" si="9"/>
        <v>1</v>
      </c>
      <c r="C165" s="1">
        <f t="shared" si="10"/>
        <v>9</v>
      </c>
      <c r="D165" s="134">
        <f t="shared" si="8"/>
        <v>12010000</v>
      </c>
      <c r="E165" s="1">
        <f>INDEX(FCF[From],MATCH(FCFdata[[#This Row],[FCFindex]],FCF[FCFindex]))</f>
        <v>10</v>
      </c>
      <c r="F165" s="1">
        <f>INDEX(FCF[To],MATCH(FCFdata[[#This Row],[FCFindex]],FCF[FCFindex]))</f>
        <v>11</v>
      </c>
      <c r="G165" s="1" t="str">
        <f>INDEX(FCF[MarkFrom],MATCH(FCFdata[[#This Row],[FCFindex]],FCF[FCFindex]))</f>
        <v>6Gp</v>
      </c>
      <c r="H165" s="1" t="str">
        <f>INDEX(FCF[MarkTo],MATCH(FCFdata[[#This Row],[FCFindex]],FCF[FCFindex]))</f>
        <v>7U</v>
      </c>
      <c r="I165" s="118">
        <f>FCFdata[[#This Row],[SampleLabel]]+3</f>
        <v>12010003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12010005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12</v>
      </c>
      <c r="B166" s="1">
        <f t="shared" si="9"/>
        <v>1</v>
      </c>
      <c r="C166" s="1">
        <f t="shared" si="10"/>
        <v>10</v>
      </c>
      <c r="D166" s="134">
        <f t="shared" si="8"/>
        <v>12010000</v>
      </c>
      <c r="E166" s="1">
        <f>INDEX(FCF[From],MATCH(FCFdata[[#This Row],[FCFindex]],FCF[FCFindex]))</f>
        <v>11</v>
      </c>
      <c r="F166" s="1">
        <f>INDEX(FCF[To],MATCH(FCFdata[[#This Row],[FCFindex]],FCF[FCFindex]))</f>
        <v>12</v>
      </c>
      <c r="G166" s="1" t="str">
        <f>INDEX(FCF[MarkFrom],MATCH(FCFdata[[#This Row],[FCFindex]],FCF[FCFindex]))</f>
        <v>7U</v>
      </c>
      <c r="H166" s="1" t="str">
        <f>INDEX(FCF[MarkTo],MATCH(FCFdata[[#This Row],[FCFindex]],FCF[FCFindex]))</f>
        <v>8Rot</v>
      </c>
      <c r="I166" s="118">
        <f>FCFdata[[#This Row],[SampleLabel]]+3</f>
        <v>12010003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12010005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12</v>
      </c>
      <c r="B167" s="1">
        <f t="shared" si="9"/>
        <v>1</v>
      </c>
      <c r="C167" s="1">
        <f t="shared" si="10"/>
        <v>11</v>
      </c>
      <c r="D167" s="134">
        <f t="shared" si="8"/>
        <v>12010000</v>
      </c>
      <c r="E167" s="1">
        <f>INDEX(FCF[From],MATCH(FCFdata[[#This Row],[FCFindex]],FCF[FCFindex]))</f>
        <v>12</v>
      </c>
      <c r="F167" s="1">
        <f>INDEX(FCF[To],MATCH(FCFdata[[#This Row],[FCFindex]],FCF[FCFindex]))</f>
        <v>13</v>
      </c>
      <c r="G167" s="1" t="str">
        <f>INDEX(FCF[MarkFrom],MATCH(FCFdata[[#This Row],[FCFindex]],FCF[FCFindex]))</f>
        <v>8Rot</v>
      </c>
      <c r="H167" s="1" t="str">
        <f>INDEX(FCF[MarkTo],MATCH(FCFdata[[#This Row],[FCFindex]],FCF[FCFindex]))</f>
        <v>9Ama</v>
      </c>
      <c r="I167" s="118">
        <f>FCFdata[[#This Row],[SampleLabel]]+3</f>
        <v>12010003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12010005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12</v>
      </c>
      <c r="B168" s="1">
        <f t="shared" si="9"/>
        <v>1</v>
      </c>
      <c r="C168" s="1">
        <f t="shared" si="10"/>
        <v>12</v>
      </c>
      <c r="D168" s="134">
        <f t="shared" si="8"/>
        <v>12010000</v>
      </c>
      <c r="E168" s="1">
        <f>INDEX(FCF[From],MATCH(FCFdata[[#This Row],[FCFindex]],FCF[FCFindex]))</f>
        <v>13</v>
      </c>
      <c r="F168" s="1">
        <f>INDEX(FCF[To],MATCH(FCFdata[[#This Row],[FCFindex]],FCF[FCFindex]))</f>
        <v>14</v>
      </c>
      <c r="G168" s="1" t="str">
        <f>INDEX(FCF[MarkFrom],MATCH(FCFdata[[#This Row],[FCFindex]],FCF[FCFindex]))</f>
        <v>9Ama</v>
      </c>
      <c r="H168" s="1" t="str">
        <f>INDEX(FCF[MarkTo],MATCH(FCFdata[[#This Row],[FCFindex]],FCF[FCFindex]))</f>
        <v>10AsTm</v>
      </c>
      <c r="I168" s="118">
        <f>FCFdata[[#This Row],[SampleLabel]]+3</f>
        <v>12010003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12010005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12</v>
      </c>
      <c r="B169" s="1">
        <f t="shared" si="9"/>
        <v>1</v>
      </c>
      <c r="C169" s="1">
        <f t="shared" si="10"/>
        <v>13</v>
      </c>
      <c r="D169" s="134">
        <f t="shared" si="8"/>
        <v>12010000</v>
      </c>
      <c r="E169" s="1">
        <f>INDEX(FCF[From],MATCH(FCFdata[[#This Row],[FCFindex]],FCF[FCFindex]))</f>
        <v>14</v>
      </c>
      <c r="F169" s="1">
        <f>INDEX(FCF[To],MATCH(FCFdata[[#This Row],[FCFindex]],FCF[FCFindex]))</f>
        <v>15</v>
      </c>
      <c r="G169" s="1" t="str">
        <f>INDEX(FCF[MarkFrom],MATCH(FCFdata[[#This Row],[FCFindex]],FCF[FCFindex]))</f>
        <v>10AsTm</v>
      </c>
      <c r="H169" s="1" t="str">
        <f>INDEX(FCF[MarkTo],MATCH(FCFdata[[#This Row],[FCFindex]],FCF[FCFindex]))</f>
        <v>11Azd</v>
      </c>
      <c r="I169" s="118">
        <f>FCFdata[[#This Row],[SampleLabel]]+3</f>
        <v>12010003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12010005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0</v>
      </c>
      <c r="D170" s="134">
        <f t="shared" si="8"/>
        <v>13010000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1D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13</v>
      </c>
      <c r="B171" s="1">
        <f t="shared" si="9"/>
        <v>1</v>
      </c>
      <c r="C171" s="1">
        <f t="shared" si="10"/>
        <v>1</v>
      </c>
      <c r="D171" s="134">
        <f t="shared" si="8"/>
        <v>13010000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1M.1</v>
      </c>
      <c r="I171" s="118">
        <f>FCFdata[[#This Row],[SampleLabel]]+3</f>
        <v>13010003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13010005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13</v>
      </c>
      <c r="B172" s="1">
        <f t="shared" si="9"/>
        <v>1</v>
      </c>
      <c r="C172" s="1">
        <f t="shared" si="10"/>
        <v>2</v>
      </c>
      <c r="D172" s="134">
        <f t="shared" si="8"/>
        <v>13010000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1M.1</v>
      </c>
      <c r="H172" s="1" t="str">
        <f>INDEX(FCF[MarkTo],MATCH(FCFdata[[#This Row],[FCFindex]],FCF[FCFindex]))</f>
        <v>2Oct</v>
      </c>
      <c r="I172" s="118">
        <f>FCFdata[[#This Row],[SampleLabel]]+3</f>
        <v>13010003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13010005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13</v>
      </c>
      <c r="B173" s="1">
        <f t="shared" si="9"/>
        <v>1</v>
      </c>
      <c r="C173" s="1">
        <f t="shared" si="10"/>
        <v>3</v>
      </c>
      <c r="D173" s="134">
        <f t="shared" si="8"/>
        <v>13010000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2c</v>
      </c>
      <c r="I173" s="118">
        <f>FCFdata[[#This Row],[SampleLabel]]+3</f>
        <v>13010003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13010005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13</v>
      </c>
      <c r="B174" s="1">
        <f t="shared" si="9"/>
        <v>1</v>
      </c>
      <c r="C174" s="1">
        <f t="shared" si="10"/>
        <v>4</v>
      </c>
      <c r="D174" s="134">
        <f t="shared" si="8"/>
        <v>13010000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2M2</v>
      </c>
      <c r="I174" s="118">
        <f>FCFdata[[#This Row],[SampleLabel]]+3</f>
        <v>13010003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13010005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13</v>
      </c>
      <c r="B175" s="1">
        <f t="shared" si="9"/>
        <v>1</v>
      </c>
      <c r="C175" s="1">
        <f t="shared" si="10"/>
        <v>5</v>
      </c>
      <c r="D175" s="134">
        <f t="shared" si="8"/>
        <v>13010000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2M2</v>
      </c>
      <c r="H175" s="1" t="str">
        <f>INDEX(FCF[MarkTo],MATCH(FCFdata[[#This Row],[FCFindex]],FCF[FCFindex]))</f>
        <v>3P</v>
      </c>
      <c r="I175" s="118">
        <f>FCFdata[[#This Row],[SampleLabel]]+3</f>
        <v>13010003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13010005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13</v>
      </c>
      <c r="B176" s="1">
        <f t="shared" si="9"/>
        <v>1</v>
      </c>
      <c r="C176" s="1">
        <f t="shared" si="10"/>
        <v>6</v>
      </c>
      <c r="D176" s="134">
        <f t="shared" si="8"/>
        <v>13010000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3P</v>
      </c>
      <c r="H176" s="1" t="str">
        <f>INDEX(FCF[MarkTo],MATCH(FCFdata[[#This Row],[FCFindex]],FCF[FCFindex]))</f>
        <v>4G</v>
      </c>
      <c r="I176" s="118">
        <f>FCFdata[[#This Row],[SampleLabel]]+3</f>
        <v>13010003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13010005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13</v>
      </c>
      <c r="B177" s="1">
        <f t="shared" si="9"/>
        <v>1</v>
      </c>
      <c r="C177" s="1">
        <f t="shared" si="10"/>
        <v>7</v>
      </c>
      <c r="D177" s="134">
        <f t="shared" si="8"/>
        <v>13010000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13010003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13010005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13</v>
      </c>
      <c r="B178" s="1">
        <f t="shared" si="9"/>
        <v>1</v>
      </c>
      <c r="C178" s="1">
        <f t="shared" si="10"/>
        <v>8</v>
      </c>
      <c r="D178" s="134">
        <f t="shared" si="8"/>
        <v>13010000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6Gp</v>
      </c>
      <c r="I178" s="118">
        <f>FCFdata[[#This Row],[SampleLabel]]+3</f>
        <v>13010003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13010005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13</v>
      </c>
      <c r="B179" s="1">
        <f t="shared" si="9"/>
        <v>1</v>
      </c>
      <c r="C179" s="1">
        <f t="shared" si="10"/>
        <v>9</v>
      </c>
      <c r="D179" s="134">
        <f t="shared" si="8"/>
        <v>13010000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6Gp</v>
      </c>
      <c r="H179" s="1" t="str">
        <f>INDEX(FCF[MarkTo],MATCH(FCFdata[[#This Row],[FCFindex]],FCF[FCFindex]))</f>
        <v>7U</v>
      </c>
      <c r="I179" s="118">
        <f>FCFdata[[#This Row],[SampleLabel]]+3</f>
        <v>13010003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13010005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13</v>
      </c>
      <c r="B180" s="1">
        <f t="shared" si="9"/>
        <v>1</v>
      </c>
      <c r="C180" s="1">
        <f t="shared" si="10"/>
        <v>10</v>
      </c>
      <c r="D180" s="134">
        <f t="shared" si="8"/>
        <v>13010000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7U</v>
      </c>
      <c r="H180" s="1" t="str">
        <f>INDEX(FCF[MarkTo],MATCH(FCFdata[[#This Row],[FCFindex]],FCF[FCFindex]))</f>
        <v>8Rot</v>
      </c>
      <c r="I180" s="118">
        <f>FCFdata[[#This Row],[SampleLabel]]+3</f>
        <v>13010003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13010005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13</v>
      </c>
      <c r="B181" s="1">
        <f t="shared" si="9"/>
        <v>1</v>
      </c>
      <c r="C181" s="1">
        <f t="shared" si="10"/>
        <v>11</v>
      </c>
      <c r="D181" s="134">
        <f t="shared" si="8"/>
        <v>13010000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8Rot</v>
      </c>
      <c r="H181" s="1" t="str">
        <f>INDEX(FCF[MarkTo],MATCH(FCFdata[[#This Row],[FCFindex]],FCF[FCFindex]))</f>
        <v>9Ama</v>
      </c>
      <c r="I181" s="118">
        <f>FCFdata[[#This Row],[SampleLabel]]+3</f>
        <v>13010003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13010005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13</v>
      </c>
      <c r="B182" s="1">
        <f t="shared" si="9"/>
        <v>1</v>
      </c>
      <c r="C182" s="1">
        <f t="shared" si="10"/>
        <v>12</v>
      </c>
      <c r="D182" s="134">
        <f t="shared" si="8"/>
        <v>13010000</v>
      </c>
      <c r="E182" s="1">
        <f>INDEX(FCF[From],MATCH(FCFdata[[#This Row],[FCFindex]],FCF[FCFindex]))</f>
        <v>13</v>
      </c>
      <c r="F182" s="1">
        <f>INDEX(FCF[To],MATCH(FCFdata[[#This Row],[FCFindex]],FCF[FCFindex]))</f>
        <v>14</v>
      </c>
      <c r="G182" s="1" t="str">
        <f>INDEX(FCF[MarkFrom],MATCH(FCFdata[[#This Row],[FCFindex]],FCF[FCFindex]))</f>
        <v>9Ama</v>
      </c>
      <c r="H182" s="1" t="str">
        <f>INDEX(FCF[MarkTo],MATCH(FCFdata[[#This Row],[FCFindex]],FCF[FCFindex]))</f>
        <v>10AsTm</v>
      </c>
      <c r="I182" s="118">
        <f>FCFdata[[#This Row],[SampleLabel]]+3</f>
        <v>13010003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13010005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13</v>
      </c>
      <c r="B183" s="1">
        <f t="shared" si="9"/>
        <v>1</v>
      </c>
      <c r="C183" s="1">
        <f t="shared" si="10"/>
        <v>13</v>
      </c>
      <c r="D183" s="134">
        <f t="shared" si="8"/>
        <v>13010000</v>
      </c>
      <c r="E183" s="1">
        <f>INDEX(FCF[From],MATCH(FCFdata[[#This Row],[FCFindex]],FCF[FCFindex]))</f>
        <v>14</v>
      </c>
      <c r="F183" s="1">
        <f>INDEX(FCF[To],MATCH(FCFdata[[#This Row],[FCFindex]],FCF[FCFindex]))</f>
        <v>15</v>
      </c>
      <c r="G183" s="1" t="str">
        <f>INDEX(FCF[MarkFrom],MATCH(FCFdata[[#This Row],[FCFindex]],FCF[FCFindex]))</f>
        <v>10AsTm</v>
      </c>
      <c r="H183" s="1" t="str">
        <f>INDEX(FCF[MarkTo],MATCH(FCFdata[[#This Row],[FCFindex]],FCF[FCFindex]))</f>
        <v>11Azd</v>
      </c>
      <c r="I183" s="118">
        <f>FCFdata[[#This Row],[SampleLabel]]+3</f>
        <v>13010003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13010005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14</v>
      </c>
      <c r="B184" s="1">
        <f t="shared" si="9"/>
        <v>1</v>
      </c>
      <c r="C184" s="1">
        <f t="shared" si="10"/>
        <v>0</v>
      </c>
      <c r="D184" s="134">
        <f t="shared" si="8"/>
        <v>14010000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1Dig</v>
      </c>
      <c r="H184" s="1" t="str">
        <f>INDEX(FCF[MarkTo],MATCH(FCFdata[[#This Row],[FCFindex]],FCF[FCFindex]))</f>
        <v>1D</v>
      </c>
      <c r="I184" s="118">
        <f>FCFdata[[#This Row],[SampleLabel]]+3</f>
        <v>14010003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14010005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14</v>
      </c>
      <c r="B185" s="1">
        <f t="shared" si="9"/>
        <v>1</v>
      </c>
      <c r="C185" s="1">
        <f t="shared" si="10"/>
        <v>1</v>
      </c>
      <c r="D185" s="134">
        <f t="shared" si="8"/>
        <v>14010000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1D</v>
      </c>
      <c r="H185" s="1" t="str">
        <f>INDEX(FCF[MarkTo],MATCH(FCFdata[[#This Row],[FCFindex]],FCF[FCFindex]))</f>
        <v>1M.1</v>
      </c>
      <c r="I185" s="118">
        <f>FCFdata[[#This Row],[SampleLabel]]+3</f>
        <v>14010003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14010005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14</v>
      </c>
      <c r="B186" s="1">
        <f t="shared" si="9"/>
        <v>1</v>
      </c>
      <c r="C186" s="1">
        <f t="shared" si="10"/>
        <v>2</v>
      </c>
      <c r="D186" s="134">
        <f t="shared" si="8"/>
        <v>14010000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1M.1</v>
      </c>
      <c r="H186" s="1" t="str">
        <f>INDEX(FCF[MarkTo],MATCH(FCFdata[[#This Row],[FCFindex]],FCF[FCFindex]))</f>
        <v>2Oct</v>
      </c>
      <c r="I186" s="118">
        <f>FCFdata[[#This Row],[SampleLabel]]+3</f>
        <v>14010003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14010005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14</v>
      </c>
      <c r="B187" s="1">
        <f t="shared" si="9"/>
        <v>1</v>
      </c>
      <c r="C187" s="1">
        <f t="shared" si="10"/>
        <v>3</v>
      </c>
      <c r="D187" s="134">
        <f t="shared" si="8"/>
        <v>14010000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2Oct</v>
      </c>
      <c r="H187" s="1" t="str">
        <f>INDEX(FCF[MarkTo],MATCH(FCFdata[[#This Row],[FCFindex]],FCF[FCFindex]))</f>
        <v>2c</v>
      </c>
      <c r="I187" s="118">
        <f>FCFdata[[#This Row],[SampleLabel]]+3</f>
        <v>14010003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14010005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14</v>
      </c>
      <c r="B188" s="1">
        <f t="shared" si="9"/>
        <v>1</v>
      </c>
      <c r="C188" s="1">
        <f t="shared" si="10"/>
        <v>4</v>
      </c>
      <c r="D188" s="134">
        <f t="shared" si="8"/>
        <v>14010000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2c</v>
      </c>
      <c r="H188" s="1" t="str">
        <f>INDEX(FCF[MarkTo],MATCH(FCFdata[[#This Row],[FCFindex]],FCF[FCFindex]))</f>
        <v>2M2</v>
      </c>
      <c r="I188" s="118">
        <f>FCFdata[[#This Row],[SampleLabel]]+3</f>
        <v>14010003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14010005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14</v>
      </c>
      <c r="B189" s="1">
        <f t="shared" si="9"/>
        <v>1</v>
      </c>
      <c r="C189" s="1">
        <f t="shared" si="10"/>
        <v>5</v>
      </c>
      <c r="D189" s="134">
        <f t="shared" si="8"/>
        <v>14010000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2M2</v>
      </c>
      <c r="H189" s="1" t="str">
        <f>INDEX(FCF[MarkTo],MATCH(FCFdata[[#This Row],[FCFindex]],FCF[FCFindex]))</f>
        <v>3P</v>
      </c>
      <c r="I189" s="118">
        <f>FCFdata[[#This Row],[SampleLabel]]+3</f>
        <v>14010003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14010005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14</v>
      </c>
      <c r="B190" s="1">
        <f t="shared" si="9"/>
        <v>1</v>
      </c>
      <c r="C190" s="1">
        <f t="shared" si="10"/>
        <v>6</v>
      </c>
      <c r="D190" s="134">
        <f t="shared" si="8"/>
        <v>14010000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3P</v>
      </c>
      <c r="H190" s="1" t="str">
        <f>INDEX(FCF[MarkTo],MATCH(FCFdata[[#This Row],[FCFindex]],FCF[FCFindex]))</f>
        <v>4G</v>
      </c>
      <c r="I190" s="118">
        <f>FCFdata[[#This Row],[SampleLabel]]+3</f>
        <v>14010003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14010005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14</v>
      </c>
      <c r="B191" s="1">
        <f t="shared" si="9"/>
        <v>1</v>
      </c>
      <c r="C191" s="1">
        <f t="shared" si="10"/>
        <v>7</v>
      </c>
      <c r="D191" s="134">
        <f t="shared" si="8"/>
        <v>14010000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4G</v>
      </c>
      <c r="H191" s="1" t="str">
        <f>INDEX(FCF[MarkTo],MATCH(FCFdata[[#This Row],[FCFindex]],FCF[FCFindex]))</f>
        <v>5S</v>
      </c>
      <c r="I191" s="118">
        <f>FCFdata[[#This Row],[SampleLabel]]+3</f>
        <v>14010003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14010005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14</v>
      </c>
      <c r="B192" s="1">
        <f t="shared" si="9"/>
        <v>1</v>
      </c>
      <c r="C192" s="1">
        <f t="shared" si="10"/>
        <v>8</v>
      </c>
      <c r="D192" s="134">
        <f t="shared" si="8"/>
        <v>14010000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5S</v>
      </c>
      <c r="H192" s="1" t="str">
        <f>INDEX(FCF[MarkTo],MATCH(FCFdata[[#This Row],[FCFindex]],FCF[FCFindex]))</f>
        <v>6Gp</v>
      </c>
      <c r="I192" s="118">
        <f>FCFdata[[#This Row],[SampleLabel]]+3</f>
        <v>14010003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14010005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14</v>
      </c>
      <c r="B193" s="1">
        <f t="shared" si="9"/>
        <v>1</v>
      </c>
      <c r="C193" s="1">
        <f t="shared" si="10"/>
        <v>9</v>
      </c>
      <c r="D193" s="134">
        <f t="shared" si="8"/>
        <v>14010000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6Gp</v>
      </c>
      <c r="H193" s="1" t="str">
        <f>INDEX(FCF[MarkTo],MATCH(FCFdata[[#This Row],[FCFindex]],FCF[FCFindex]))</f>
        <v>7U</v>
      </c>
      <c r="I193" s="118">
        <f>FCFdata[[#This Row],[SampleLabel]]+3</f>
        <v>14010003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14010005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14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14010000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7U</v>
      </c>
      <c r="H194" s="1" t="str">
        <f>INDEX(FCF[MarkTo],MATCH(FCFdata[[#This Row],[FCFindex]],FCF[FCFindex]))</f>
        <v>8Rot</v>
      </c>
      <c r="I194" s="118">
        <f>FCFdata[[#This Row],[SampleLabel]]+3</f>
        <v>14010003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14010005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14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14010000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8Rot</v>
      </c>
      <c r="H195" s="1" t="str">
        <f>INDEX(FCF[MarkTo],MATCH(FCFdata[[#This Row],[FCFindex]],FCF[FCFindex]))</f>
        <v>9Ama</v>
      </c>
      <c r="I195" s="118">
        <f>FCFdata[[#This Row],[SampleLabel]]+3</f>
        <v>14010003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14010005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14</v>
      </c>
      <c r="B196" s="1">
        <f t="shared" si="13"/>
        <v>1</v>
      </c>
      <c r="C196" s="1">
        <f t="shared" si="14"/>
        <v>12</v>
      </c>
      <c r="D196" s="134">
        <f t="shared" si="12"/>
        <v>14010000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9Ama</v>
      </c>
      <c r="H196" s="1" t="str">
        <f>INDEX(FCF[MarkTo],MATCH(FCFdata[[#This Row],[FCFindex]],FCF[FCFindex]))</f>
        <v>10AsTm</v>
      </c>
      <c r="I196" s="118">
        <f>FCFdata[[#This Row],[SampleLabel]]+3</f>
        <v>14010003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14010005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14</v>
      </c>
      <c r="B197" s="1">
        <f t="shared" si="13"/>
        <v>1</v>
      </c>
      <c r="C197" s="1">
        <f t="shared" si="14"/>
        <v>13</v>
      </c>
      <c r="D197" s="134">
        <f t="shared" si="12"/>
        <v>14010000</v>
      </c>
      <c r="E197" s="1">
        <f>INDEX(FCF[From],MATCH(FCFdata[[#This Row],[FCFindex]],FCF[FCFindex]))</f>
        <v>14</v>
      </c>
      <c r="F197" s="1">
        <f>INDEX(FCF[To],MATCH(FCFdata[[#This Row],[FCFindex]],FCF[FCFindex]))</f>
        <v>15</v>
      </c>
      <c r="G197" s="1" t="str">
        <f>INDEX(FCF[MarkFrom],MATCH(FCFdata[[#This Row],[FCFindex]],FCF[FCFindex]))</f>
        <v>10AsTm</v>
      </c>
      <c r="H197" s="1" t="str">
        <f>INDEX(FCF[MarkTo],MATCH(FCFdata[[#This Row],[FCFindex]],FCF[FCFindex]))</f>
        <v>11Azd</v>
      </c>
      <c r="I197" s="118">
        <f>FCFdata[[#This Row],[SampleLabel]]+3</f>
        <v>14010003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14010005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15</v>
      </c>
      <c r="B198" s="1">
        <f t="shared" si="13"/>
        <v>1</v>
      </c>
      <c r="C198" s="1">
        <f t="shared" si="14"/>
        <v>0</v>
      </c>
      <c r="D198" s="134">
        <f t="shared" si="12"/>
        <v>15010000</v>
      </c>
      <c r="E198" s="1">
        <f>INDEX(FCF[From],MATCH(FCFdata[[#This Row],[FCFindex]],FCF[FCFindex]))</f>
        <v>1</v>
      </c>
      <c r="F198" s="1">
        <f>INDEX(FCF[To],MATCH(FCFdata[[#This Row],[FCFindex]],FCF[FCFindex]))</f>
        <v>2</v>
      </c>
      <c r="G198" s="1" t="str">
        <f>INDEX(FCF[MarkFrom],MATCH(FCFdata[[#This Row],[FCFindex]],FCF[FCFindex]))</f>
        <v>1Dig</v>
      </c>
      <c r="H198" s="1" t="str">
        <f>INDEX(FCF[MarkTo],MATCH(FCFdata[[#This Row],[FCFindex]],FCF[FCFindex]))</f>
        <v>1D</v>
      </c>
      <c r="I198" s="118">
        <f>FCFdata[[#This Row],[SampleLabel]]+3</f>
        <v>15010003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15010005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15</v>
      </c>
      <c r="B199" s="1">
        <f t="shared" si="13"/>
        <v>1</v>
      </c>
      <c r="C199" s="1">
        <f t="shared" si="14"/>
        <v>1</v>
      </c>
      <c r="D199" s="134">
        <f t="shared" si="12"/>
        <v>15010000</v>
      </c>
      <c r="E199" s="1">
        <f>INDEX(FCF[From],MATCH(FCFdata[[#This Row],[FCFindex]],FCF[FCFindex]))</f>
        <v>2</v>
      </c>
      <c r="F199" s="1">
        <f>INDEX(FCF[To],MATCH(FCFdata[[#This Row],[FCFindex]],FCF[FCFindex]))</f>
        <v>3</v>
      </c>
      <c r="G199" s="1" t="str">
        <f>INDEX(FCF[MarkFrom],MATCH(FCFdata[[#This Row],[FCFindex]],FCF[FCFindex]))</f>
        <v>1D</v>
      </c>
      <c r="H199" s="1" t="str">
        <f>INDEX(FCF[MarkTo],MATCH(FCFdata[[#This Row],[FCFindex]],FCF[FCFindex]))</f>
        <v>1M.1</v>
      </c>
      <c r="I199" s="118">
        <f>FCFdata[[#This Row],[SampleLabel]]+3</f>
        <v>15010003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15010005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15</v>
      </c>
      <c r="B200" s="1">
        <f t="shared" si="13"/>
        <v>1</v>
      </c>
      <c r="C200" s="1">
        <f t="shared" si="14"/>
        <v>2</v>
      </c>
      <c r="D200" s="134">
        <f t="shared" si="12"/>
        <v>15010000</v>
      </c>
      <c r="E200" s="1">
        <f>INDEX(FCF[From],MATCH(FCFdata[[#This Row],[FCFindex]],FCF[FCFindex]))</f>
        <v>3</v>
      </c>
      <c r="F200" s="1">
        <f>INDEX(FCF[To],MATCH(FCFdata[[#This Row],[FCFindex]],FCF[FCFindex]))</f>
        <v>4</v>
      </c>
      <c r="G200" s="1" t="str">
        <f>INDEX(FCF[MarkFrom],MATCH(FCFdata[[#This Row],[FCFindex]],FCF[FCFindex]))</f>
        <v>1M.1</v>
      </c>
      <c r="H200" s="1" t="str">
        <f>INDEX(FCF[MarkTo],MATCH(FCFdata[[#This Row],[FCFindex]],FCF[FCFindex]))</f>
        <v>2Oct</v>
      </c>
      <c r="I200" s="118">
        <f>FCFdata[[#This Row],[SampleLabel]]+3</f>
        <v>15010003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15010005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15</v>
      </c>
      <c r="B201" s="1">
        <f t="shared" si="13"/>
        <v>1</v>
      </c>
      <c r="C201" s="1">
        <f t="shared" si="14"/>
        <v>3</v>
      </c>
      <c r="D201" s="134">
        <f t="shared" si="12"/>
        <v>15010000</v>
      </c>
      <c r="E201" s="1">
        <f>INDEX(FCF[From],MATCH(FCFdata[[#This Row],[FCFindex]],FCF[FCFindex]))</f>
        <v>4</v>
      </c>
      <c r="F201" s="1">
        <f>INDEX(FCF[To],MATCH(FCFdata[[#This Row],[FCFindex]],FCF[FCFindex]))</f>
        <v>5</v>
      </c>
      <c r="G201" s="1" t="str">
        <f>INDEX(FCF[MarkFrom],MATCH(FCFdata[[#This Row],[FCFindex]],FCF[FCFindex]))</f>
        <v>2Oct</v>
      </c>
      <c r="H201" s="1" t="str">
        <f>INDEX(FCF[MarkTo],MATCH(FCFdata[[#This Row],[FCFindex]],FCF[FCFindex]))</f>
        <v>2c</v>
      </c>
      <c r="I201" s="118">
        <f>FCFdata[[#This Row],[SampleLabel]]+3</f>
        <v>15010003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15010005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15</v>
      </c>
      <c r="B202" s="1">
        <f t="shared" si="13"/>
        <v>1</v>
      </c>
      <c r="C202" s="1">
        <f t="shared" si="14"/>
        <v>4</v>
      </c>
      <c r="D202" s="134">
        <f t="shared" si="12"/>
        <v>15010000</v>
      </c>
      <c r="E202" s="1">
        <f>INDEX(FCF[From],MATCH(FCFdata[[#This Row],[FCFindex]],FCF[FCFindex]))</f>
        <v>5</v>
      </c>
      <c r="F202" s="1">
        <f>INDEX(FCF[To],MATCH(FCFdata[[#This Row],[FCFindex]],FCF[FCFindex]))</f>
        <v>6</v>
      </c>
      <c r="G202" s="1" t="str">
        <f>INDEX(FCF[MarkFrom],MATCH(FCFdata[[#This Row],[FCFindex]],FCF[FCFindex]))</f>
        <v>2c</v>
      </c>
      <c r="H202" s="1" t="str">
        <f>INDEX(FCF[MarkTo],MATCH(FCFdata[[#This Row],[FCFindex]],FCF[FCFindex]))</f>
        <v>2M2</v>
      </c>
      <c r="I202" s="118">
        <f>FCFdata[[#This Row],[SampleLabel]]+3</f>
        <v>15010003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15010005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15</v>
      </c>
      <c r="B203" s="1">
        <f t="shared" si="13"/>
        <v>1</v>
      </c>
      <c r="C203" s="1">
        <f t="shared" si="14"/>
        <v>5</v>
      </c>
      <c r="D203" s="134">
        <f t="shared" si="12"/>
        <v>15010000</v>
      </c>
      <c r="E203" s="1">
        <f>INDEX(FCF[From],MATCH(FCFdata[[#This Row],[FCFindex]],FCF[FCFindex]))</f>
        <v>6</v>
      </c>
      <c r="F203" s="1">
        <f>INDEX(FCF[To],MATCH(FCFdata[[#This Row],[FCFindex]],FCF[FCFindex]))</f>
        <v>7</v>
      </c>
      <c r="G203" s="1" t="str">
        <f>INDEX(FCF[MarkFrom],MATCH(FCFdata[[#This Row],[FCFindex]],FCF[FCFindex]))</f>
        <v>2M2</v>
      </c>
      <c r="H203" s="1" t="str">
        <f>INDEX(FCF[MarkTo],MATCH(FCFdata[[#This Row],[FCFindex]],FCF[FCFindex]))</f>
        <v>3P</v>
      </c>
      <c r="I203" s="118">
        <f>FCFdata[[#This Row],[SampleLabel]]+3</f>
        <v>15010003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15010005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15</v>
      </c>
      <c r="B204" s="1">
        <f t="shared" si="13"/>
        <v>1</v>
      </c>
      <c r="C204" s="1">
        <f t="shared" si="14"/>
        <v>6</v>
      </c>
      <c r="D204" s="134">
        <f t="shared" si="12"/>
        <v>15010000</v>
      </c>
      <c r="E204" s="1">
        <f>INDEX(FCF[From],MATCH(FCFdata[[#This Row],[FCFindex]],FCF[FCFindex]))</f>
        <v>7</v>
      </c>
      <c r="F204" s="1">
        <f>INDEX(FCF[To],MATCH(FCFdata[[#This Row],[FCFindex]],FCF[FCFindex]))</f>
        <v>8</v>
      </c>
      <c r="G204" s="1" t="str">
        <f>INDEX(FCF[MarkFrom],MATCH(FCFdata[[#This Row],[FCFindex]],FCF[FCFindex]))</f>
        <v>3P</v>
      </c>
      <c r="H204" s="1" t="str">
        <f>INDEX(FCF[MarkTo],MATCH(FCFdata[[#This Row],[FCFindex]],FCF[FCFindex]))</f>
        <v>4G</v>
      </c>
      <c r="I204" s="118">
        <f>FCFdata[[#This Row],[SampleLabel]]+3</f>
        <v>15010003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15010005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15</v>
      </c>
      <c r="B205" s="1">
        <f t="shared" si="13"/>
        <v>1</v>
      </c>
      <c r="C205" s="1">
        <f t="shared" si="14"/>
        <v>7</v>
      </c>
      <c r="D205" s="134">
        <f t="shared" si="12"/>
        <v>15010000</v>
      </c>
      <c r="E205" s="1">
        <f>INDEX(FCF[From],MATCH(FCFdata[[#This Row],[FCFindex]],FCF[FCFindex]))</f>
        <v>8</v>
      </c>
      <c r="F205" s="1">
        <f>INDEX(FCF[To],MATCH(FCFdata[[#This Row],[FCFindex]],FCF[FCFindex]))</f>
        <v>9</v>
      </c>
      <c r="G205" s="1" t="str">
        <f>INDEX(FCF[MarkFrom],MATCH(FCFdata[[#This Row],[FCFindex]],FCF[FCFindex]))</f>
        <v>4G</v>
      </c>
      <c r="H205" s="1" t="str">
        <f>INDEX(FCF[MarkTo],MATCH(FCFdata[[#This Row],[FCFindex]],FCF[FCFindex]))</f>
        <v>5S</v>
      </c>
      <c r="I205" s="118">
        <f>FCFdata[[#This Row],[SampleLabel]]+3</f>
        <v>15010003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15010005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15</v>
      </c>
      <c r="B206" s="1">
        <f t="shared" si="13"/>
        <v>1</v>
      </c>
      <c r="C206" s="1">
        <f t="shared" si="14"/>
        <v>8</v>
      </c>
      <c r="D206" s="134">
        <f t="shared" si="12"/>
        <v>15010000</v>
      </c>
      <c r="E206" s="1">
        <f>INDEX(FCF[From],MATCH(FCFdata[[#This Row],[FCFindex]],FCF[FCFindex]))</f>
        <v>9</v>
      </c>
      <c r="F206" s="1">
        <f>INDEX(FCF[To],MATCH(FCFdata[[#This Row],[FCFindex]],FCF[FCFindex]))</f>
        <v>10</v>
      </c>
      <c r="G206" s="1" t="str">
        <f>INDEX(FCF[MarkFrom],MATCH(FCFdata[[#This Row],[FCFindex]],FCF[FCFindex]))</f>
        <v>5S</v>
      </c>
      <c r="H206" s="1" t="str">
        <f>INDEX(FCF[MarkTo],MATCH(FCFdata[[#This Row],[FCFindex]],FCF[FCFindex]))</f>
        <v>6Gp</v>
      </c>
      <c r="I206" s="118">
        <f>FCFdata[[#This Row],[SampleLabel]]+3</f>
        <v>15010003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15010005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15</v>
      </c>
      <c r="B207" s="1">
        <f t="shared" si="13"/>
        <v>1</v>
      </c>
      <c r="C207" s="1">
        <f t="shared" si="14"/>
        <v>9</v>
      </c>
      <c r="D207" s="134">
        <f t="shared" si="12"/>
        <v>15010000</v>
      </c>
      <c r="E207" s="1">
        <f>INDEX(FCF[From],MATCH(FCFdata[[#This Row],[FCFindex]],FCF[FCFindex]))</f>
        <v>10</v>
      </c>
      <c r="F207" s="1">
        <f>INDEX(FCF[To],MATCH(FCFdata[[#This Row],[FCFindex]],FCF[FCFindex]))</f>
        <v>11</v>
      </c>
      <c r="G207" s="1" t="str">
        <f>INDEX(FCF[MarkFrom],MATCH(FCFdata[[#This Row],[FCFindex]],FCF[FCFindex]))</f>
        <v>6Gp</v>
      </c>
      <c r="H207" s="1" t="str">
        <f>INDEX(FCF[MarkTo],MATCH(FCFdata[[#This Row],[FCFindex]],FCF[FCFindex]))</f>
        <v>7U</v>
      </c>
      <c r="I207" s="118">
        <f>FCFdata[[#This Row],[SampleLabel]]+3</f>
        <v>15010003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15010005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15</v>
      </c>
      <c r="B208" s="1">
        <f t="shared" si="13"/>
        <v>1</v>
      </c>
      <c r="C208" s="1">
        <f t="shared" si="14"/>
        <v>10</v>
      </c>
      <c r="D208" s="134">
        <f t="shared" si="12"/>
        <v>15010000</v>
      </c>
      <c r="E208" s="1">
        <f>INDEX(FCF[From],MATCH(FCFdata[[#This Row],[FCFindex]],FCF[FCFindex]))</f>
        <v>11</v>
      </c>
      <c r="F208" s="1">
        <f>INDEX(FCF[To],MATCH(FCFdata[[#This Row],[FCFindex]],FCF[FCFindex]))</f>
        <v>12</v>
      </c>
      <c r="G208" s="1" t="str">
        <f>INDEX(FCF[MarkFrom],MATCH(FCFdata[[#This Row],[FCFindex]],FCF[FCFindex]))</f>
        <v>7U</v>
      </c>
      <c r="H208" s="1" t="str">
        <f>INDEX(FCF[MarkTo],MATCH(FCFdata[[#This Row],[FCFindex]],FCF[FCFindex]))</f>
        <v>8Rot</v>
      </c>
      <c r="I208" s="118">
        <f>FCFdata[[#This Row],[SampleLabel]]+3</f>
        <v>15010003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15010005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15</v>
      </c>
      <c r="B209" s="1">
        <f t="shared" si="13"/>
        <v>1</v>
      </c>
      <c r="C209" s="1">
        <f t="shared" si="14"/>
        <v>11</v>
      </c>
      <c r="D209" s="134">
        <f t="shared" si="12"/>
        <v>15010000</v>
      </c>
      <c r="E209" s="1">
        <f>INDEX(FCF[From],MATCH(FCFdata[[#This Row],[FCFindex]],FCF[FCFindex]))</f>
        <v>12</v>
      </c>
      <c r="F209" s="1">
        <f>INDEX(FCF[To],MATCH(FCFdata[[#This Row],[FCFindex]],FCF[FCFindex]))</f>
        <v>13</v>
      </c>
      <c r="G209" s="1" t="str">
        <f>INDEX(FCF[MarkFrom],MATCH(FCFdata[[#This Row],[FCFindex]],FCF[FCFindex]))</f>
        <v>8Rot</v>
      </c>
      <c r="H209" s="1" t="str">
        <f>INDEX(FCF[MarkTo],MATCH(FCFdata[[#This Row],[FCFindex]],FCF[FCFindex]))</f>
        <v>9Ama</v>
      </c>
      <c r="I209" s="118">
        <f>FCFdata[[#This Row],[SampleLabel]]+3</f>
        <v>15010003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15010005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15</v>
      </c>
      <c r="B210" s="1">
        <f t="shared" si="13"/>
        <v>1</v>
      </c>
      <c r="C210" s="1">
        <f t="shared" si="14"/>
        <v>12</v>
      </c>
      <c r="D210" s="134">
        <f t="shared" si="12"/>
        <v>15010000</v>
      </c>
      <c r="E210" s="1">
        <f>INDEX(FCF[From],MATCH(FCFdata[[#This Row],[FCFindex]],FCF[FCFindex]))</f>
        <v>13</v>
      </c>
      <c r="F210" s="1">
        <f>INDEX(FCF[To],MATCH(FCFdata[[#This Row],[FCFindex]],FCF[FCFindex]))</f>
        <v>14</v>
      </c>
      <c r="G210" s="1" t="str">
        <f>INDEX(FCF[MarkFrom],MATCH(FCFdata[[#This Row],[FCFindex]],FCF[FCFindex]))</f>
        <v>9Ama</v>
      </c>
      <c r="H210" s="1" t="str">
        <f>INDEX(FCF[MarkTo],MATCH(FCFdata[[#This Row],[FCFindex]],FCF[FCFindex]))</f>
        <v>10AsTm</v>
      </c>
      <c r="I210" s="118">
        <f>FCFdata[[#This Row],[SampleLabel]]+3</f>
        <v>15010003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15010005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15</v>
      </c>
      <c r="B211" s="1">
        <f t="shared" si="13"/>
        <v>1</v>
      </c>
      <c r="C211" s="1">
        <f t="shared" si="14"/>
        <v>13</v>
      </c>
      <c r="D211" s="134">
        <f t="shared" si="12"/>
        <v>15010000</v>
      </c>
      <c r="E211" s="1">
        <f>INDEX(FCF[From],MATCH(FCFdata[[#This Row],[FCFindex]],FCF[FCFindex]))</f>
        <v>14</v>
      </c>
      <c r="F211" s="1">
        <f>INDEX(FCF[To],MATCH(FCFdata[[#This Row],[FCFindex]],FCF[FCFindex]))</f>
        <v>15</v>
      </c>
      <c r="G211" s="1" t="str">
        <f>INDEX(FCF[MarkFrom],MATCH(FCFdata[[#This Row],[FCFindex]],FCF[FCFindex]))</f>
        <v>10AsTm</v>
      </c>
      <c r="H211" s="1" t="str">
        <f>INDEX(FCF[MarkTo],MATCH(FCFdata[[#This Row],[FCFindex]],FCF[FCFindex]))</f>
        <v>11Azd</v>
      </c>
      <c r="I211" s="118">
        <f>FCFdata[[#This Row],[SampleLabel]]+3</f>
        <v>15010003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15010005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16</v>
      </c>
      <c r="B212" s="1">
        <f t="shared" si="13"/>
        <v>1</v>
      </c>
      <c r="C212" s="1">
        <f t="shared" si="14"/>
        <v>0</v>
      </c>
      <c r="D212" s="134">
        <f t="shared" si="12"/>
        <v>16010000</v>
      </c>
      <c r="E212" s="1">
        <f>INDEX(FCF[From],MATCH(FCFdata[[#This Row],[FCFindex]],FCF[FCFindex]))</f>
        <v>1</v>
      </c>
      <c r="F212" s="1">
        <f>INDEX(FCF[To],MATCH(FCFdata[[#This Row],[FCFindex]],FCF[FCFindex]))</f>
        <v>2</v>
      </c>
      <c r="G212" s="1" t="str">
        <f>INDEX(FCF[MarkFrom],MATCH(FCFdata[[#This Row],[FCFindex]],FCF[FCFindex]))</f>
        <v>1Dig</v>
      </c>
      <c r="H212" s="1" t="str">
        <f>INDEX(FCF[MarkTo],MATCH(FCFdata[[#This Row],[FCFindex]],FCF[FCFindex]))</f>
        <v>1D</v>
      </c>
      <c r="I212" s="118">
        <f>FCFdata[[#This Row],[SampleLabel]]+3</f>
        <v>16010003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16010005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16</v>
      </c>
      <c r="B213" s="1">
        <f t="shared" si="13"/>
        <v>1</v>
      </c>
      <c r="C213" s="1">
        <f t="shared" si="14"/>
        <v>1</v>
      </c>
      <c r="D213" s="134">
        <f t="shared" si="12"/>
        <v>16010000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1D</v>
      </c>
      <c r="H213" s="1" t="str">
        <f>INDEX(FCF[MarkTo],MATCH(FCFdata[[#This Row],[FCFindex]],FCF[FCFindex]))</f>
        <v>1M.1</v>
      </c>
      <c r="I213" s="118">
        <f>FCFdata[[#This Row],[SampleLabel]]+3</f>
        <v>16010003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16010005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16</v>
      </c>
      <c r="B214" s="1">
        <f t="shared" si="13"/>
        <v>1</v>
      </c>
      <c r="C214" s="1">
        <f t="shared" si="14"/>
        <v>2</v>
      </c>
      <c r="D214" s="134">
        <f t="shared" si="12"/>
        <v>16010000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1M.1</v>
      </c>
      <c r="H214" s="1" t="str">
        <f>INDEX(FCF[MarkTo],MATCH(FCFdata[[#This Row],[FCFindex]],FCF[FCFindex]))</f>
        <v>2Oct</v>
      </c>
      <c r="I214" s="118">
        <f>FCFdata[[#This Row],[SampleLabel]]+3</f>
        <v>16010003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16010005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16</v>
      </c>
      <c r="B215" s="1">
        <f t="shared" si="13"/>
        <v>1</v>
      </c>
      <c r="C215" s="1">
        <f t="shared" si="14"/>
        <v>3</v>
      </c>
      <c r="D215" s="134">
        <f t="shared" si="12"/>
        <v>16010000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2Oct</v>
      </c>
      <c r="H215" s="1" t="str">
        <f>INDEX(FCF[MarkTo],MATCH(FCFdata[[#This Row],[FCFindex]],FCF[FCFindex]))</f>
        <v>2c</v>
      </c>
      <c r="I215" s="118">
        <f>FCFdata[[#This Row],[SampleLabel]]+3</f>
        <v>16010003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16010005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16</v>
      </c>
      <c r="B216" s="1">
        <f t="shared" si="13"/>
        <v>1</v>
      </c>
      <c r="C216" s="1">
        <f t="shared" si="14"/>
        <v>4</v>
      </c>
      <c r="D216" s="134">
        <f t="shared" si="12"/>
        <v>16010000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2c</v>
      </c>
      <c r="H216" s="1" t="str">
        <f>INDEX(FCF[MarkTo],MATCH(FCFdata[[#This Row],[FCFindex]],FCF[FCFindex]))</f>
        <v>2M2</v>
      </c>
      <c r="I216" s="118">
        <f>FCFdata[[#This Row],[SampleLabel]]+3</f>
        <v>16010003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16010005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16</v>
      </c>
      <c r="B217" s="1">
        <f t="shared" si="13"/>
        <v>1</v>
      </c>
      <c r="C217" s="1">
        <f t="shared" si="14"/>
        <v>5</v>
      </c>
      <c r="D217" s="134">
        <f t="shared" si="12"/>
        <v>16010000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2M2</v>
      </c>
      <c r="H217" s="1" t="str">
        <f>INDEX(FCF[MarkTo],MATCH(FCFdata[[#This Row],[FCFindex]],FCF[FCFindex]))</f>
        <v>3P</v>
      </c>
      <c r="I217" s="118">
        <f>FCFdata[[#This Row],[SampleLabel]]+3</f>
        <v>16010003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16010005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16</v>
      </c>
      <c r="B218" s="1">
        <f t="shared" si="13"/>
        <v>1</v>
      </c>
      <c r="C218" s="1">
        <f t="shared" si="14"/>
        <v>6</v>
      </c>
      <c r="D218" s="134">
        <f t="shared" si="12"/>
        <v>16010000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3P</v>
      </c>
      <c r="H218" s="1" t="str">
        <f>INDEX(FCF[MarkTo],MATCH(FCFdata[[#This Row],[FCFindex]],FCF[FCFindex]))</f>
        <v>4G</v>
      </c>
      <c r="I218" s="118">
        <f>FCFdata[[#This Row],[SampleLabel]]+3</f>
        <v>16010003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16010005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16</v>
      </c>
      <c r="B219" s="1">
        <f t="shared" si="13"/>
        <v>1</v>
      </c>
      <c r="C219" s="1">
        <f t="shared" si="14"/>
        <v>7</v>
      </c>
      <c r="D219" s="134">
        <f t="shared" si="12"/>
        <v>16010000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4G</v>
      </c>
      <c r="H219" s="1" t="str">
        <f>INDEX(FCF[MarkTo],MATCH(FCFdata[[#This Row],[FCFindex]],FCF[FCFindex]))</f>
        <v>5S</v>
      </c>
      <c r="I219" s="118">
        <f>FCFdata[[#This Row],[SampleLabel]]+3</f>
        <v>16010003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16010005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16</v>
      </c>
      <c r="B220" s="1">
        <f t="shared" si="13"/>
        <v>1</v>
      </c>
      <c r="C220" s="1">
        <f t="shared" si="14"/>
        <v>8</v>
      </c>
      <c r="D220" s="134">
        <f t="shared" si="12"/>
        <v>16010000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5S</v>
      </c>
      <c r="H220" s="1" t="str">
        <f>INDEX(FCF[MarkTo],MATCH(FCFdata[[#This Row],[FCFindex]],FCF[FCFindex]))</f>
        <v>6Gp</v>
      </c>
      <c r="I220" s="118">
        <f>FCFdata[[#This Row],[SampleLabel]]+3</f>
        <v>16010003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16010005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16</v>
      </c>
      <c r="B221" s="1">
        <f t="shared" si="13"/>
        <v>1</v>
      </c>
      <c r="C221" s="1">
        <f t="shared" si="14"/>
        <v>9</v>
      </c>
      <c r="D221" s="134">
        <f t="shared" si="12"/>
        <v>16010000</v>
      </c>
      <c r="E221" s="1">
        <f>INDEX(FCF[From],MATCH(FCFdata[[#This Row],[FCFindex]],FCF[FCFindex]))</f>
        <v>10</v>
      </c>
      <c r="F221" s="1">
        <f>INDEX(FCF[To],MATCH(FCFdata[[#This Row],[FCFindex]],FCF[FCFindex]))</f>
        <v>11</v>
      </c>
      <c r="G221" s="1" t="str">
        <f>INDEX(FCF[MarkFrom],MATCH(FCFdata[[#This Row],[FCFindex]],FCF[FCFindex]))</f>
        <v>6Gp</v>
      </c>
      <c r="H221" s="1" t="str">
        <f>INDEX(FCF[MarkTo],MATCH(FCFdata[[#This Row],[FCFindex]],FCF[FCFindex]))</f>
        <v>7U</v>
      </c>
      <c r="I221" s="118">
        <f>FCFdata[[#This Row],[SampleLabel]]+3</f>
        <v>16010003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16010005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16</v>
      </c>
      <c r="B222" s="1">
        <f t="shared" si="13"/>
        <v>1</v>
      </c>
      <c r="C222" s="1">
        <f t="shared" si="14"/>
        <v>10</v>
      </c>
      <c r="D222" s="134">
        <f t="shared" si="12"/>
        <v>16010000</v>
      </c>
      <c r="E222" s="1">
        <f>INDEX(FCF[From],MATCH(FCFdata[[#This Row],[FCFindex]],FCF[FCFindex]))</f>
        <v>11</v>
      </c>
      <c r="F222" s="1">
        <f>INDEX(FCF[To],MATCH(FCFdata[[#This Row],[FCFindex]],FCF[FCFindex]))</f>
        <v>12</v>
      </c>
      <c r="G222" s="1" t="str">
        <f>INDEX(FCF[MarkFrom],MATCH(FCFdata[[#This Row],[FCFindex]],FCF[FCFindex]))</f>
        <v>7U</v>
      </c>
      <c r="H222" s="1" t="str">
        <f>INDEX(FCF[MarkTo],MATCH(FCFdata[[#This Row],[FCFindex]],FCF[FCFindex]))</f>
        <v>8Rot</v>
      </c>
      <c r="I222" s="118">
        <f>FCFdata[[#This Row],[SampleLabel]]+3</f>
        <v>16010003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16010005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16</v>
      </c>
      <c r="B223" s="1">
        <f t="shared" si="13"/>
        <v>1</v>
      </c>
      <c r="C223" s="1">
        <f t="shared" si="14"/>
        <v>11</v>
      </c>
      <c r="D223" s="134">
        <f t="shared" si="12"/>
        <v>16010000</v>
      </c>
      <c r="E223" s="1">
        <f>INDEX(FCF[From],MATCH(FCFdata[[#This Row],[FCFindex]],FCF[FCFindex]))</f>
        <v>12</v>
      </c>
      <c r="F223" s="1">
        <f>INDEX(FCF[To],MATCH(FCFdata[[#This Row],[FCFindex]],FCF[FCFindex]))</f>
        <v>13</v>
      </c>
      <c r="G223" s="1" t="str">
        <f>INDEX(FCF[MarkFrom],MATCH(FCFdata[[#This Row],[FCFindex]],FCF[FCFindex]))</f>
        <v>8Rot</v>
      </c>
      <c r="H223" s="1" t="str">
        <f>INDEX(FCF[MarkTo],MATCH(FCFdata[[#This Row],[FCFindex]],FCF[FCFindex]))</f>
        <v>9Ama</v>
      </c>
      <c r="I223" s="118">
        <f>FCFdata[[#This Row],[SampleLabel]]+3</f>
        <v>16010003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16010005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16</v>
      </c>
      <c r="B224" s="1">
        <f t="shared" si="13"/>
        <v>1</v>
      </c>
      <c r="C224" s="1">
        <f t="shared" si="14"/>
        <v>12</v>
      </c>
      <c r="D224" s="134">
        <f t="shared" si="12"/>
        <v>16010000</v>
      </c>
      <c r="E224" s="1">
        <f>INDEX(FCF[From],MATCH(FCFdata[[#This Row],[FCFindex]],FCF[FCFindex]))</f>
        <v>13</v>
      </c>
      <c r="F224" s="1">
        <f>INDEX(FCF[To],MATCH(FCFdata[[#This Row],[FCFindex]],FCF[FCFindex]))</f>
        <v>14</v>
      </c>
      <c r="G224" s="1" t="str">
        <f>INDEX(FCF[MarkFrom],MATCH(FCFdata[[#This Row],[FCFindex]],FCF[FCFindex]))</f>
        <v>9Ama</v>
      </c>
      <c r="H224" s="1" t="str">
        <f>INDEX(FCF[MarkTo],MATCH(FCFdata[[#This Row],[FCFindex]],FCF[FCFindex]))</f>
        <v>10AsTm</v>
      </c>
      <c r="I224" s="118">
        <f>FCFdata[[#This Row],[SampleLabel]]+3</f>
        <v>16010003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16010005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16</v>
      </c>
      <c r="B225" s="1">
        <f t="shared" si="13"/>
        <v>1</v>
      </c>
      <c r="C225" s="1">
        <f t="shared" si="14"/>
        <v>13</v>
      </c>
      <c r="D225" s="134">
        <f t="shared" si="12"/>
        <v>16010000</v>
      </c>
      <c r="E225" s="1">
        <f>INDEX(FCF[From],MATCH(FCFdata[[#This Row],[FCFindex]],FCF[FCFindex]))</f>
        <v>14</v>
      </c>
      <c r="F225" s="1">
        <f>INDEX(FCF[To],MATCH(FCFdata[[#This Row],[FCFindex]],FCF[FCFindex]))</f>
        <v>15</v>
      </c>
      <c r="G225" s="1" t="str">
        <f>INDEX(FCF[MarkFrom],MATCH(FCFdata[[#This Row],[FCFindex]],FCF[FCFindex]))</f>
        <v>10AsTm</v>
      </c>
      <c r="H225" s="1" t="str">
        <f>INDEX(FCF[MarkTo],MATCH(FCFdata[[#This Row],[FCFindex]],FCF[FCFindex]))</f>
        <v>11Azd</v>
      </c>
      <c r="I225" s="118">
        <f>FCFdata[[#This Row],[SampleLabel]]+3</f>
        <v>16010003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16010005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17</v>
      </c>
      <c r="B226" s="1">
        <f t="shared" si="13"/>
        <v>1</v>
      </c>
      <c r="C226" s="1">
        <f t="shared" si="14"/>
        <v>0</v>
      </c>
      <c r="D226" s="134">
        <f t="shared" si="12"/>
        <v>17010000</v>
      </c>
      <c r="E226" s="1">
        <f>INDEX(FCF[From],MATCH(FCFdata[[#This Row],[FCFindex]],FCF[FCFindex]))</f>
        <v>1</v>
      </c>
      <c r="F226" s="1">
        <f>INDEX(FCF[To],MATCH(FCFdata[[#This Row],[FCFindex]],FCF[FCFindex]))</f>
        <v>2</v>
      </c>
      <c r="G226" s="1" t="str">
        <f>INDEX(FCF[MarkFrom],MATCH(FCFdata[[#This Row],[FCFindex]],FCF[FCFindex]))</f>
        <v>1Dig</v>
      </c>
      <c r="H226" s="1" t="str">
        <f>INDEX(FCF[MarkTo],MATCH(FCFdata[[#This Row],[FCFindex]],FCF[FCFindex]))</f>
        <v>1D</v>
      </c>
      <c r="I226" s="118">
        <f>FCFdata[[#This Row],[SampleLabel]]+3</f>
        <v>17010003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17010005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17</v>
      </c>
      <c r="B227" s="1">
        <f t="shared" si="13"/>
        <v>1</v>
      </c>
      <c r="C227" s="1">
        <f t="shared" si="14"/>
        <v>1</v>
      </c>
      <c r="D227" s="134">
        <f t="shared" si="12"/>
        <v>17010000</v>
      </c>
      <c r="E227" s="1">
        <f>INDEX(FCF[From],MATCH(FCFdata[[#This Row],[FCFindex]],FCF[FCFindex]))</f>
        <v>2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1D</v>
      </c>
      <c r="H227" s="1" t="str">
        <f>INDEX(FCF[MarkTo],MATCH(FCFdata[[#This Row],[FCFindex]],FCF[FCFindex]))</f>
        <v>1M.1</v>
      </c>
      <c r="I227" s="118">
        <f>FCFdata[[#This Row],[SampleLabel]]+3</f>
        <v>17010003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17010005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17</v>
      </c>
      <c r="B228" s="1">
        <f t="shared" si="13"/>
        <v>1</v>
      </c>
      <c r="C228" s="1">
        <f t="shared" si="14"/>
        <v>2</v>
      </c>
      <c r="D228" s="134">
        <f t="shared" si="12"/>
        <v>17010000</v>
      </c>
      <c r="E228" s="1">
        <f>INDEX(FCF[From],MATCH(FCFdata[[#This Row],[FCFindex]],FCF[FCFindex]))</f>
        <v>3</v>
      </c>
      <c r="F228" s="1">
        <f>INDEX(FCF[To],MATCH(FCFdata[[#This Row],[FCFindex]],FCF[FCFindex]))</f>
        <v>4</v>
      </c>
      <c r="G228" s="1" t="str">
        <f>INDEX(FCF[MarkFrom],MATCH(FCFdata[[#This Row],[FCFindex]],FCF[FCFindex]))</f>
        <v>1M.1</v>
      </c>
      <c r="H228" s="1" t="str">
        <f>INDEX(FCF[MarkTo],MATCH(FCFdata[[#This Row],[FCFindex]],FCF[FCFindex]))</f>
        <v>2Oct</v>
      </c>
      <c r="I228" s="118">
        <f>FCFdata[[#This Row],[SampleLabel]]+3</f>
        <v>17010003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17010005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17</v>
      </c>
      <c r="B229" s="1">
        <f t="shared" si="13"/>
        <v>1</v>
      </c>
      <c r="C229" s="1">
        <f t="shared" si="14"/>
        <v>3</v>
      </c>
      <c r="D229" s="134">
        <f t="shared" si="12"/>
        <v>17010000</v>
      </c>
      <c r="E229" s="1">
        <f>INDEX(FCF[From],MATCH(FCFdata[[#This Row],[FCFindex]],FCF[FCFindex]))</f>
        <v>4</v>
      </c>
      <c r="F229" s="1">
        <f>INDEX(FCF[To],MATCH(FCFdata[[#This Row],[FCFindex]],FCF[FCFindex]))</f>
        <v>5</v>
      </c>
      <c r="G229" s="1" t="str">
        <f>INDEX(FCF[MarkFrom],MATCH(FCFdata[[#This Row],[FCFindex]],FCF[FCFindex]))</f>
        <v>2Oct</v>
      </c>
      <c r="H229" s="1" t="str">
        <f>INDEX(FCF[MarkTo],MATCH(FCFdata[[#This Row],[FCFindex]],FCF[FCFindex]))</f>
        <v>2c</v>
      </c>
      <c r="I229" s="118">
        <f>FCFdata[[#This Row],[SampleLabel]]+3</f>
        <v>17010003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17010005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17</v>
      </c>
      <c r="B230" s="1">
        <f t="shared" si="13"/>
        <v>1</v>
      </c>
      <c r="C230" s="1">
        <f t="shared" si="14"/>
        <v>4</v>
      </c>
      <c r="D230" s="134">
        <f t="shared" si="12"/>
        <v>17010000</v>
      </c>
      <c r="E230" s="1">
        <f>INDEX(FCF[From],MATCH(FCFdata[[#This Row],[FCFindex]],FCF[FCFindex]))</f>
        <v>5</v>
      </c>
      <c r="F230" s="1">
        <f>INDEX(FCF[To],MATCH(FCFdata[[#This Row],[FCFindex]],FCF[FCFindex]))</f>
        <v>6</v>
      </c>
      <c r="G230" s="1" t="str">
        <f>INDEX(FCF[MarkFrom],MATCH(FCFdata[[#This Row],[FCFindex]],FCF[FCFindex]))</f>
        <v>2c</v>
      </c>
      <c r="H230" s="1" t="str">
        <f>INDEX(FCF[MarkTo],MATCH(FCFdata[[#This Row],[FCFindex]],FCF[FCFindex]))</f>
        <v>2M2</v>
      </c>
      <c r="I230" s="118">
        <f>FCFdata[[#This Row],[SampleLabel]]+3</f>
        <v>17010003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17010005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17</v>
      </c>
      <c r="B231" s="1">
        <f t="shared" si="13"/>
        <v>1</v>
      </c>
      <c r="C231" s="1">
        <f t="shared" si="14"/>
        <v>5</v>
      </c>
      <c r="D231" s="134">
        <f t="shared" si="12"/>
        <v>17010000</v>
      </c>
      <c r="E231" s="1">
        <f>INDEX(FCF[From],MATCH(FCFdata[[#This Row],[FCFindex]],FCF[FCFindex]))</f>
        <v>6</v>
      </c>
      <c r="F231" s="1">
        <f>INDEX(FCF[To],MATCH(FCFdata[[#This Row],[FCFindex]],FCF[FCFindex]))</f>
        <v>7</v>
      </c>
      <c r="G231" s="1" t="str">
        <f>INDEX(FCF[MarkFrom],MATCH(FCFdata[[#This Row],[FCFindex]],FCF[FCFindex]))</f>
        <v>2M2</v>
      </c>
      <c r="H231" s="1" t="str">
        <f>INDEX(FCF[MarkTo],MATCH(FCFdata[[#This Row],[FCFindex]],FCF[FCFindex]))</f>
        <v>3P</v>
      </c>
      <c r="I231" s="118">
        <f>FCFdata[[#This Row],[SampleLabel]]+3</f>
        <v>17010003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17010005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17</v>
      </c>
      <c r="B232" s="1">
        <f t="shared" si="13"/>
        <v>1</v>
      </c>
      <c r="C232" s="1">
        <f t="shared" si="14"/>
        <v>6</v>
      </c>
      <c r="D232" s="134">
        <f t="shared" si="12"/>
        <v>17010000</v>
      </c>
      <c r="E232" s="1">
        <f>INDEX(FCF[From],MATCH(FCFdata[[#This Row],[FCFindex]],FCF[FCFindex]))</f>
        <v>7</v>
      </c>
      <c r="F232" s="1">
        <f>INDEX(FCF[To],MATCH(FCFdata[[#This Row],[FCFindex]],FCF[FCFindex]))</f>
        <v>8</v>
      </c>
      <c r="G232" s="1" t="str">
        <f>INDEX(FCF[MarkFrom],MATCH(FCFdata[[#This Row],[FCFindex]],FCF[FCFindex]))</f>
        <v>3P</v>
      </c>
      <c r="H232" s="1" t="str">
        <f>INDEX(FCF[MarkTo],MATCH(FCFdata[[#This Row],[FCFindex]],FCF[FCFindex]))</f>
        <v>4G</v>
      </c>
      <c r="I232" s="118">
        <f>FCFdata[[#This Row],[SampleLabel]]+3</f>
        <v>17010003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17010005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17</v>
      </c>
      <c r="B233" s="1">
        <f t="shared" si="13"/>
        <v>1</v>
      </c>
      <c r="C233" s="1">
        <f t="shared" si="14"/>
        <v>7</v>
      </c>
      <c r="D233" s="134">
        <f t="shared" si="12"/>
        <v>17010000</v>
      </c>
      <c r="E233" s="1">
        <f>INDEX(FCF[From],MATCH(FCFdata[[#This Row],[FCFindex]],FCF[FCFindex]))</f>
        <v>8</v>
      </c>
      <c r="F233" s="1">
        <f>INDEX(FCF[To],MATCH(FCFdata[[#This Row],[FCFindex]],FCF[FCFindex]))</f>
        <v>9</v>
      </c>
      <c r="G233" s="1" t="str">
        <f>INDEX(FCF[MarkFrom],MATCH(FCFdata[[#This Row],[FCFindex]],FCF[FCFindex]))</f>
        <v>4G</v>
      </c>
      <c r="H233" s="1" t="str">
        <f>INDEX(FCF[MarkTo],MATCH(FCFdata[[#This Row],[FCFindex]],FCF[FCFindex]))</f>
        <v>5S</v>
      </c>
      <c r="I233" s="118">
        <f>FCFdata[[#This Row],[SampleLabel]]+3</f>
        <v>17010003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17010005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17</v>
      </c>
      <c r="B234" s="1">
        <f t="shared" si="13"/>
        <v>1</v>
      </c>
      <c r="C234" s="1">
        <f t="shared" si="14"/>
        <v>8</v>
      </c>
      <c r="D234" s="134">
        <f t="shared" si="12"/>
        <v>17010000</v>
      </c>
      <c r="E234" s="1">
        <f>INDEX(FCF[From],MATCH(FCFdata[[#This Row],[FCFindex]],FCF[FCFindex]))</f>
        <v>9</v>
      </c>
      <c r="F234" s="1">
        <f>INDEX(FCF[To],MATCH(FCFdata[[#This Row],[FCFindex]],FCF[FCFindex]))</f>
        <v>10</v>
      </c>
      <c r="G234" s="1" t="str">
        <f>INDEX(FCF[MarkFrom],MATCH(FCFdata[[#This Row],[FCFindex]],FCF[FCFindex]))</f>
        <v>5S</v>
      </c>
      <c r="H234" s="1" t="str">
        <f>INDEX(FCF[MarkTo],MATCH(FCFdata[[#This Row],[FCFindex]],FCF[FCFindex]))</f>
        <v>6Gp</v>
      </c>
      <c r="I234" s="118">
        <f>FCFdata[[#This Row],[SampleLabel]]+3</f>
        <v>17010003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17010005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17</v>
      </c>
      <c r="B235" s="1">
        <f t="shared" si="13"/>
        <v>1</v>
      </c>
      <c r="C235" s="1">
        <f t="shared" si="14"/>
        <v>9</v>
      </c>
      <c r="D235" s="134">
        <f t="shared" si="12"/>
        <v>17010000</v>
      </c>
      <c r="E235" s="1">
        <f>INDEX(FCF[From],MATCH(FCFdata[[#This Row],[FCFindex]],FCF[FCFindex]))</f>
        <v>10</v>
      </c>
      <c r="F235" s="1">
        <f>INDEX(FCF[To],MATCH(FCFdata[[#This Row],[FCFindex]],FCF[FCFindex]))</f>
        <v>11</v>
      </c>
      <c r="G235" s="1" t="str">
        <f>INDEX(FCF[MarkFrom],MATCH(FCFdata[[#This Row],[FCFindex]],FCF[FCFindex]))</f>
        <v>6Gp</v>
      </c>
      <c r="H235" s="1" t="str">
        <f>INDEX(FCF[MarkTo],MATCH(FCFdata[[#This Row],[FCFindex]],FCF[FCFindex]))</f>
        <v>7U</v>
      </c>
      <c r="I235" s="118">
        <f>FCFdata[[#This Row],[SampleLabel]]+3</f>
        <v>17010003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17010005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17</v>
      </c>
      <c r="B236" s="1">
        <f t="shared" si="13"/>
        <v>1</v>
      </c>
      <c r="C236" s="1">
        <f t="shared" si="14"/>
        <v>10</v>
      </c>
      <c r="D236" s="134">
        <f t="shared" si="12"/>
        <v>17010000</v>
      </c>
      <c r="E236" s="1">
        <f>INDEX(FCF[From],MATCH(FCFdata[[#This Row],[FCFindex]],FCF[FCFindex]))</f>
        <v>11</v>
      </c>
      <c r="F236" s="1">
        <f>INDEX(FCF[To],MATCH(FCFdata[[#This Row],[FCFindex]],FCF[FCFindex]))</f>
        <v>12</v>
      </c>
      <c r="G236" s="1" t="str">
        <f>INDEX(FCF[MarkFrom],MATCH(FCFdata[[#This Row],[FCFindex]],FCF[FCFindex]))</f>
        <v>7U</v>
      </c>
      <c r="H236" s="1" t="str">
        <f>INDEX(FCF[MarkTo],MATCH(FCFdata[[#This Row],[FCFindex]],FCF[FCFindex]))</f>
        <v>8Rot</v>
      </c>
      <c r="I236" s="118">
        <f>FCFdata[[#This Row],[SampleLabel]]+3</f>
        <v>17010003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17</v>
      </c>
      <c r="B237" s="1">
        <f t="shared" si="13"/>
        <v>1</v>
      </c>
      <c r="C237" s="1">
        <f t="shared" si="14"/>
        <v>11</v>
      </c>
      <c r="D237" s="134">
        <f t="shared" si="12"/>
        <v>17010000</v>
      </c>
      <c r="E237" s="1">
        <f>INDEX(FCF[From],MATCH(FCFdata[[#This Row],[FCFindex]],FCF[FCFindex]))</f>
        <v>12</v>
      </c>
      <c r="F237" s="1">
        <f>INDEX(FCF[To],MATCH(FCFdata[[#This Row],[FCFindex]],FCF[FCFindex]))</f>
        <v>13</v>
      </c>
      <c r="G237" s="1" t="str">
        <f>INDEX(FCF[MarkFrom],MATCH(FCFdata[[#This Row],[FCFindex]],FCF[FCFindex]))</f>
        <v>8Rot</v>
      </c>
      <c r="H237" s="1" t="str">
        <f>INDEX(FCF[MarkTo],MATCH(FCFdata[[#This Row],[FCFindex]],FCF[FCFindex]))</f>
        <v>9Ama</v>
      </c>
      <c r="I237" s="118">
        <f>FCFdata[[#This Row],[SampleLabel]]+3</f>
        <v>17010003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17010005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17</v>
      </c>
      <c r="B238" s="1">
        <f t="shared" si="13"/>
        <v>1</v>
      </c>
      <c r="C238" s="1">
        <f t="shared" si="14"/>
        <v>12</v>
      </c>
      <c r="D238" s="134">
        <f t="shared" si="12"/>
        <v>17010000</v>
      </c>
      <c r="E238" s="1">
        <f>INDEX(FCF[From],MATCH(FCFdata[[#This Row],[FCFindex]],FCF[FCFindex]))</f>
        <v>13</v>
      </c>
      <c r="F238" s="1">
        <f>INDEX(FCF[To],MATCH(FCFdata[[#This Row],[FCFindex]],FCF[FCFindex]))</f>
        <v>14</v>
      </c>
      <c r="G238" s="1" t="str">
        <f>INDEX(FCF[MarkFrom],MATCH(FCFdata[[#This Row],[FCFindex]],FCF[FCFindex]))</f>
        <v>9Ama</v>
      </c>
      <c r="H238" s="1" t="str">
        <f>INDEX(FCF[MarkTo],MATCH(FCFdata[[#This Row],[FCFindex]],FCF[FCFindex]))</f>
        <v>10AsTm</v>
      </c>
      <c r="I238" s="118">
        <f>FCFdata[[#This Row],[SampleLabel]]+3</f>
        <v>17010003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17010005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17</v>
      </c>
      <c r="B239" s="1">
        <f t="shared" si="13"/>
        <v>1</v>
      </c>
      <c r="C239" s="1">
        <f t="shared" si="14"/>
        <v>13</v>
      </c>
      <c r="D239" s="134">
        <f t="shared" si="12"/>
        <v>17010000</v>
      </c>
      <c r="E239" s="1">
        <f>INDEX(FCF[From],MATCH(FCFdata[[#This Row],[FCFindex]],FCF[FCFindex]))</f>
        <v>14</v>
      </c>
      <c r="F239" s="1">
        <f>INDEX(FCF[To],MATCH(FCFdata[[#This Row],[FCFindex]],FCF[FCFindex]))</f>
        <v>15</v>
      </c>
      <c r="G239" s="1" t="str">
        <f>INDEX(FCF[MarkFrom],MATCH(FCFdata[[#This Row],[FCFindex]],FCF[FCFindex]))</f>
        <v>10AsTm</v>
      </c>
      <c r="H239" s="1" t="str">
        <f>INDEX(FCF[MarkTo],MATCH(FCFdata[[#This Row],[FCFindex]],FCF[FCFindex]))</f>
        <v>11Azd</v>
      </c>
      <c r="I239" s="118">
        <f>FCFdata[[#This Row],[SampleLabel]]+3</f>
        <v>17010003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17010005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18</v>
      </c>
      <c r="B240" s="1">
        <f t="shared" si="13"/>
        <v>1</v>
      </c>
      <c r="C240" s="1">
        <f t="shared" si="14"/>
        <v>0</v>
      </c>
      <c r="D240" s="134">
        <f t="shared" si="12"/>
        <v>18010000</v>
      </c>
      <c r="E240" s="1">
        <f>INDEX(FCF[From],MATCH(FCFdata[[#This Row],[FCFindex]],FCF[FCFindex]))</f>
        <v>1</v>
      </c>
      <c r="F240" s="1">
        <f>INDEX(FCF[To],MATCH(FCFdata[[#This Row],[FCFindex]],FCF[FCFindex]))</f>
        <v>2</v>
      </c>
      <c r="G240" s="1" t="str">
        <f>INDEX(FCF[MarkFrom],MATCH(FCFdata[[#This Row],[FCFindex]],FCF[FCFindex]))</f>
        <v>1Dig</v>
      </c>
      <c r="H240" s="1" t="str">
        <f>INDEX(FCF[MarkTo],MATCH(FCFdata[[#This Row],[FCFindex]],FCF[FCFindex]))</f>
        <v>1D</v>
      </c>
      <c r="I240" s="118">
        <f>FCFdata[[#This Row],[SampleLabel]]+3</f>
        <v>18010003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18010005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18</v>
      </c>
      <c r="B241" s="1">
        <f t="shared" si="13"/>
        <v>1</v>
      </c>
      <c r="C241" s="1">
        <f t="shared" si="14"/>
        <v>1</v>
      </c>
      <c r="D241" s="134">
        <f t="shared" si="12"/>
        <v>18010000</v>
      </c>
      <c r="E241" s="1">
        <f>INDEX(FCF[From],MATCH(FCFdata[[#This Row],[FCFindex]],FCF[FCFindex]))</f>
        <v>2</v>
      </c>
      <c r="F241" s="1">
        <f>INDEX(FCF[To],MATCH(FCFdata[[#This Row],[FCFindex]],FCF[FCFindex]))</f>
        <v>3</v>
      </c>
      <c r="G241" s="1" t="str">
        <f>INDEX(FCF[MarkFrom],MATCH(FCFdata[[#This Row],[FCFindex]],FCF[FCFindex]))</f>
        <v>1D</v>
      </c>
      <c r="H241" s="1" t="str">
        <f>INDEX(FCF[MarkTo],MATCH(FCFdata[[#This Row],[FCFindex]],FCF[FCFindex]))</f>
        <v>1M.1</v>
      </c>
      <c r="I241" s="118">
        <f>FCFdata[[#This Row],[SampleLabel]]+3</f>
        <v>18010003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18010005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18</v>
      </c>
      <c r="B242" s="1">
        <f t="shared" si="13"/>
        <v>1</v>
      </c>
      <c r="C242" s="1">
        <f t="shared" si="14"/>
        <v>2</v>
      </c>
      <c r="D242" s="134">
        <f t="shared" si="12"/>
        <v>18010000</v>
      </c>
      <c r="E242" s="1">
        <f>INDEX(FCF[From],MATCH(FCFdata[[#This Row],[FCFindex]],FCF[FCFindex]))</f>
        <v>3</v>
      </c>
      <c r="F242" s="1">
        <f>INDEX(FCF[To],MATCH(FCFdata[[#This Row],[FCFindex]],FCF[FCFindex]))</f>
        <v>4</v>
      </c>
      <c r="G242" s="1" t="str">
        <f>INDEX(FCF[MarkFrom],MATCH(FCFdata[[#This Row],[FCFindex]],FCF[FCFindex]))</f>
        <v>1M.1</v>
      </c>
      <c r="H242" s="1" t="str">
        <f>INDEX(FCF[MarkTo],MATCH(FCFdata[[#This Row],[FCFindex]],FCF[FCFindex]))</f>
        <v>2Oct</v>
      </c>
      <c r="I242" s="118">
        <f>FCFdata[[#This Row],[SampleLabel]]+3</f>
        <v>18010003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18010005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18</v>
      </c>
      <c r="B243" s="1">
        <f t="shared" si="13"/>
        <v>1</v>
      </c>
      <c r="C243" s="1">
        <f t="shared" si="14"/>
        <v>3</v>
      </c>
      <c r="D243" s="134">
        <f t="shared" si="12"/>
        <v>18010000</v>
      </c>
      <c r="E243" s="1">
        <f>INDEX(FCF[From],MATCH(FCFdata[[#This Row],[FCFindex]],FCF[FCFindex]))</f>
        <v>4</v>
      </c>
      <c r="F243" s="1">
        <f>INDEX(FCF[To],MATCH(FCFdata[[#This Row],[FCFindex]],FCF[FCFindex]))</f>
        <v>5</v>
      </c>
      <c r="G243" s="1" t="str">
        <f>INDEX(FCF[MarkFrom],MATCH(FCFdata[[#This Row],[FCFindex]],FCF[FCFindex]))</f>
        <v>2Oct</v>
      </c>
      <c r="H243" s="1" t="str">
        <f>INDEX(FCF[MarkTo],MATCH(FCFdata[[#This Row],[FCFindex]],FCF[FCFindex]))</f>
        <v>2c</v>
      </c>
      <c r="I243" s="118">
        <f>FCFdata[[#This Row],[SampleLabel]]+3</f>
        <v>18010003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18010005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18</v>
      </c>
      <c r="B244" s="1">
        <f t="shared" si="13"/>
        <v>1</v>
      </c>
      <c r="C244" s="1">
        <f t="shared" si="14"/>
        <v>4</v>
      </c>
      <c r="D244" s="134">
        <f t="shared" si="12"/>
        <v>18010000</v>
      </c>
      <c r="E244" s="1">
        <f>INDEX(FCF[From],MATCH(FCFdata[[#This Row],[FCFindex]],FCF[FCFindex]))</f>
        <v>5</v>
      </c>
      <c r="F244" s="1">
        <f>INDEX(FCF[To],MATCH(FCFdata[[#This Row],[FCFindex]],FCF[FCFindex]))</f>
        <v>6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2M2</v>
      </c>
      <c r="I244" s="118">
        <f>FCFdata[[#This Row],[SampleLabel]]+3</f>
        <v>18010003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18010005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18</v>
      </c>
      <c r="B245" s="1">
        <f t="shared" si="13"/>
        <v>1</v>
      </c>
      <c r="C245" s="1">
        <f t="shared" si="14"/>
        <v>5</v>
      </c>
      <c r="D245" s="134">
        <f t="shared" si="12"/>
        <v>18010000</v>
      </c>
      <c r="E245" s="1">
        <f>INDEX(FCF[From],MATCH(FCFdata[[#This Row],[FCFindex]],FCF[FCFindex]))</f>
        <v>6</v>
      </c>
      <c r="F245" s="1">
        <f>INDEX(FCF[To],MATCH(FCFdata[[#This Row],[FCFindex]],FCF[FCFindex]))</f>
        <v>7</v>
      </c>
      <c r="G245" s="1" t="str">
        <f>INDEX(FCF[MarkFrom],MATCH(FCFdata[[#This Row],[FCFindex]],FCF[FCFindex]))</f>
        <v>2M2</v>
      </c>
      <c r="H245" s="1" t="str">
        <f>INDEX(FCF[MarkTo],MATCH(FCFdata[[#This Row],[FCFindex]],FCF[FCFindex]))</f>
        <v>3P</v>
      </c>
      <c r="I245" s="118">
        <f>FCFdata[[#This Row],[SampleLabel]]+3</f>
        <v>18010003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18010005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18</v>
      </c>
      <c r="B246" s="1">
        <f t="shared" si="13"/>
        <v>1</v>
      </c>
      <c r="C246" s="1">
        <f t="shared" si="14"/>
        <v>6</v>
      </c>
      <c r="D246" s="134">
        <f t="shared" si="12"/>
        <v>18010000</v>
      </c>
      <c r="E246" s="1">
        <f>INDEX(FCF[From],MATCH(FCFdata[[#This Row],[FCFindex]],FCF[FCFindex]))</f>
        <v>7</v>
      </c>
      <c r="F246" s="1">
        <f>INDEX(FCF[To],MATCH(FCFdata[[#This Row],[FCFindex]],FCF[FCFindex]))</f>
        <v>8</v>
      </c>
      <c r="G246" s="1" t="str">
        <f>INDEX(FCF[MarkFrom],MATCH(FCFdata[[#This Row],[FCFindex]],FCF[FCFindex]))</f>
        <v>3P</v>
      </c>
      <c r="H246" s="1" t="str">
        <f>INDEX(FCF[MarkTo],MATCH(FCFdata[[#This Row],[FCFindex]],FCF[FCFindex]))</f>
        <v>4G</v>
      </c>
      <c r="I246" s="118">
        <f>FCFdata[[#This Row],[SampleLabel]]+3</f>
        <v>18010003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18010005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18</v>
      </c>
      <c r="B247" s="1">
        <f t="shared" si="13"/>
        <v>1</v>
      </c>
      <c r="C247" s="1">
        <f t="shared" si="14"/>
        <v>7</v>
      </c>
      <c r="D247" s="134">
        <f t="shared" si="12"/>
        <v>18010000</v>
      </c>
      <c r="E247" s="1">
        <f>INDEX(FCF[From],MATCH(FCFdata[[#This Row],[FCFindex]],FCF[FCFindex]))</f>
        <v>8</v>
      </c>
      <c r="F247" s="1">
        <f>INDEX(FCF[To],MATCH(FCFdata[[#This Row],[FCFindex]],FCF[FCFindex]))</f>
        <v>9</v>
      </c>
      <c r="G247" s="1" t="str">
        <f>INDEX(FCF[MarkFrom],MATCH(FCFdata[[#This Row],[FCFindex]],FCF[FCFindex]))</f>
        <v>4G</v>
      </c>
      <c r="H247" s="1" t="str">
        <f>INDEX(FCF[MarkTo],MATCH(FCFdata[[#This Row],[FCFindex]],FCF[FCFindex]))</f>
        <v>5S</v>
      </c>
      <c r="I247" s="118">
        <f>FCFdata[[#This Row],[SampleLabel]]+3</f>
        <v>18010003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18010005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18</v>
      </c>
      <c r="B248" s="1">
        <f t="shared" si="13"/>
        <v>1</v>
      </c>
      <c r="C248" s="1">
        <f t="shared" si="14"/>
        <v>8</v>
      </c>
      <c r="D248" s="134">
        <f t="shared" si="12"/>
        <v>18010000</v>
      </c>
      <c r="E248" s="1">
        <f>INDEX(FCF[From],MATCH(FCFdata[[#This Row],[FCFindex]],FCF[FCFindex]))</f>
        <v>9</v>
      </c>
      <c r="F248" s="1">
        <f>INDEX(FCF[To],MATCH(FCFdata[[#This Row],[FCFindex]],FCF[FCFindex]))</f>
        <v>10</v>
      </c>
      <c r="G248" s="1" t="str">
        <f>INDEX(FCF[MarkFrom],MATCH(FCFdata[[#This Row],[FCFindex]],FCF[FCFindex]))</f>
        <v>5S</v>
      </c>
      <c r="H248" s="1" t="str">
        <f>INDEX(FCF[MarkTo],MATCH(FCFdata[[#This Row],[FCFindex]],FCF[FCFindex]))</f>
        <v>6Gp</v>
      </c>
      <c r="I248" s="118">
        <f>FCFdata[[#This Row],[SampleLabel]]+3</f>
        <v>18010003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18010005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18</v>
      </c>
      <c r="B249" s="1">
        <f t="shared" si="13"/>
        <v>1</v>
      </c>
      <c r="C249" s="1">
        <f t="shared" si="14"/>
        <v>9</v>
      </c>
      <c r="D249" s="134">
        <f t="shared" si="12"/>
        <v>18010000</v>
      </c>
      <c r="E249" s="1">
        <f>INDEX(FCF[From],MATCH(FCFdata[[#This Row],[FCFindex]],FCF[FCFindex]))</f>
        <v>10</v>
      </c>
      <c r="F249" s="1">
        <f>INDEX(FCF[To],MATCH(FCFdata[[#This Row],[FCFindex]],FCF[FCFindex]))</f>
        <v>11</v>
      </c>
      <c r="G249" s="1" t="str">
        <f>INDEX(FCF[MarkFrom],MATCH(FCFdata[[#This Row],[FCFindex]],FCF[FCFindex]))</f>
        <v>6Gp</v>
      </c>
      <c r="H249" s="1" t="str">
        <f>INDEX(FCF[MarkTo],MATCH(FCFdata[[#This Row],[FCFindex]],FCF[FCFindex]))</f>
        <v>7U</v>
      </c>
      <c r="I249" s="118">
        <f>FCFdata[[#This Row],[SampleLabel]]+3</f>
        <v>18010003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18010005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18</v>
      </c>
      <c r="B250" s="1">
        <f t="shared" si="13"/>
        <v>1</v>
      </c>
      <c r="C250" s="1">
        <f t="shared" si="14"/>
        <v>10</v>
      </c>
      <c r="D250" s="134">
        <f t="shared" si="12"/>
        <v>18010000</v>
      </c>
      <c r="E250" s="1">
        <f>INDEX(FCF[From],MATCH(FCFdata[[#This Row],[FCFindex]],FCF[FCFindex]))</f>
        <v>11</v>
      </c>
      <c r="F250" s="1">
        <f>INDEX(FCF[To],MATCH(FCFdata[[#This Row],[FCFindex]],FCF[FCFindex]))</f>
        <v>12</v>
      </c>
      <c r="G250" s="1" t="str">
        <f>INDEX(FCF[MarkFrom],MATCH(FCFdata[[#This Row],[FCFindex]],FCF[FCFindex]))</f>
        <v>7U</v>
      </c>
      <c r="H250" s="1" t="str">
        <f>INDEX(FCF[MarkTo],MATCH(FCFdata[[#This Row],[FCFindex]],FCF[FCFindex]))</f>
        <v>8Rot</v>
      </c>
      <c r="I250" s="118">
        <f>FCFdata[[#This Row],[SampleLabel]]+3</f>
        <v>18010003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18010005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18</v>
      </c>
      <c r="B251" s="1">
        <f t="shared" si="13"/>
        <v>1</v>
      </c>
      <c r="C251" s="1">
        <f t="shared" si="14"/>
        <v>11</v>
      </c>
      <c r="D251" s="134">
        <f t="shared" si="12"/>
        <v>18010000</v>
      </c>
      <c r="E251" s="1">
        <f>INDEX(FCF[From],MATCH(FCFdata[[#This Row],[FCFindex]],FCF[FCFindex]))</f>
        <v>12</v>
      </c>
      <c r="F251" s="1">
        <f>INDEX(FCF[To],MATCH(FCFdata[[#This Row],[FCFindex]],FCF[FCFindex]))</f>
        <v>13</v>
      </c>
      <c r="G251" s="1" t="str">
        <f>INDEX(FCF[MarkFrom],MATCH(FCFdata[[#This Row],[FCFindex]],FCF[FCFindex]))</f>
        <v>8Rot</v>
      </c>
      <c r="H251" s="1" t="str">
        <f>INDEX(FCF[MarkTo],MATCH(FCFdata[[#This Row],[FCFindex]],FCF[FCFindex]))</f>
        <v>9Ama</v>
      </c>
      <c r="I251" s="118">
        <f>FCFdata[[#This Row],[SampleLabel]]+3</f>
        <v>18010003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18010005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18</v>
      </c>
      <c r="B252" s="1">
        <f t="shared" si="13"/>
        <v>1</v>
      </c>
      <c r="C252" s="1">
        <f t="shared" si="14"/>
        <v>12</v>
      </c>
      <c r="D252" s="134">
        <f t="shared" si="12"/>
        <v>18010000</v>
      </c>
      <c r="E252" s="1">
        <f>INDEX(FCF[From],MATCH(FCFdata[[#This Row],[FCFindex]],FCF[FCFindex]))</f>
        <v>13</v>
      </c>
      <c r="F252" s="1">
        <f>INDEX(FCF[To],MATCH(FCFdata[[#This Row],[FCFindex]],FCF[FCFindex]))</f>
        <v>14</v>
      </c>
      <c r="G252" s="1" t="str">
        <f>INDEX(FCF[MarkFrom],MATCH(FCFdata[[#This Row],[FCFindex]],FCF[FCFindex]))</f>
        <v>9Ama</v>
      </c>
      <c r="H252" s="1" t="str">
        <f>INDEX(FCF[MarkTo],MATCH(FCFdata[[#This Row],[FCFindex]],FCF[FCFindex]))</f>
        <v>10AsTm</v>
      </c>
      <c r="I252" s="118">
        <f>FCFdata[[#This Row],[SampleLabel]]+3</f>
        <v>18010003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18010005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18</v>
      </c>
      <c r="B253" s="1">
        <f t="shared" si="13"/>
        <v>1</v>
      </c>
      <c r="C253" s="1">
        <f t="shared" si="14"/>
        <v>13</v>
      </c>
      <c r="D253" s="134">
        <f t="shared" si="12"/>
        <v>18010000</v>
      </c>
      <c r="E253" s="1">
        <f>INDEX(FCF[From],MATCH(FCFdata[[#This Row],[FCFindex]],FCF[FCFindex]))</f>
        <v>14</v>
      </c>
      <c r="F253" s="1">
        <f>INDEX(FCF[To],MATCH(FCFdata[[#This Row],[FCFindex]],FCF[FCFindex]))</f>
        <v>15</v>
      </c>
      <c r="G253" s="1" t="str">
        <f>INDEX(FCF[MarkFrom],MATCH(FCFdata[[#This Row],[FCFindex]],FCF[FCFindex]))</f>
        <v>10AsTm</v>
      </c>
      <c r="H253" s="1" t="str">
        <f>INDEX(FCF[MarkTo],MATCH(FCFdata[[#This Row],[FCFindex]],FCF[FCFindex]))</f>
        <v>11Azd</v>
      </c>
      <c r="I253" s="118">
        <f>FCFdata[[#This Row],[SampleLabel]]+3</f>
        <v>18010003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18010005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19</v>
      </c>
      <c r="B254" s="1">
        <f t="shared" si="13"/>
        <v>1</v>
      </c>
      <c r="C254" s="1">
        <f t="shared" si="14"/>
        <v>0</v>
      </c>
      <c r="D254" s="134">
        <f t="shared" si="12"/>
        <v>19010000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1D</v>
      </c>
      <c r="I254" s="118">
        <f>FCFdata[[#This Row],[SampleLabel]]+3</f>
        <v>19010003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19010005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19</v>
      </c>
      <c r="B255" s="1">
        <f t="shared" si="13"/>
        <v>1</v>
      </c>
      <c r="C255" s="1">
        <f t="shared" si="14"/>
        <v>1</v>
      </c>
      <c r="D255" s="134">
        <f t="shared" si="12"/>
        <v>19010000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1D</v>
      </c>
      <c r="H255" s="1" t="str">
        <f>INDEX(FCF[MarkTo],MATCH(FCFdata[[#This Row],[FCFindex]],FCF[FCFindex]))</f>
        <v>1M.1</v>
      </c>
      <c r="I255" s="118">
        <f>FCFdata[[#This Row],[SampleLabel]]+3</f>
        <v>19010003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19010005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19</v>
      </c>
      <c r="B256" s="1">
        <f t="shared" si="13"/>
        <v>1</v>
      </c>
      <c r="C256" s="1">
        <f t="shared" si="14"/>
        <v>2</v>
      </c>
      <c r="D256" s="134">
        <f t="shared" si="12"/>
        <v>19010000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1M.1</v>
      </c>
      <c r="H256" s="1" t="str">
        <f>INDEX(FCF[MarkTo],MATCH(FCFdata[[#This Row],[FCFindex]],FCF[FCFindex]))</f>
        <v>2Oct</v>
      </c>
      <c r="I256" s="118">
        <f>FCFdata[[#This Row],[SampleLabel]]+3</f>
        <v>19010003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19010005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19</v>
      </c>
      <c r="B257" s="1">
        <f t="shared" si="13"/>
        <v>1</v>
      </c>
      <c r="C257" s="1">
        <f t="shared" si="14"/>
        <v>3</v>
      </c>
      <c r="D257" s="134">
        <f t="shared" si="12"/>
        <v>19010000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2Oct</v>
      </c>
      <c r="H257" s="1" t="str">
        <f>INDEX(FCF[MarkTo],MATCH(FCFdata[[#This Row],[FCFindex]],FCF[FCFindex]))</f>
        <v>2c</v>
      </c>
      <c r="I257" s="118">
        <f>FCFdata[[#This Row],[SampleLabel]]+3</f>
        <v>19010003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19010005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19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19010000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2c</v>
      </c>
      <c r="H258" s="1" t="str">
        <f>INDEX(FCF[MarkTo],MATCH(FCFdata[[#This Row],[FCFindex]],FCF[FCFindex]))</f>
        <v>2M2</v>
      </c>
      <c r="I258" s="118">
        <f>FCFdata[[#This Row],[SampleLabel]]+3</f>
        <v>19010003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19010005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19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19010000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2M2</v>
      </c>
      <c r="H259" s="1" t="str">
        <f>INDEX(FCF[MarkTo],MATCH(FCFdata[[#This Row],[FCFindex]],FCF[FCFindex]))</f>
        <v>3P</v>
      </c>
      <c r="I259" s="118">
        <f>FCFdata[[#This Row],[SampleLabel]]+3</f>
        <v>19010003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19010005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19</v>
      </c>
      <c r="B260" s="1">
        <f t="shared" si="17"/>
        <v>1</v>
      </c>
      <c r="C260" s="1">
        <f t="shared" si="18"/>
        <v>6</v>
      </c>
      <c r="D260" s="134">
        <f t="shared" si="16"/>
        <v>19010000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3P</v>
      </c>
      <c r="H260" s="1" t="str">
        <f>INDEX(FCF[MarkTo],MATCH(FCFdata[[#This Row],[FCFindex]],FCF[FCFindex]))</f>
        <v>4G</v>
      </c>
      <c r="I260" s="118">
        <f>FCFdata[[#This Row],[SampleLabel]]+3</f>
        <v>19010003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19010005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19</v>
      </c>
      <c r="B261" s="1">
        <f t="shared" si="17"/>
        <v>1</v>
      </c>
      <c r="C261" s="1">
        <f t="shared" si="18"/>
        <v>7</v>
      </c>
      <c r="D261" s="134">
        <f t="shared" si="16"/>
        <v>19010000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4G</v>
      </c>
      <c r="H261" s="1" t="str">
        <f>INDEX(FCF[MarkTo],MATCH(FCFdata[[#This Row],[FCFindex]],FCF[FCFindex]))</f>
        <v>5S</v>
      </c>
      <c r="I261" s="118">
        <f>FCFdata[[#This Row],[SampleLabel]]+3</f>
        <v>19010003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19010005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19</v>
      </c>
      <c r="B262" s="1">
        <f t="shared" si="17"/>
        <v>1</v>
      </c>
      <c r="C262" s="1">
        <f t="shared" si="18"/>
        <v>8</v>
      </c>
      <c r="D262" s="134">
        <f t="shared" si="16"/>
        <v>19010000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5S</v>
      </c>
      <c r="H262" s="1" t="str">
        <f>INDEX(FCF[MarkTo],MATCH(FCFdata[[#This Row],[FCFindex]],FCF[FCFindex]))</f>
        <v>6Gp</v>
      </c>
      <c r="I262" s="118">
        <f>FCFdata[[#This Row],[SampleLabel]]+3</f>
        <v>19010003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19010005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19</v>
      </c>
      <c r="B263" s="1">
        <f t="shared" si="17"/>
        <v>1</v>
      </c>
      <c r="C263" s="1">
        <f t="shared" si="18"/>
        <v>9</v>
      </c>
      <c r="D263" s="134">
        <f t="shared" si="16"/>
        <v>19010000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6Gp</v>
      </c>
      <c r="H263" s="1" t="str">
        <f>INDEX(FCF[MarkTo],MATCH(FCFdata[[#This Row],[FCFindex]],FCF[FCFindex]))</f>
        <v>7U</v>
      </c>
      <c r="I263" s="118">
        <f>FCFdata[[#This Row],[SampleLabel]]+3</f>
        <v>19010003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19010005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19</v>
      </c>
      <c r="B264" s="1">
        <f t="shared" si="17"/>
        <v>1</v>
      </c>
      <c r="C264" s="1">
        <f t="shared" si="18"/>
        <v>10</v>
      </c>
      <c r="D264" s="134">
        <f t="shared" si="16"/>
        <v>19010000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7U</v>
      </c>
      <c r="H264" s="1" t="str">
        <f>INDEX(FCF[MarkTo],MATCH(FCFdata[[#This Row],[FCFindex]],FCF[FCFindex]))</f>
        <v>8Rot</v>
      </c>
      <c r="I264" s="118">
        <f>FCFdata[[#This Row],[SampleLabel]]+3</f>
        <v>19010003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19010005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19</v>
      </c>
      <c r="B265" s="1">
        <f t="shared" si="17"/>
        <v>1</v>
      </c>
      <c r="C265" s="1">
        <f t="shared" si="18"/>
        <v>11</v>
      </c>
      <c r="D265" s="134">
        <f t="shared" si="16"/>
        <v>19010000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8Rot</v>
      </c>
      <c r="H265" s="1" t="str">
        <f>INDEX(FCF[MarkTo],MATCH(FCFdata[[#This Row],[FCFindex]],FCF[FCFindex]))</f>
        <v>9Ama</v>
      </c>
      <c r="I265" s="118">
        <f>FCFdata[[#This Row],[SampleLabel]]+3</f>
        <v>19010003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19010005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19</v>
      </c>
      <c r="B266" s="1">
        <f t="shared" si="17"/>
        <v>1</v>
      </c>
      <c r="C266" s="1">
        <f t="shared" si="18"/>
        <v>12</v>
      </c>
      <c r="D266" s="134">
        <f t="shared" si="16"/>
        <v>19010000</v>
      </c>
      <c r="E266" s="1">
        <f>INDEX(FCF[From],MATCH(FCFdata[[#This Row],[FCFindex]],FCF[FCFindex]))</f>
        <v>13</v>
      </c>
      <c r="F266" s="1">
        <f>INDEX(FCF[To],MATCH(FCFdata[[#This Row],[FCFindex]],FCF[FCFindex]))</f>
        <v>14</v>
      </c>
      <c r="G266" s="1" t="str">
        <f>INDEX(FCF[MarkFrom],MATCH(FCFdata[[#This Row],[FCFindex]],FCF[FCFindex]))</f>
        <v>9Ama</v>
      </c>
      <c r="H266" s="1" t="str">
        <f>INDEX(FCF[MarkTo],MATCH(FCFdata[[#This Row],[FCFindex]],FCF[FCFindex]))</f>
        <v>10AsTm</v>
      </c>
      <c r="I266" s="118">
        <f>FCFdata[[#This Row],[SampleLabel]]+3</f>
        <v>19010003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19010005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19</v>
      </c>
      <c r="B267" s="1">
        <f t="shared" si="17"/>
        <v>1</v>
      </c>
      <c r="C267" s="1">
        <f t="shared" si="18"/>
        <v>13</v>
      </c>
      <c r="D267" s="134">
        <f t="shared" si="16"/>
        <v>19010000</v>
      </c>
      <c r="E267" s="1">
        <f>INDEX(FCF[From],MATCH(FCFdata[[#This Row],[FCFindex]],FCF[FCFindex]))</f>
        <v>14</v>
      </c>
      <c r="F267" s="1">
        <f>INDEX(FCF[To],MATCH(FCFdata[[#This Row],[FCFindex]],FCF[FCFindex]))</f>
        <v>15</v>
      </c>
      <c r="G267" s="1" t="str">
        <f>INDEX(FCF[MarkFrom],MATCH(FCFdata[[#This Row],[FCFindex]],FCF[FCFindex]))</f>
        <v>10AsTm</v>
      </c>
      <c r="H267" s="1" t="str">
        <f>INDEX(FCF[MarkTo],MATCH(FCFdata[[#This Row],[FCFindex]],FCF[FCFindex]))</f>
        <v>11Azd</v>
      </c>
      <c r="I267" s="118">
        <f>FCFdata[[#This Row],[SampleLabel]]+3</f>
        <v>19010003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19010005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20</v>
      </c>
      <c r="B268" s="1">
        <f t="shared" si="17"/>
        <v>1</v>
      </c>
      <c r="C268" s="1">
        <f t="shared" si="18"/>
        <v>0</v>
      </c>
      <c r="D268" s="134">
        <f t="shared" si="16"/>
        <v>20010000</v>
      </c>
      <c r="E268" s="1">
        <f>INDEX(FCF[From],MATCH(FCFdata[[#This Row],[FCFindex]],FCF[FCFindex]))</f>
        <v>1</v>
      </c>
      <c r="F268" s="1">
        <f>INDEX(FCF[To],MATCH(FCFdata[[#This Row],[FCFindex]],FCF[FCFindex]))</f>
        <v>2</v>
      </c>
      <c r="G268" s="1" t="str">
        <f>INDEX(FCF[MarkFrom],MATCH(FCFdata[[#This Row],[FCFindex]],FCF[FCFindex]))</f>
        <v>1Dig</v>
      </c>
      <c r="H268" s="1" t="str">
        <f>INDEX(FCF[MarkTo],MATCH(FCFdata[[#This Row],[FCFindex]],FCF[FCFindex]))</f>
        <v>1D</v>
      </c>
      <c r="I268" s="118">
        <f>FCFdata[[#This Row],[SampleLabel]]+3</f>
        <v>20010003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20010005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20</v>
      </c>
      <c r="B269" s="1">
        <f t="shared" si="17"/>
        <v>1</v>
      </c>
      <c r="C269" s="1">
        <f t="shared" si="18"/>
        <v>1</v>
      </c>
      <c r="D269" s="134">
        <f t="shared" si="16"/>
        <v>20010000</v>
      </c>
      <c r="E269" s="1">
        <f>INDEX(FCF[From],MATCH(FCFdata[[#This Row],[FCFindex]],FCF[FCFindex]))</f>
        <v>2</v>
      </c>
      <c r="F269" s="1">
        <f>INDEX(FCF[To],MATCH(FCFdata[[#This Row],[FCFindex]],FCF[FCFindex]))</f>
        <v>3</v>
      </c>
      <c r="G269" s="1" t="str">
        <f>INDEX(FCF[MarkFrom],MATCH(FCFdata[[#This Row],[FCFindex]],FCF[FCFindex]))</f>
        <v>1D</v>
      </c>
      <c r="H269" s="1" t="str">
        <f>INDEX(FCF[MarkTo],MATCH(FCFdata[[#This Row],[FCFindex]],FCF[FCFindex]))</f>
        <v>1M.1</v>
      </c>
      <c r="I269" s="118">
        <f>FCFdata[[#This Row],[SampleLabel]]+3</f>
        <v>20010003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20010005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20</v>
      </c>
      <c r="B270" s="1">
        <f t="shared" si="17"/>
        <v>1</v>
      </c>
      <c r="C270" s="1">
        <f t="shared" si="18"/>
        <v>2</v>
      </c>
      <c r="D270" s="134">
        <f t="shared" si="16"/>
        <v>20010000</v>
      </c>
      <c r="E270" s="1">
        <f>INDEX(FCF[From],MATCH(FCFdata[[#This Row],[FCFindex]],FCF[FCFindex]))</f>
        <v>3</v>
      </c>
      <c r="F270" s="1">
        <f>INDEX(FCF[To],MATCH(FCFdata[[#This Row],[FCFindex]],FCF[FCFindex]))</f>
        <v>4</v>
      </c>
      <c r="G270" s="1" t="str">
        <f>INDEX(FCF[MarkFrom],MATCH(FCFdata[[#This Row],[FCFindex]],FCF[FCFindex]))</f>
        <v>1M.1</v>
      </c>
      <c r="H270" s="1" t="str">
        <f>INDEX(FCF[MarkTo],MATCH(FCFdata[[#This Row],[FCFindex]],FCF[FCFindex]))</f>
        <v>2Oct</v>
      </c>
      <c r="I270" s="118">
        <f>FCFdata[[#This Row],[SampleLabel]]+3</f>
        <v>20010003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20010005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20</v>
      </c>
      <c r="B271" s="1">
        <f t="shared" si="17"/>
        <v>1</v>
      </c>
      <c r="C271" s="1">
        <f t="shared" si="18"/>
        <v>3</v>
      </c>
      <c r="D271" s="134">
        <f t="shared" si="16"/>
        <v>20010000</v>
      </c>
      <c r="E271" s="1">
        <f>INDEX(FCF[From],MATCH(FCFdata[[#This Row],[FCFindex]],FCF[FCFindex]))</f>
        <v>4</v>
      </c>
      <c r="F271" s="1">
        <f>INDEX(FCF[To],MATCH(FCFdata[[#This Row],[FCFindex]],FCF[FCFindex]))</f>
        <v>5</v>
      </c>
      <c r="G271" s="1" t="str">
        <f>INDEX(FCF[MarkFrom],MATCH(FCFdata[[#This Row],[FCFindex]],FCF[FCFindex]))</f>
        <v>2Oct</v>
      </c>
      <c r="H271" s="1" t="str">
        <f>INDEX(FCF[MarkTo],MATCH(FCFdata[[#This Row],[FCFindex]],FCF[FCFindex]))</f>
        <v>2c</v>
      </c>
      <c r="I271" s="118">
        <f>FCFdata[[#This Row],[SampleLabel]]+3</f>
        <v>20010003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20010005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20</v>
      </c>
      <c r="B272" s="1">
        <f t="shared" si="17"/>
        <v>1</v>
      </c>
      <c r="C272" s="1">
        <f t="shared" si="18"/>
        <v>4</v>
      </c>
      <c r="D272" s="134">
        <f t="shared" si="16"/>
        <v>20010000</v>
      </c>
      <c r="E272" s="1">
        <f>INDEX(FCF[From],MATCH(FCFdata[[#This Row],[FCFindex]],FCF[FCFindex]))</f>
        <v>5</v>
      </c>
      <c r="F272" s="1">
        <f>INDEX(FCF[To],MATCH(FCFdata[[#This Row],[FCFindex]],FCF[FCFindex]))</f>
        <v>6</v>
      </c>
      <c r="G272" s="1" t="str">
        <f>INDEX(FCF[MarkFrom],MATCH(FCFdata[[#This Row],[FCFindex]],FCF[FCFindex]))</f>
        <v>2c</v>
      </c>
      <c r="H272" s="1" t="str">
        <f>INDEX(FCF[MarkTo],MATCH(FCFdata[[#This Row],[FCFindex]],FCF[FCFindex]))</f>
        <v>2M2</v>
      </c>
      <c r="I272" s="118">
        <f>FCFdata[[#This Row],[SampleLabel]]+3</f>
        <v>20010003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20010005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20</v>
      </c>
      <c r="B273" s="1">
        <f t="shared" si="17"/>
        <v>1</v>
      </c>
      <c r="C273" s="1">
        <f t="shared" si="18"/>
        <v>5</v>
      </c>
      <c r="D273" s="134">
        <f t="shared" si="16"/>
        <v>20010000</v>
      </c>
      <c r="E273" s="1">
        <f>INDEX(FCF[From],MATCH(FCFdata[[#This Row],[FCFindex]],FCF[FCFindex]))</f>
        <v>6</v>
      </c>
      <c r="F273" s="1">
        <f>INDEX(FCF[To],MATCH(FCFdata[[#This Row],[FCFindex]],FCF[FCFindex]))</f>
        <v>7</v>
      </c>
      <c r="G273" s="1" t="str">
        <f>INDEX(FCF[MarkFrom],MATCH(FCFdata[[#This Row],[FCFindex]],FCF[FCFindex]))</f>
        <v>2M2</v>
      </c>
      <c r="H273" s="1" t="str">
        <f>INDEX(FCF[MarkTo],MATCH(FCFdata[[#This Row],[FCFindex]],FCF[FCFindex]))</f>
        <v>3P</v>
      </c>
      <c r="I273" s="118">
        <f>FCFdata[[#This Row],[SampleLabel]]+3</f>
        <v>20010003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20010005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20</v>
      </c>
      <c r="B274" s="1">
        <f t="shared" si="17"/>
        <v>1</v>
      </c>
      <c r="C274" s="1">
        <f t="shared" si="18"/>
        <v>6</v>
      </c>
      <c r="D274" s="134">
        <f t="shared" si="16"/>
        <v>20010000</v>
      </c>
      <c r="E274" s="1">
        <f>INDEX(FCF[From],MATCH(FCFdata[[#This Row],[FCFindex]],FCF[FCFindex]))</f>
        <v>7</v>
      </c>
      <c r="F274" s="1">
        <f>INDEX(FCF[To],MATCH(FCFdata[[#This Row],[FCFindex]],FCF[FCFindex]))</f>
        <v>8</v>
      </c>
      <c r="G274" s="1" t="str">
        <f>INDEX(FCF[MarkFrom],MATCH(FCFdata[[#This Row],[FCFindex]],FCF[FCFindex]))</f>
        <v>3P</v>
      </c>
      <c r="H274" s="1" t="str">
        <f>INDEX(FCF[MarkTo],MATCH(FCFdata[[#This Row],[FCFindex]],FCF[FCFindex]))</f>
        <v>4G</v>
      </c>
      <c r="I274" s="118">
        <f>FCFdata[[#This Row],[SampleLabel]]+3</f>
        <v>20010003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20010005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20</v>
      </c>
      <c r="B275" s="1">
        <f t="shared" si="17"/>
        <v>1</v>
      </c>
      <c r="C275" s="1">
        <f t="shared" si="18"/>
        <v>7</v>
      </c>
      <c r="D275" s="134">
        <f t="shared" si="16"/>
        <v>20010000</v>
      </c>
      <c r="E275" s="1">
        <f>INDEX(FCF[From],MATCH(FCFdata[[#This Row],[FCFindex]],FCF[FCFindex]))</f>
        <v>8</v>
      </c>
      <c r="F275" s="1">
        <f>INDEX(FCF[To],MATCH(FCFdata[[#This Row],[FCFindex]],FCF[FCFindex]))</f>
        <v>9</v>
      </c>
      <c r="G275" s="1" t="str">
        <f>INDEX(FCF[MarkFrom],MATCH(FCFdata[[#This Row],[FCFindex]],FCF[FCFindex]))</f>
        <v>4G</v>
      </c>
      <c r="H275" s="1" t="str">
        <f>INDEX(FCF[MarkTo],MATCH(FCFdata[[#This Row],[FCFindex]],FCF[FCFindex]))</f>
        <v>5S</v>
      </c>
      <c r="I275" s="118">
        <f>FCFdata[[#This Row],[SampleLabel]]+3</f>
        <v>20010003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20010005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20</v>
      </c>
      <c r="B276" s="1">
        <f t="shared" si="17"/>
        <v>1</v>
      </c>
      <c r="C276" s="1">
        <f t="shared" si="18"/>
        <v>8</v>
      </c>
      <c r="D276" s="134">
        <f t="shared" si="16"/>
        <v>20010000</v>
      </c>
      <c r="E276" s="1">
        <f>INDEX(FCF[From],MATCH(FCFdata[[#This Row],[FCFindex]],FCF[FCFindex]))</f>
        <v>9</v>
      </c>
      <c r="F276" s="1">
        <f>INDEX(FCF[To],MATCH(FCFdata[[#This Row],[FCFindex]],FCF[FCFindex]))</f>
        <v>10</v>
      </c>
      <c r="G276" s="1" t="str">
        <f>INDEX(FCF[MarkFrom],MATCH(FCFdata[[#This Row],[FCFindex]],FCF[FCFindex]))</f>
        <v>5S</v>
      </c>
      <c r="H276" s="1" t="str">
        <f>INDEX(FCF[MarkTo],MATCH(FCFdata[[#This Row],[FCFindex]],FCF[FCFindex]))</f>
        <v>6Gp</v>
      </c>
      <c r="I276" s="118">
        <f>FCFdata[[#This Row],[SampleLabel]]+3</f>
        <v>20010003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20010005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20</v>
      </c>
      <c r="B277" s="1">
        <f t="shared" si="17"/>
        <v>1</v>
      </c>
      <c r="C277" s="1">
        <f t="shared" si="18"/>
        <v>9</v>
      </c>
      <c r="D277" s="134">
        <f t="shared" si="16"/>
        <v>20010000</v>
      </c>
      <c r="E277" s="1">
        <f>INDEX(FCF[From],MATCH(FCFdata[[#This Row],[FCFindex]],FCF[FCFindex]))</f>
        <v>10</v>
      </c>
      <c r="F277" s="1">
        <f>INDEX(FCF[To],MATCH(FCFdata[[#This Row],[FCFindex]],FCF[FCFindex]))</f>
        <v>11</v>
      </c>
      <c r="G277" s="1" t="str">
        <f>INDEX(FCF[MarkFrom],MATCH(FCFdata[[#This Row],[FCFindex]],FCF[FCFindex]))</f>
        <v>6Gp</v>
      </c>
      <c r="H277" s="1" t="str">
        <f>INDEX(FCF[MarkTo],MATCH(FCFdata[[#This Row],[FCFindex]],FCF[FCFindex]))</f>
        <v>7U</v>
      </c>
      <c r="I277" s="118">
        <f>FCFdata[[#This Row],[SampleLabel]]+3</f>
        <v>20010003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20010005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20</v>
      </c>
      <c r="B278" s="1">
        <f t="shared" si="17"/>
        <v>1</v>
      </c>
      <c r="C278" s="1">
        <f t="shared" si="18"/>
        <v>10</v>
      </c>
      <c r="D278" s="134">
        <f t="shared" si="16"/>
        <v>20010000</v>
      </c>
      <c r="E278" s="1">
        <f>INDEX(FCF[From],MATCH(FCFdata[[#This Row],[FCFindex]],FCF[FCFindex]))</f>
        <v>11</v>
      </c>
      <c r="F278" s="1">
        <f>INDEX(FCF[To],MATCH(FCFdata[[#This Row],[FCFindex]],FCF[FCFindex]))</f>
        <v>12</v>
      </c>
      <c r="G278" s="1" t="str">
        <f>INDEX(FCF[MarkFrom],MATCH(FCFdata[[#This Row],[FCFindex]],FCF[FCFindex]))</f>
        <v>7U</v>
      </c>
      <c r="H278" s="1" t="str">
        <f>INDEX(FCF[MarkTo],MATCH(FCFdata[[#This Row],[FCFindex]],FCF[FCFindex]))</f>
        <v>8Rot</v>
      </c>
      <c r="I278" s="118">
        <f>FCFdata[[#This Row],[SampleLabel]]+3</f>
        <v>20010003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20010005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20</v>
      </c>
      <c r="B279" s="1">
        <f t="shared" si="17"/>
        <v>1</v>
      </c>
      <c r="C279" s="1">
        <f t="shared" si="18"/>
        <v>11</v>
      </c>
      <c r="D279" s="134">
        <f t="shared" si="16"/>
        <v>20010000</v>
      </c>
      <c r="E279" s="1">
        <f>INDEX(FCF[From],MATCH(FCFdata[[#This Row],[FCFindex]],FCF[FCFindex]))</f>
        <v>12</v>
      </c>
      <c r="F279" s="1">
        <f>INDEX(FCF[To],MATCH(FCFdata[[#This Row],[FCFindex]],FCF[FCFindex]))</f>
        <v>13</v>
      </c>
      <c r="G279" s="1" t="str">
        <f>INDEX(FCF[MarkFrom],MATCH(FCFdata[[#This Row],[FCFindex]],FCF[FCFindex]))</f>
        <v>8Rot</v>
      </c>
      <c r="H279" s="1" t="str">
        <f>INDEX(FCF[MarkTo],MATCH(FCFdata[[#This Row],[FCFindex]],FCF[FCFindex]))</f>
        <v>9Ama</v>
      </c>
      <c r="I279" s="118">
        <f>FCFdata[[#This Row],[SampleLabel]]+3</f>
        <v>20010003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20010005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20</v>
      </c>
      <c r="B280" s="1">
        <f t="shared" si="17"/>
        <v>1</v>
      </c>
      <c r="C280" s="1">
        <f t="shared" si="18"/>
        <v>12</v>
      </c>
      <c r="D280" s="134">
        <f t="shared" si="16"/>
        <v>20010000</v>
      </c>
      <c r="E280" s="1">
        <f>INDEX(FCF[From],MATCH(FCFdata[[#This Row],[FCFindex]],FCF[FCFindex]))</f>
        <v>13</v>
      </c>
      <c r="F280" s="1">
        <f>INDEX(FCF[To],MATCH(FCFdata[[#This Row],[FCFindex]],FCF[FCFindex]))</f>
        <v>14</v>
      </c>
      <c r="G280" s="1" t="str">
        <f>INDEX(FCF[MarkFrom],MATCH(FCFdata[[#This Row],[FCFindex]],FCF[FCFindex]))</f>
        <v>9Ama</v>
      </c>
      <c r="H280" s="1" t="str">
        <f>INDEX(FCF[MarkTo],MATCH(FCFdata[[#This Row],[FCFindex]],FCF[FCFindex]))</f>
        <v>10AsTm</v>
      </c>
      <c r="I280" s="118">
        <f>FCFdata[[#This Row],[SampleLabel]]+3</f>
        <v>20010003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20010005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20</v>
      </c>
      <c r="B281" s="1">
        <f t="shared" si="17"/>
        <v>1</v>
      </c>
      <c r="C281" s="1">
        <f t="shared" si="18"/>
        <v>13</v>
      </c>
      <c r="D281" s="134">
        <f t="shared" si="16"/>
        <v>20010000</v>
      </c>
      <c r="E281" s="1">
        <f>INDEX(FCF[From],MATCH(FCFdata[[#This Row],[FCFindex]],FCF[FCFindex]))</f>
        <v>14</v>
      </c>
      <c r="F281" s="1">
        <f>INDEX(FCF[To],MATCH(FCFdata[[#This Row],[FCFindex]],FCF[FCFindex]))</f>
        <v>15</v>
      </c>
      <c r="G281" s="1" t="str">
        <f>INDEX(FCF[MarkFrom],MATCH(FCFdata[[#This Row],[FCFindex]],FCF[FCFindex]))</f>
        <v>10AsTm</v>
      </c>
      <c r="H281" s="1" t="str">
        <f>INDEX(FCF[MarkTo],MATCH(FCFdata[[#This Row],[FCFindex]],FCF[FCFindex]))</f>
        <v>11Azd</v>
      </c>
      <c r="I281" s="118">
        <f>FCFdata[[#This Row],[SampleLabel]]+3</f>
        <v>20010003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20010005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21</v>
      </c>
      <c r="B282" s="1">
        <f t="shared" si="17"/>
        <v>1</v>
      </c>
      <c r="C282" s="1">
        <f t="shared" si="18"/>
        <v>0</v>
      </c>
      <c r="D282" s="134">
        <f t="shared" si="16"/>
        <v>21010000</v>
      </c>
      <c r="E282" s="1">
        <f>INDEX(FCF[From],MATCH(FCFdata[[#This Row],[FCFindex]],FCF[FCFindex]))</f>
        <v>1</v>
      </c>
      <c r="F282" s="1">
        <f>INDEX(FCF[To],MATCH(FCFdata[[#This Row],[FCFindex]],FCF[FCFindex]))</f>
        <v>2</v>
      </c>
      <c r="G282" s="1" t="str">
        <f>INDEX(FCF[MarkFrom],MATCH(FCFdata[[#This Row],[FCFindex]],FCF[FCFindex]))</f>
        <v>1Dig</v>
      </c>
      <c r="H282" s="1" t="str">
        <f>INDEX(FCF[MarkTo],MATCH(FCFdata[[#This Row],[FCFindex]],FCF[FCFindex]))</f>
        <v>1D</v>
      </c>
      <c r="I282" s="118">
        <f>FCFdata[[#This Row],[SampleLabel]]+3</f>
        <v>21010003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21010005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21</v>
      </c>
      <c r="B283" s="1">
        <f t="shared" si="17"/>
        <v>1</v>
      </c>
      <c r="C283" s="1">
        <f t="shared" si="18"/>
        <v>1</v>
      </c>
      <c r="D283" s="134">
        <f t="shared" si="16"/>
        <v>21010000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1D</v>
      </c>
      <c r="H283" s="1" t="str">
        <f>INDEX(FCF[MarkTo],MATCH(FCFdata[[#This Row],[FCFindex]],FCF[FCFindex]))</f>
        <v>1M.1</v>
      </c>
      <c r="I283" s="118">
        <f>FCFdata[[#This Row],[SampleLabel]]+3</f>
        <v>21010003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21010005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21</v>
      </c>
      <c r="B284" s="1">
        <f t="shared" si="17"/>
        <v>1</v>
      </c>
      <c r="C284" s="1">
        <f t="shared" si="18"/>
        <v>2</v>
      </c>
      <c r="D284" s="134">
        <f t="shared" si="16"/>
        <v>21010000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1M.1</v>
      </c>
      <c r="H284" s="1" t="str">
        <f>INDEX(FCF[MarkTo],MATCH(FCFdata[[#This Row],[FCFindex]],FCF[FCFindex]))</f>
        <v>2Oct</v>
      </c>
      <c r="I284" s="118">
        <f>FCFdata[[#This Row],[SampleLabel]]+3</f>
        <v>21010003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21010005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21</v>
      </c>
      <c r="B285" s="1">
        <f t="shared" si="17"/>
        <v>1</v>
      </c>
      <c r="C285" s="1">
        <f t="shared" si="18"/>
        <v>3</v>
      </c>
      <c r="D285" s="134">
        <f t="shared" si="16"/>
        <v>21010000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2Oct</v>
      </c>
      <c r="H285" s="1" t="str">
        <f>INDEX(FCF[MarkTo],MATCH(FCFdata[[#This Row],[FCFindex]],FCF[FCFindex]))</f>
        <v>2c</v>
      </c>
      <c r="I285" s="118">
        <f>FCFdata[[#This Row],[SampleLabel]]+3</f>
        <v>21010003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21010005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21</v>
      </c>
      <c r="B286" s="1">
        <f t="shared" si="17"/>
        <v>1</v>
      </c>
      <c r="C286" s="1">
        <f t="shared" si="18"/>
        <v>4</v>
      </c>
      <c r="D286" s="134">
        <f t="shared" si="16"/>
        <v>21010000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2c</v>
      </c>
      <c r="H286" s="1" t="str">
        <f>INDEX(FCF[MarkTo],MATCH(FCFdata[[#This Row],[FCFindex]],FCF[FCFindex]))</f>
        <v>2M2</v>
      </c>
      <c r="I286" s="118">
        <f>FCFdata[[#This Row],[SampleLabel]]+3</f>
        <v>21010003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21010005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21</v>
      </c>
      <c r="B287" s="1">
        <f t="shared" si="17"/>
        <v>1</v>
      </c>
      <c r="C287" s="1">
        <f t="shared" si="18"/>
        <v>5</v>
      </c>
      <c r="D287" s="134">
        <f t="shared" si="16"/>
        <v>21010000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2M2</v>
      </c>
      <c r="H287" s="1" t="str">
        <f>INDEX(FCF[MarkTo],MATCH(FCFdata[[#This Row],[FCFindex]],FCF[FCFindex]))</f>
        <v>3P</v>
      </c>
      <c r="I287" s="118">
        <f>FCFdata[[#This Row],[SampleLabel]]+3</f>
        <v>21010003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21010005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21</v>
      </c>
      <c r="B288" s="1">
        <f t="shared" si="17"/>
        <v>1</v>
      </c>
      <c r="C288" s="1">
        <f t="shared" si="18"/>
        <v>6</v>
      </c>
      <c r="D288" s="134">
        <f t="shared" si="16"/>
        <v>21010000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3P</v>
      </c>
      <c r="H288" s="1" t="str">
        <f>INDEX(FCF[MarkTo],MATCH(FCFdata[[#This Row],[FCFindex]],FCF[FCFindex]))</f>
        <v>4G</v>
      </c>
      <c r="I288" s="118">
        <f>FCFdata[[#This Row],[SampleLabel]]+3</f>
        <v>21010003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21010005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21</v>
      </c>
      <c r="B289" s="1">
        <f t="shared" si="17"/>
        <v>1</v>
      </c>
      <c r="C289" s="1">
        <f t="shared" si="18"/>
        <v>7</v>
      </c>
      <c r="D289" s="134">
        <f t="shared" si="16"/>
        <v>21010000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4G</v>
      </c>
      <c r="H289" s="1" t="str">
        <f>INDEX(FCF[MarkTo],MATCH(FCFdata[[#This Row],[FCFindex]],FCF[FCFindex]))</f>
        <v>5S</v>
      </c>
      <c r="I289" s="118">
        <f>FCFdata[[#This Row],[SampleLabel]]+3</f>
        <v>21010003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21010005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21</v>
      </c>
      <c r="B290" s="1">
        <f t="shared" si="17"/>
        <v>1</v>
      </c>
      <c r="C290" s="1">
        <f t="shared" si="18"/>
        <v>8</v>
      </c>
      <c r="D290" s="134">
        <f t="shared" si="16"/>
        <v>21010000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5S</v>
      </c>
      <c r="H290" s="1" t="str">
        <f>INDEX(FCF[MarkTo],MATCH(FCFdata[[#This Row],[FCFindex]],FCF[FCFindex]))</f>
        <v>6Gp</v>
      </c>
      <c r="I290" s="118">
        <f>FCFdata[[#This Row],[SampleLabel]]+3</f>
        <v>21010003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21010005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21</v>
      </c>
      <c r="B291" s="1">
        <f t="shared" si="17"/>
        <v>1</v>
      </c>
      <c r="C291" s="1">
        <f t="shared" si="18"/>
        <v>9</v>
      </c>
      <c r="D291" s="134">
        <f t="shared" si="16"/>
        <v>21010000</v>
      </c>
      <c r="E291" s="1">
        <f>INDEX(FCF[From],MATCH(FCFdata[[#This Row],[FCFindex]],FCF[FCFindex]))</f>
        <v>10</v>
      </c>
      <c r="F291" s="1">
        <f>INDEX(FCF[To],MATCH(FCFdata[[#This Row],[FCFindex]],FCF[FCFindex]))</f>
        <v>11</v>
      </c>
      <c r="G291" s="1" t="str">
        <f>INDEX(FCF[MarkFrom],MATCH(FCFdata[[#This Row],[FCFindex]],FCF[FCFindex]))</f>
        <v>6Gp</v>
      </c>
      <c r="H291" s="1" t="str">
        <f>INDEX(FCF[MarkTo],MATCH(FCFdata[[#This Row],[FCFindex]],FCF[FCFindex]))</f>
        <v>7U</v>
      </c>
      <c r="I291" s="118">
        <f>FCFdata[[#This Row],[SampleLabel]]+3</f>
        <v>21010003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21010005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21</v>
      </c>
      <c r="B292" s="1">
        <f t="shared" si="17"/>
        <v>1</v>
      </c>
      <c r="C292" s="1">
        <f t="shared" si="18"/>
        <v>10</v>
      </c>
      <c r="D292" s="134">
        <f t="shared" si="16"/>
        <v>21010000</v>
      </c>
      <c r="E292" s="1">
        <f>INDEX(FCF[From],MATCH(FCFdata[[#This Row],[FCFindex]],FCF[FCFindex]))</f>
        <v>11</v>
      </c>
      <c r="F292" s="1">
        <f>INDEX(FCF[To],MATCH(FCFdata[[#This Row],[FCFindex]],FCF[FCFindex]))</f>
        <v>12</v>
      </c>
      <c r="G292" s="1" t="str">
        <f>INDEX(FCF[MarkFrom],MATCH(FCFdata[[#This Row],[FCFindex]],FCF[FCFindex]))</f>
        <v>7U</v>
      </c>
      <c r="H292" s="1" t="str">
        <f>INDEX(FCF[MarkTo],MATCH(FCFdata[[#This Row],[FCFindex]],FCF[FCFindex]))</f>
        <v>8Rot</v>
      </c>
      <c r="I292" s="118">
        <f>FCFdata[[#This Row],[SampleLabel]]+3</f>
        <v>21010003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21010005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21</v>
      </c>
      <c r="B293" s="1">
        <f t="shared" si="17"/>
        <v>1</v>
      </c>
      <c r="C293" s="1">
        <f t="shared" si="18"/>
        <v>11</v>
      </c>
      <c r="D293" s="134">
        <f t="shared" si="16"/>
        <v>21010000</v>
      </c>
      <c r="E293" s="1">
        <f>INDEX(FCF[From],MATCH(FCFdata[[#This Row],[FCFindex]],FCF[FCFindex]))</f>
        <v>12</v>
      </c>
      <c r="F293" s="1">
        <f>INDEX(FCF[To],MATCH(FCFdata[[#This Row],[FCFindex]],FCF[FCFindex]))</f>
        <v>13</v>
      </c>
      <c r="G293" s="1" t="str">
        <f>INDEX(FCF[MarkFrom],MATCH(FCFdata[[#This Row],[FCFindex]],FCF[FCFindex]))</f>
        <v>8Rot</v>
      </c>
      <c r="H293" s="1" t="str">
        <f>INDEX(FCF[MarkTo],MATCH(FCFdata[[#This Row],[FCFindex]],FCF[FCFindex]))</f>
        <v>9Ama</v>
      </c>
      <c r="I293" s="118">
        <f>FCFdata[[#This Row],[SampleLabel]]+3</f>
        <v>21010003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21010005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21</v>
      </c>
      <c r="B294" s="1">
        <f t="shared" si="17"/>
        <v>1</v>
      </c>
      <c r="C294" s="1">
        <f t="shared" si="18"/>
        <v>12</v>
      </c>
      <c r="D294" s="134">
        <f t="shared" si="16"/>
        <v>21010000</v>
      </c>
      <c r="E294" s="1">
        <f>INDEX(FCF[From],MATCH(FCFdata[[#This Row],[FCFindex]],FCF[FCFindex]))</f>
        <v>13</v>
      </c>
      <c r="F294" s="1">
        <f>INDEX(FCF[To],MATCH(FCFdata[[#This Row],[FCFindex]],FCF[FCFindex]))</f>
        <v>14</v>
      </c>
      <c r="G294" s="1" t="str">
        <f>INDEX(FCF[MarkFrom],MATCH(FCFdata[[#This Row],[FCFindex]],FCF[FCFindex]))</f>
        <v>9Ama</v>
      </c>
      <c r="H294" s="1" t="str">
        <f>INDEX(FCF[MarkTo],MATCH(FCFdata[[#This Row],[FCFindex]],FCF[FCFindex]))</f>
        <v>10AsTm</v>
      </c>
      <c r="I294" s="118">
        <f>FCFdata[[#This Row],[SampleLabel]]+3</f>
        <v>21010003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21010005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21</v>
      </c>
      <c r="B295" s="1">
        <f t="shared" si="17"/>
        <v>1</v>
      </c>
      <c r="C295" s="1">
        <f t="shared" si="18"/>
        <v>13</v>
      </c>
      <c r="D295" s="134">
        <f t="shared" si="16"/>
        <v>21010000</v>
      </c>
      <c r="E295" s="1">
        <f>INDEX(FCF[From],MATCH(FCFdata[[#This Row],[FCFindex]],FCF[FCFindex]))</f>
        <v>14</v>
      </c>
      <c r="F295" s="1">
        <f>INDEX(FCF[To],MATCH(FCFdata[[#This Row],[FCFindex]],FCF[FCFindex]))</f>
        <v>15</v>
      </c>
      <c r="G295" s="1" t="str">
        <f>INDEX(FCF[MarkFrom],MATCH(FCFdata[[#This Row],[FCFindex]],FCF[FCFindex]))</f>
        <v>10AsTm</v>
      </c>
      <c r="H295" s="1" t="str">
        <f>INDEX(FCF[MarkTo],MATCH(FCFdata[[#This Row],[FCFindex]],FCF[FCFindex]))</f>
        <v>11Azd</v>
      </c>
      <c r="I295" s="118">
        <f>FCFdata[[#This Row],[SampleLabel]]+3</f>
        <v>21010003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21010005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22</v>
      </c>
      <c r="B296" s="1">
        <f t="shared" si="17"/>
        <v>1</v>
      </c>
      <c r="C296" s="1">
        <f t="shared" si="18"/>
        <v>0</v>
      </c>
      <c r="D296" s="134">
        <f t="shared" si="16"/>
        <v>22010000</v>
      </c>
      <c r="E296" s="1">
        <f>INDEX(FCF[From],MATCH(FCFdata[[#This Row],[FCFindex]],FCF[FCFindex]))</f>
        <v>1</v>
      </c>
      <c r="F296" s="1">
        <f>INDEX(FCF[To],MATCH(FCFdata[[#This Row],[FCFindex]],FCF[FCFindex]))</f>
        <v>2</v>
      </c>
      <c r="G296" s="1" t="str">
        <f>INDEX(FCF[MarkFrom],MATCH(FCFdata[[#This Row],[FCFindex]],FCF[FCFindex]))</f>
        <v>1Dig</v>
      </c>
      <c r="H296" s="1" t="str">
        <f>INDEX(FCF[MarkTo],MATCH(FCFdata[[#This Row],[FCFindex]],FCF[FCFindex]))</f>
        <v>1D</v>
      </c>
      <c r="I296" s="118">
        <f>FCFdata[[#This Row],[SampleLabel]]+3</f>
        <v>22010003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22010005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22</v>
      </c>
      <c r="B297" s="1">
        <f t="shared" si="17"/>
        <v>1</v>
      </c>
      <c r="C297" s="1">
        <f t="shared" si="18"/>
        <v>1</v>
      </c>
      <c r="D297" s="134">
        <f t="shared" si="16"/>
        <v>22010000</v>
      </c>
      <c r="E297" s="1">
        <f>INDEX(FCF[From],MATCH(FCFdata[[#This Row],[FCFindex]],FCF[FCFindex]))</f>
        <v>2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1D</v>
      </c>
      <c r="H297" s="1" t="str">
        <f>INDEX(FCF[MarkTo],MATCH(FCFdata[[#This Row],[FCFindex]],FCF[FCFindex]))</f>
        <v>1M.1</v>
      </c>
      <c r="I297" s="118">
        <f>FCFdata[[#This Row],[SampleLabel]]+3</f>
        <v>22010003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22010005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22</v>
      </c>
      <c r="B298" s="1">
        <f t="shared" si="17"/>
        <v>1</v>
      </c>
      <c r="C298" s="1">
        <f t="shared" si="18"/>
        <v>2</v>
      </c>
      <c r="D298" s="134">
        <f t="shared" si="16"/>
        <v>22010000</v>
      </c>
      <c r="E298" s="1">
        <f>INDEX(FCF[From],MATCH(FCFdata[[#This Row],[FCFindex]],FCF[FCFindex]))</f>
        <v>3</v>
      </c>
      <c r="F298" s="1">
        <f>INDEX(FCF[To],MATCH(FCFdata[[#This Row],[FCFindex]],FCF[FCFindex]))</f>
        <v>4</v>
      </c>
      <c r="G298" s="1" t="str">
        <f>INDEX(FCF[MarkFrom],MATCH(FCFdata[[#This Row],[FCFindex]],FCF[FCFindex]))</f>
        <v>1M.1</v>
      </c>
      <c r="H298" s="1" t="str">
        <f>INDEX(FCF[MarkTo],MATCH(FCFdata[[#This Row],[FCFindex]],FCF[FCFindex]))</f>
        <v>2Oct</v>
      </c>
      <c r="I298" s="118">
        <f>FCFdata[[#This Row],[SampleLabel]]+3</f>
        <v>22010003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22010005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22</v>
      </c>
      <c r="B299" s="1">
        <f t="shared" si="17"/>
        <v>1</v>
      </c>
      <c r="C299" s="1">
        <f t="shared" si="18"/>
        <v>3</v>
      </c>
      <c r="D299" s="134">
        <f t="shared" si="16"/>
        <v>22010000</v>
      </c>
      <c r="E299" s="1">
        <f>INDEX(FCF[From],MATCH(FCFdata[[#This Row],[FCFindex]],FCF[FCFindex]))</f>
        <v>4</v>
      </c>
      <c r="F299" s="1">
        <f>INDEX(FCF[To],MATCH(FCFdata[[#This Row],[FCFindex]],FCF[FCFindex]))</f>
        <v>5</v>
      </c>
      <c r="G299" s="1" t="str">
        <f>INDEX(FCF[MarkFrom],MATCH(FCFdata[[#This Row],[FCFindex]],FCF[FCFindex]))</f>
        <v>2Oct</v>
      </c>
      <c r="H299" s="1" t="str">
        <f>INDEX(FCF[MarkTo],MATCH(FCFdata[[#This Row],[FCFindex]],FCF[FCFindex]))</f>
        <v>2c</v>
      </c>
      <c r="I299" s="118">
        <f>FCFdata[[#This Row],[SampleLabel]]+3</f>
        <v>22010003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22010005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22</v>
      </c>
      <c r="B300" s="1">
        <f t="shared" si="17"/>
        <v>1</v>
      </c>
      <c r="C300" s="1">
        <f t="shared" si="18"/>
        <v>4</v>
      </c>
      <c r="D300" s="134">
        <f t="shared" si="16"/>
        <v>22010000</v>
      </c>
      <c r="E300" s="1">
        <f>INDEX(FCF[From],MATCH(FCFdata[[#This Row],[FCFindex]],FCF[FCFindex]))</f>
        <v>5</v>
      </c>
      <c r="F300" s="1">
        <f>INDEX(FCF[To],MATCH(FCFdata[[#This Row],[FCFindex]],FCF[FCFindex]))</f>
        <v>6</v>
      </c>
      <c r="G300" s="1" t="str">
        <f>INDEX(FCF[MarkFrom],MATCH(FCFdata[[#This Row],[FCFindex]],FCF[FCFindex]))</f>
        <v>2c</v>
      </c>
      <c r="H300" s="1" t="str">
        <f>INDEX(FCF[MarkTo],MATCH(FCFdata[[#This Row],[FCFindex]],FCF[FCFindex]))</f>
        <v>2M2</v>
      </c>
      <c r="I300" s="118">
        <f>FCFdata[[#This Row],[SampleLabel]]+3</f>
        <v>22010003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22010005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22</v>
      </c>
      <c r="B301" s="1">
        <f t="shared" si="17"/>
        <v>1</v>
      </c>
      <c r="C301" s="1">
        <f t="shared" si="18"/>
        <v>5</v>
      </c>
      <c r="D301" s="134">
        <f t="shared" si="16"/>
        <v>22010000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2M2</v>
      </c>
      <c r="H301" s="1" t="str">
        <f>INDEX(FCF[MarkTo],MATCH(FCFdata[[#This Row],[FCFindex]],FCF[FCFindex]))</f>
        <v>3P</v>
      </c>
      <c r="I301" s="118">
        <f>FCFdata[[#This Row],[SampleLabel]]+3</f>
        <v>22010003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22010005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22</v>
      </c>
      <c r="B302" s="1">
        <f t="shared" si="17"/>
        <v>1</v>
      </c>
      <c r="C302" s="1">
        <f t="shared" si="18"/>
        <v>6</v>
      </c>
      <c r="D302" s="134">
        <f t="shared" si="16"/>
        <v>22010000</v>
      </c>
      <c r="E302" s="1">
        <f>INDEX(FCF[From],MATCH(FCFdata[[#This Row],[FCFindex]],FCF[FCFindex]))</f>
        <v>7</v>
      </c>
      <c r="F302" s="1">
        <f>INDEX(FCF[To],MATCH(FCFdata[[#This Row],[FCFindex]],FCF[FCFindex]))</f>
        <v>8</v>
      </c>
      <c r="G302" s="1" t="str">
        <f>INDEX(FCF[MarkFrom],MATCH(FCFdata[[#This Row],[FCFindex]],FCF[FCFindex]))</f>
        <v>3P</v>
      </c>
      <c r="H302" s="1" t="str">
        <f>INDEX(FCF[MarkTo],MATCH(FCFdata[[#This Row],[FCFindex]],FCF[FCFindex]))</f>
        <v>4G</v>
      </c>
      <c r="I302" s="118">
        <f>FCFdata[[#This Row],[SampleLabel]]+3</f>
        <v>22010003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22010005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22</v>
      </c>
      <c r="B303" s="1">
        <f t="shared" si="17"/>
        <v>1</v>
      </c>
      <c r="C303" s="1">
        <f t="shared" si="18"/>
        <v>7</v>
      </c>
      <c r="D303" s="134">
        <f t="shared" si="16"/>
        <v>22010000</v>
      </c>
      <c r="E303" s="1">
        <f>INDEX(FCF[From],MATCH(FCFdata[[#This Row],[FCFindex]],FCF[FCFindex]))</f>
        <v>8</v>
      </c>
      <c r="F303" s="1">
        <f>INDEX(FCF[To],MATCH(FCFdata[[#This Row],[FCFindex]],FCF[FCFindex]))</f>
        <v>9</v>
      </c>
      <c r="G303" s="1" t="str">
        <f>INDEX(FCF[MarkFrom],MATCH(FCFdata[[#This Row],[FCFindex]],FCF[FCFindex]))</f>
        <v>4G</v>
      </c>
      <c r="H303" s="1" t="str">
        <f>INDEX(FCF[MarkTo],MATCH(FCFdata[[#This Row],[FCFindex]],FCF[FCFindex]))</f>
        <v>5S</v>
      </c>
      <c r="I303" s="118">
        <f>FCFdata[[#This Row],[SampleLabel]]+3</f>
        <v>22010003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22010005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22</v>
      </c>
      <c r="B304" s="1">
        <f t="shared" si="17"/>
        <v>1</v>
      </c>
      <c r="C304" s="1">
        <f t="shared" si="18"/>
        <v>8</v>
      </c>
      <c r="D304" s="134">
        <f t="shared" si="16"/>
        <v>22010000</v>
      </c>
      <c r="E304" s="1">
        <f>INDEX(FCF[From],MATCH(FCFdata[[#This Row],[FCFindex]],FCF[FCFindex]))</f>
        <v>9</v>
      </c>
      <c r="F304" s="1">
        <f>INDEX(FCF[To],MATCH(FCFdata[[#This Row],[FCFindex]],FCF[FCFindex]))</f>
        <v>10</v>
      </c>
      <c r="G304" s="1" t="str">
        <f>INDEX(FCF[MarkFrom],MATCH(FCFdata[[#This Row],[FCFindex]],FCF[FCFindex]))</f>
        <v>5S</v>
      </c>
      <c r="H304" s="1" t="str">
        <f>INDEX(FCF[MarkTo],MATCH(FCFdata[[#This Row],[FCFindex]],FCF[FCFindex]))</f>
        <v>6Gp</v>
      </c>
      <c r="I304" s="118">
        <f>FCFdata[[#This Row],[SampleLabel]]+3</f>
        <v>22010003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22010005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22</v>
      </c>
      <c r="B305" s="1">
        <f t="shared" si="17"/>
        <v>1</v>
      </c>
      <c r="C305" s="1">
        <f t="shared" si="18"/>
        <v>9</v>
      </c>
      <c r="D305" s="134">
        <f t="shared" si="16"/>
        <v>22010000</v>
      </c>
      <c r="E305" s="1">
        <f>INDEX(FCF[From],MATCH(FCFdata[[#This Row],[FCFindex]],FCF[FCFindex]))</f>
        <v>10</v>
      </c>
      <c r="F305" s="1">
        <f>INDEX(FCF[To],MATCH(FCFdata[[#This Row],[FCFindex]],FCF[FCFindex]))</f>
        <v>11</v>
      </c>
      <c r="G305" s="1" t="str">
        <f>INDEX(FCF[MarkFrom],MATCH(FCFdata[[#This Row],[FCFindex]],FCF[FCFindex]))</f>
        <v>6Gp</v>
      </c>
      <c r="H305" s="1" t="str">
        <f>INDEX(FCF[MarkTo],MATCH(FCFdata[[#This Row],[FCFindex]],FCF[FCFindex]))</f>
        <v>7U</v>
      </c>
      <c r="I305" s="118">
        <f>FCFdata[[#This Row],[SampleLabel]]+3</f>
        <v>22010003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22010005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22</v>
      </c>
      <c r="B306" s="1">
        <f t="shared" si="17"/>
        <v>1</v>
      </c>
      <c r="C306" s="1">
        <f t="shared" si="18"/>
        <v>10</v>
      </c>
      <c r="D306" s="134">
        <f t="shared" si="16"/>
        <v>22010000</v>
      </c>
      <c r="E306" s="1">
        <f>INDEX(FCF[From],MATCH(FCFdata[[#This Row],[FCFindex]],FCF[FCFindex]))</f>
        <v>11</v>
      </c>
      <c r="F306" s="1">
        <f>INDEX(FCF[To],MATCH(FCFdata[[#This Row],[FCFindex]],FCF[FCFindex]))</f>
        <v>12</v>
      </c>
      <c r="G306" s="1" t="str">
        <f>INDEX(FCF[MarkFrom],MATCH(FCFdata[[#This Row],[FCFindex]],FCF[FCFindex]))</f>
        <v>7U</v>
      </c>
      <c r="H306" s="1" t="str">
        <f>INDEX(FCF[MarkTo],MATCH(FCFdata[[#This Row],[FCFindex]],FCF[FCFindex]))</f>
        <v>8Rot</v>
      </c>
      <c r="I306" s="118">
        <f>FCFdata[[#This Row],[SampleLabel]]+3</f>
        <v>22010003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22010005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22</v>
      </c>
      <c r="B307" s="1">
        <f t="shared" si="17"/>
        <v>1</v>
      </c>
      <c r="C307" s="1">
        <f t="shared" si="18"/>
        <v>11</v>
      </c>
      <c r="D307" s="134">
        <f t="shared" si="16"/>
        <v>22010000</v>
      </c>
      <c r="E307" s="1">
        <f>INDEX(FCF[From],MATCH(FCFdata[[#This Row],[FCFindex]],FCF[FCFindex]))</f>
        <v>12</v>
      </c>
      <c r="F307" s="1">
        <f>INDEX(FCF[To],MATCH(FCFdata[[#This Row],[FCFindex]],FCF[FCFindex]))</f>
        <v>13</v>
      </c>
      <c r="G307" s="1" t="str">
        <f>INDEX(FCF[MarkFrom],MATCH(FCFdata[[#This Row],[FCFindex]],FCF[FCFindex]))</f>
        <v>8Rot</v>
      </c>
      <c r="H307" s="1" t="str">
        <f>INDEX(FCF[MarkTo],MATCH(FCFdata[[#This Row],[FCFindex]],FCF[FCFindex]))</f>
        <v>9Ama</v>
      </c>
      <c r="I307" s="118">
        <f>FCFdata[[#This Row],[SampleLabel]]+3</f>
        <v>22010003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22010005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22</v>
      </c>
      <c r="B308" s="1">
        <f t="shared" si="17"/>
        <v>1</v>
      </c>
      <c r="C308" s="1">
        <f t="shared" si="18"/>
        <v>12</v>
      </c>
      <c r="D308" s="134">
        <f t="shared" si="16"/>
        <v>22010000</v>
      </c>
      <c r="E308" s="1">
        <f>INDEX(FCF[From],MATCH(FCFdata[[#This Row],[FCFindex]],FCF[FCFindex]))</f>
        <v>13</v>
      </c>
      <c r="F308" s="1">
        <f>INDEX(FCF[To],MATCH(FCFdata[[#This Row],[FCFindex]],FCF[FCFindex]))</f>
        <v>14</v>
      </c>
      <c r="G308" s="1" t="str">
        <f>INDEX(FCF[MarkFrom],MATCH(FCFdata[[#This Row],[FCFindex]],FCF[FCFindex]))</f>
        <v>9Ama</v>
      </c>
      <c r="H308" s="1" t="str">
        <f>INDEX(FCF[MarkTo],MATCH(FCFdata[[#This Row],[FCFindex]],FCF[FCFindex]))</f>
        <v>10AsTm</v>
      </c>
      <c r="I308" s="118">
        <f>FCFdata[[#This Row],[SampleLabel]]+3</f>
        <v>22010003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22</v>
      </c>
      <c r="B309" s="1">
        <f t="shared" si="17"/>
        <v>1</v>
      </c>
      <c r="C309" s="1">
        <f t="shared" si="18"/>
        <v>13</v>
      </c>
      <c r="D309" s="134">
        <f t="shared" si="16"/>
        <v>22010000</v>
      </c>
      <c r="E309" s="1">
        <f>INDEX(FCF[From],MATCH(FCFdata[[#This Row],[FCFindex]],FCF[FCFindex]))</f>
        <v>14</v>
      </c>
      <c r="F309" s="1">
        <f>INDEX(FCF[To],MATCH(FCFdata[[#This Row],[FCFindex]],FCF[FCFindex]))</f>
        <v>15</v>
      </c>
      <c r="G309" s="1" t="str">
        <f>INDEX(FCF[MarkFrom],MATCH(FCFdata[[#This Row],[FCFindex]],FCF[FCFindex]))</f>
        <v>10AsTm</v>
      </c>
      <c r="H309" s="1" t="str">
        <f>INDEX(FCF[MarkTo],MATCH(FCFdata[[#This Row],[FCFindex]],FCF[FCFindex]))</f>
        <v>11Azd</v>
      </c>
      <c r="I309" s="118">
        <f>FCFdata[[#This Row],[SampleLabel]]+3</f>
        <v>22010003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23</v>
      </c>
      <c r="B310" s="1">
        <f t="shared" si="17"/>
        <v>1</v>
      </c>
      <c r="C310" s="1">
        <f t="shared" si="18"/>
        <v>0</v>
      </c>
      <c r="D310" s="134">
        <f t="shared" si="16"/>
        <v>23010000</v>
      </c>
      <c r="E310" s="1">
        <f>INDEX(FCF[From],MATCH(FCFdata[[#This Row],[FCFindex]],FCF[FCFindex]))</f>
        <v>1</v>
      </c>
      <c r="F310" s="1">
        <f>INDEX(FCF[To],MATCH(FCFdata[[#This Row],[FCFindex]],FCF[FCFindex]))</f>
        <v>2</v>
      </c>
      <c r="G310" s="1" t="str">
        <f>INDEX(FCF[MarkFrom],MATCH(FCFdata[[#This Row],[FCFindex]],FCF[FCFindex]))</f>
        <v>1Dig</v>
      </c>
      <c r="H310" s="1" t="str">
        <f>INDEX(FCF[MarkTo],MATCH(FCFdata[[#This Row],[FCFindex]],FCF[FCFindex]))</f>
        <v>1D</v>
      </c>
      <c r="I310" s="118">
        <f>FCFdata[[#This Row],[SampleLabel]]+3</f>
        <v>23010003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23010005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23</v>
      </c>
      <c r="B311" s="1">
        <f t="shared" si="17"/>
        <v>1</v>
      </c>
      <c r="C311" s="1">
        <f t="shared" si="18"/>
        <v>1</v>
      </c>
      <c r="D311" s="134">
        <f t="shared" si="16"/>
        <v>23010000</v>
      </c>
      <c r="E311" s="1">
        <f>INDEX(FCF[From],MATCH(FCFdata[[#This Row],[FCFindex]],FCF[FCFindex]))</f>
        <v>2</v>
      </c>
      <c r="F311" s="1">
        <f>INDEX(FCF[To],MATCH(FCFdata[[#This Row],[FCFindex]],FCF[FCFindex]))</f>
        <v>3</v>
      </c>
      <c r="G311" s="1" t="str">
        <f>INDEX(FCF[MarkFrom],MATCH(FCFdata[[#This Row],[FCFindex]],FCF[FCFindex]))</f>
        <v>1D</v>
      </c>
      <c r="H311" s="1" t="str">
        <f>INDEX(FCF[MarkTo],MATCH(FCFdata[[#This Row],[FCFindex]],FCF[FCFindex]))</f>
        <v>1M.1</v>
      </c>
      <c r="I311" s="118">
        <f>FCFdata[[#This Row],[SampleLabel]]+3</f>
        <v>23010003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23010005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23</v>
      </c>
      <c r="B312" s="1">
        <f t="shared" si="17"/>
        <v>1</v>
      </c>
      <c r="C312" s="1">
        <f t="shared" si="18"/>
        <v>2</v>
      </c>
      <c r="D312" s="134">
        <f t="shared" si="16"/>
        <v>23010000</v>
      </c>
      <c r="E312" s="1">
        <f>INDEX(FCF[From],MATCH(FCFdata[[#This Row],[FCFindex]],FCF[FCFindex]))</f>
        <v>3</v>
      </c>
      <c r="F312" s="1">
        <f>INDEX(FCF[To],MATCH(FCFdata[[#This Row],[FCFindex]],FCF[FCFindex]))</f>
        <v>4</v>
      </c>
      <c r="G312" s="1" t="str">
        <f>INDEX(FCF[MarkFrom],MATCH(FCFdata[[#This Row],[FCFindex]],FCF[FCFindex]))</f>
        <v>1M.1</v>
      </c>
      <c r="H312" s="1" t="str">
        <f>INDEX(FCF[MarkTo],MATCH(FCFdata[[#This Row],[FCFindex]],FCF[FCFindex]))</f>
        <v>2Oct</v>
      </c>
      <c r="I312" s="118">
        <f>FCFdata[[#This Row],[SampleLabel]]+3</f>
        <v>23010003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23010005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23</v>
      </c>
      <c r="B313" s="1">
        <f t="shared" si="17"/>
        <v>1</v>
      </c>
      <c r="C313" s="1">
        <f t="shared" si="18"/>
        <v>3</v>
      </c>
      <c r="D313" s="134">
        <f t="shared" si="16"/>
        <v>23010000</v>
      </c>
      <c r="E313" s="1">
        <f>INDEX(FCF[From],MATCH(FCFdata[[#This Row],[FCFindex]],FCF[FCFindex]))</f>
        <v>4</v>
      </c>
      <c r="F313" s="1">
        <f>INDEX(FCF[To],MATCH(FCFdata[[#This Row],[FCFindex]],FCF[FCFindex]))</f>
        <v>5</v>
      </c>
      <c r="G313" s="1" t="str">
        <f>INDEX(FCF[MarkFrom],MATCH(FCFdata[[#This Row],[FCFindex]],FCF[FCFindex]))</f>
        <v>2Oct</v>
      </c>
      <c r="H313" s="1" t="str">
        <f>INDEX(FCF[MarkTo],MATCH(FCFdata[[#This Row],[FCFindex]],FCF[FCFindex]))</f>
        <v>2c</v>
      </c>
      <c r="I313" s="118">
        <f>FCFdata[[#This Row],[SampleLabel]]+3</f>
        <v>23010003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23010005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23</v>
      </c>
      <c r="B314" s="1">
        <f t="shared" si="17"/>
        <v>1</v>
      </c>
      <c r="C314" s="1">
        <f t="shared" si="18"/>
        <v>4</v>
      </c>
      <c r="D314" s="134">
        <f t="shared" si="16"/>
        <v>23010000</v>
      </c>
      <c r="E314" s="1">
        <f>INDEX(FCF[From],MATCH(FCFdata[[#This Row],[FCFindex]],FCF[FCFindex]))</f>
        <v>5</v>
      </c>
      <c r="F314" s="1">
        <f>INDEX(FCF[To],MATCH(FCFdata[[#This Row],[FCFindex]],FCF[FCFindex]))</f>
        <v>6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2M2</v>
      </c>
      <c r="I314" s="118">
        <f>FCFdata[[#This Row],[SampleLabel]]+3</f>
        <v>23010003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23</v>
      </c>
      <c r="B315" s="1">
        <f t="shared" si="17"/>
        <v>1</v>
      </c>
      <c r="C315" s="1">
        <f t="shared" si="18"/>
        <v>5</v>
      </c>
      <c r="D315" s="134">
        <f t="shared" si="16"/>
        <v>23010000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2M2</v>
      </c>
      <c r="H315" s="1" t="str">
        <f>INDEX(FCF[MarkTo],MATCH(FCFdata[[#This Row],[FCFindex]],FCF[FCFindex]))</f>
        <v>3P</v>
      </c>
      <c r="I315" s="118">
        <f>FCFdata[[#This Row],[SampleLabel]]+3</f>
        <v>23010003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23</v>
      </c>
      <c r="B316" s="1">
        <f t="shared" si="17"/>
        <v>1</v>
      </c>
      <c r="C316" s="1">
        <f t="shared" si="18"/>
        <v>6</v>
      </c>
      <c r="D316" s="134">
        <f t="shared" si="16"/>
        <v>23010000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3P</v>
      </c>
      <c r="H316" s="1" t="str">
        <f>INDEX(FCF[MarkTo],MATCH(FCFdata[[#This Row],[FCFindex]],FCF[FCFindex]))</f>
        <v>4G</v>
      </c>
      <c r="I316" s="118">
        <f>FCFdata[[#This Row],[SampleLabel]]+3</f>
        <v>23010003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23</v>
      </c>
      <c r="B317" s="1">
        <f t="shared" si="17"/>
        <v>1</v>
      </c>
      <c r="C317" s="1">
        <f t="shared" si="18"/>
        <v>7</v>
      </c>
      <c r="D317" s="134">
        <f t="shared" si="16"/>
        <v>23010000</v>
      </c>
      <c r="E317" s="1">
        <f>INDEX(FCF[From],MATCH(FCFdata[[#This Row],[FCFindex]],FCF[FCFindex]))</f>
        <v>8</v>
      </c>
      <c r="F317" s="1">
        <f>INDEX(FCF[To],MATCH(FCFdata[[#This Row],[FCFindex]],FCF[FCFindex]))</f>
        <v>9</v>
      </c>
      <c r="G317" s="1" t="str">
        <f>INDEX(FCF[MarkFrom],MATCH(FCFdata[[#This Row],[FCFindex]],FCF[FCFindex]))</f>
        <v>4G</v>
      </c>
      <c r="H317" s="1" t="str">
        <f>INDEX(FCF[MarkTo],MATCH(FCFdata[[#This Row],[FCFindex]],FCF[FCFindex]))</f>
        <v>5S</v>
      </c>
      <c r="I317" s="118">
        <f>FCFdata[[#This Row],[SampleLabel]]+3</f>
        <v>23010003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23010005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23</v>
      </c>
      <c r="B318" s="1">
        <f t="shared" si="17"/>
        <v>1</v>
      </c>
      <c r="C318" s="1">
        <f t="shared" si="18"/>
        <v>8</v>
      </c>
      <c r="D318" s="134">
        <f t="shared" si="16"/>
        <v>23010000</v>
      </c>
      <c r="E318" s="1">
        <f>INDEX(FCF[From],MATCH(FCFdata[[#This Row],[FCFindex]],FCF[FCFindex]))</f>
        <v>9</v>
      </c>
      <c r="F318" s="1">
        <f>INDEX(FCF[To],MATCH(FCFdata[[#This Row],[FCFindex]],FCF[FCFindex]))</f>
        <v>10</v>
      </c>
      <c r="G318" s="1" t="str">
        <f>INDEX(FCF[MarkFrom],MATCH(FCFdata[[#This Row],[FCFindex]],FCF[FCFindex]))</f>
        <v>5S</v>
      </c>
      <c r="H318" s="1" t="str">
        <f>INDEX(FCF[MarkTo],MATCH(FCFdata[[#This Row],[FCFindex]],FCF[FCFindex]))</f>
        <v>6Gp</v>
      </c>
      <c r="I318" s="118">
        <f>FCFdata[[#This Row],[SampleLabel]]+3</f>
        <v>23010003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23010005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23</v>
      </c>
      <c r="B319" s="1">
        <f t="shared" si="17"/>
        <v>1</v>
      </c>
      <c r="C319" s="1">
        <f t="shared" si="18"/>
        <v>9</v>
      </c>
      <c r="D319" s="134">
        <f t="shared" si="16"/>
        <v>23010000</v>
      </c>
      <c r="E319" s="1">
        <f>INDEX(FCF[From],MATCH(FCFdata[[#This Row],[FCFindex]],FCF[FCFindex]))</f>
        <v>10</v>
      </c>
      <c r="F319" s="1">
        <f>INDEX(FCF[To],MATCH(FCFdata[[#This Row],[FCFindex]],FCF[FCFindex]))</f>
        <v>11</v>
      </c>
      <c r="G319" s="1" t="str">
        <f>INDEX(FCF[MarkFrom],MATCH(FCFdata[[#This Row],[FCFindex]],FCF[FCFindex]))</f>
        <v>6Gp</v>
      </c>
      <c r="H319" s="1" t="str">
        <f>INDEX(FCF[MarkTo],MATCH(FCFdata[[#This Row],[FCFindex]],FCF[FCFindex]))</f>
        <v>7U</v>
      </c>
      <c r="I319" s="118">
        <f>FCFdata[[#This Row],[SampleLabel]]+3</f>
        <v>23010003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23010005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23</v>
      </c>
      <c r="B320" s="1">
        <f t="shared" si="17"/>
        <v>1</v>
      </c>
      <c r="C320" s="1">
        <f t="shared" si="18"/>
        <v>10</v>
      </c>
      <c r="D320" s="134">
        <f t="shared" si="16"/>
        <v>23010000</v>
      </c>
      <c r="E320" s="1">
        <f>INDEX(FCF[From],MATCH(FCFdata[[#This Row],[FCFindex]],FCF[FCFindex]))</f>
        <v>11</v>
      </c>
      <c r="F320" s="1">
        <f>INDEX(FCF[To],MATCH(FCFdata[[#This Row],[FCFindex]],FCF[FCFindex]))</f>
        <v>12</v>
      </c>
      <c r="G320" s="1" t="str">
        <f>INDEX(FCF[MarkFrom],MATCH(FCFdata[[#This Row],[FCFindex]],FCF[FCFindex]))</f>
        <v>7U</v>
      </c>
      <c r="H320" s="1" t="str">
        <f>INDEX(FCF[MarkTo],MATCH(FCFdata[[#This Row],[FCFindex]],FCF[FCFindex]))</f>
        <v>8Rot</v>
      </c>
      <c r="I320" s="118">
        <f>FCFdata[[#This Row],[SampleLabel]]+3</f>
        <v>23010003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23010005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23</v>
      </c>
      <c r="B321" s="1">
        <f t="shared" si="17"/>
        <v>1</v>
      </c>
      <c r="C321" s="1">
        <f t="shared" si="18"/>
        <v>11</v>
      </c>
      <c r="D321" s="134">
        <f t="shared" si="16"/>
        <v>23010000</v>
      </c>
      <c r="E321" s="1">
        <f>INDEX(FCF[From],MATCH(FCFdata[[#This Row],[FCFindex]],FCF[FCFindex]))</f>
        <v>12</v>
      </c>
      <c r="F321" s="1">
        <f>INDEX(FCF[To],MATCH(FCFdata[[#This Row],[FCFindex]],FCF[FCFindex]))</f>
        <v>13</v>
      </c>
      <c r="G321" s="1" t="str">
        <f>INDEX(FCF[MarkFrom],MATCH(FCFdata[[#This Row],[FCFindex]],FCF[FCFindex]))</f>
        <v>8Rot</v>
      </c>
      <c r="H321" s="1" t="str">
        <f>INDEX(FCF[MarkTo],MATCH(FCFdata[[#This Row],[FCFindex]],FCF[FCFindex]))</f>
        <v>9Ama</v>
      </c>
      <c r="I321" s="118">
        <f>FCFdata[[#This Row],[SampleLabel]]+3</f>
        <v>23010003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23010005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23</v>
      </c>
      <c r="B322" s="1">
        <f t="shared" si="17"/>
        <v>1</v>
      </c>
      <c r="C322" s="1">
        <f t="shared" si="18"/>
        <v>12</v>
      </c>
      <c r="D322" s="134">
        <f t="shared" ref="D322:D385" si="20">A322*1000000+B322*10000</f>
        <v>23010000</v>
      </c>
      <c r="E322" s="1">
        <f>INDEX(FCF[From],MATCH(FCFdata[[#This Row],[FCFindex]],FCF[FCFindex]))</f>
        <v>13</v>
      </c>
      <c r="F322" s="1">
        <f>INDEX(FCF[To],MATCH(FCFdata[[#This Row],[FCFindex]],FCF[FCFindex]))</f>
        <v>14</v>
      </c>
      <c r="G322" s="1" t="str">
        <f>INDEX(FCF[MarkFrom],MATCH(FCFdata[[#This Row],[FCFindex]],FCF[FCFindex]))</f>
        <v>9Ama</v>
      </c>
      <c r="H322" s="1" t="str">
        <f>INDEX(FCF[MarkTo],MATCH(FCFdata[[#This Row],[FCFindex]],FCF[FCFindex]))</f>
        <v>10AsTm</v>
      </c>
      <c r="I322" s="118">
        <f>FCFdata[[#This Row],[SampleLabel]]+3</f>
        <v>23010003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13</v>
      </c>
      <c r="D323" s="134">
        <f t="shared" si="20"/>
        <v>23010000</v>
      </c>
      <c r="E323" s="1">
        <f>INDEX(FCF[From],MATCH(FCFdata[[#This Row],[FCFindex]],FCF[FCFindex]))</f>
        <v>14</v>
      </c>
      <c r="F323" s="1">
        <f>INDEX(FCF[To],MATCH(FCFdata[[#This Row],[FCFindex]],FCF[FCFindex]))</f>
        <v>15</v>
      </c>
      <c r="G323" s="1" t="str">
        <f>INDEX(FCF[MarkFrom],MATCH(FCFdata[[#This Row],[FCFindex]],FCF[FCFindex]))</f>
        <v>10AsTm</v>
      </c>
      <c r="H323" s="1" t="str">
        <f>INDEX(FCF[MarkTo],MATCH(FCFdata[[#This Row],[FCFindex]],FCF[FCFindex]))</f>
        <v>11Azd</v>
      </c>
      <c r="I323" s="118">
        <f>FCFdata[[#This Row],[SampleLabel]]+3</f>
        <v>23010003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24</v>
      </c>
      <c r="B324" s="1">
        <f t="shared" si="21"/>
        <v>1</v>
      </c>
      <c r="C324" s="1">
        <f t="shared" si="22"/>
        <v>0</v>
      </c>
      <c r="D324" s="134">
        <f t="shared" si="20"/>
        <v>24010000</v>
      </c>
      <c r="E324" s="1">
        <f>INDEX(FCF[From],MATCH(FCFdata[[#This Row],[FCFindex]],FCF[FCFindex]))</f>
        <v>1</v>
      </c>
      <c r="F324" s="1">
        <f>INDEX(FCF[To],MATCH(FCFdata[[#This Row],[FCFindex]],FCF[FCFindex]))</f>
        <v>2</v>
      </c>
      <c r="G324" s="1" t="str">
        <f>INDEX(FCF[MarkFrom],MATCH(FCFdata[[#This Row],[FCFindex]],FCF[FCFindex]))</f>
        <v>1Dig</v>
      </c>
      <c r="H324" s="1" t="str">
        <f>INDEX(FCF[MarkTo],MATCH(FCFdata[[#This Row],[FCFindex]],FCF[FCFindex]))</f>
        <v>1D</v>
      </c>
      <c r="I324" s="118">
        <f>FCFdata[[#This Row],[SampleLabel]]+3</f>
        <v>24010003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24010005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24</v>
      </c>
      <c r="B325" s="1">
        <f t="shared" si="21"/>
        <v>1</v>
      </c>
      <c r="C325" s="1">
        <f t="shared" si="22"/>
        <v>1</v>
      </c>
      <c r="D325" s="134">
        <f t="shared" si="20"/>
        <v>24010000</v>
      </c>
      <c r="E325" s="1">
        <f>INDEX(FCF[From],MATCH(FCFdata[[#This Row],[FCFindex]],FCF[FCFindex]))</f>
        <v>2</v>
      </c>
      <c r="F325" s="1">
        <f>INDEX(FCF[To],MATCH(FCFdata[[#This Row],[FCFindex]],FCF[FCFindex]))</f>
        <v>3</v>
      </c>
      <c r="G325" s="1" t="str">
        <f>INDEX(FCF[MarkFrom],MATCH(FCFdata[[#This Row],[FCFindex]],FCF[FCFindex]))</f>
        <v>1D</v>
      </c>
      <c r="H325" s="1" t="str">
        <f>INDEX(FCF[MarkTo],MATCH(FCFdata[[#This Row],[FCFindex]],FCF[FCFindex]))</f>
        <v>1M.1</v>
      </c>
      <c r="I325" s="118">
        <f>FCFdata[[#This Row],[SampleLabel]]+3</f>
        <v>24010003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24010005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24</v>
      </c>
      <c r="B326" s="1">
        <f t="shared" si="21"/>
        <v>1</v>
      </c>
      <c r="C326" s="1">
        <f t="shared" si="22"/>
        <v>2</v>
      </c>
      <c r="D326" s="134">
        <f t="shared" si="20"/>
        <v>24010000</v>
      </c>
      <c r="E326" s="1">
        <f>INDEX(FCF[From],MATCH(FCFdata[[#This Row],[FCFindex]],FCF[FCFindex]))</f>
        <v>3</v>
      </c>
      <c r="F326" s="1">
        <f>INDEX(FCF[To],MATCH(FCFdata[[#This Row],[FCFindex]],FCF[FCFindex]))</f>
        <v>4</v>
      </c>
      <c r="G326" s="1" t="str">
        <f>INDEX(FCF[MarkFrom],MATCH(FCFdata[[#This Row],[FCFindex]],FCF[FCFindex]))</f>
        <v>1M.1</v>
      </c>
      <c r="H326" s="1" t="str">
        <f>INDEX(FCF[MarkTo],MATCH(FCFdata[[#This Row],[FCFindex]],FCF[FCFindex]))</f>
        <v>2Oct</v>
      </c>
      <c r="I326" s="118">
        <f>FCFdata[[#This Row],[SampleLabel]]+3</f>
        <v>24010003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24010005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24</v>
      </c>
      <c r="B327" s="1">
        <f t="shared" si="21"/>
        <v>1</v>
      </c>
      <c r="C327" s="1">
        <f t="shared" si="22"/>
        <v>3</v>
      </c>
      <c r="D327" s="134">
        <f t="shared" si="20"/>
        <v>24010000</v>
      </c>
      <c r="E327" s="1">
        <f>INDEX(FCF[From],MATCH(FCFdata[[#This Row],[FCFindex]],FCF[FCFindex]))</f>
        <v>4</v>
      </c>
      <c r="F327" s="1">
        <f>INDEX(FCF[To],MATCH(FCFdata[[#This Row],[FCFindex]],FCF[FCFindex]))</f>
        <v>5</v>
      </c>
      <c r="G327" s="1" t="str">
        <f>INDEX(FCF[MarkFrom],MATCH(FCFdata[[#This Row],[FCFindex]],FCF[FCFindex]))</f>
        <v>2Oct</v>
      </c>
      <c r="H327" s="1" t="str">
        <f>INDEX(FCF[MarkTo],MATCH(FCFdata[[#This Row],[FCFindex]],FCF[FCFindex]))</f>
        <v>2c</v>
      </c>
      <c r="I327" s="118">
        <f>FCFdata[[#This Row],[SampleLabel]]+3</f>
        <v>24010003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24010005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24</v>
      </c>
      <c r="B328" s="1">
        <f t="shared" si="21"/>
        <v>1</v>
      </c>
      <c r="C328" s="1">
        <f t="shared" si="22"/>
        <v>4</v>
      </c>
      <c r="D328" s="134">
        <f t="shared" si="20"/>
        <v>24010000</v>
      </c>
      <c r="E328" s="1">
        <f>INDEX(FCF[From],MATCH(FCFdata[[#This Row],[FCFindex]],FCF[FCFindex]))</f>
        <v>5</v>
      </c>
      <c r="F328" s="1">
        <f>INDEX(FCF[To],MATCH(FCFdata[[#This Row],[FCFindex]],FCF[FCFindex]))</f>
        <v>6</v>
      </c>
      <c r="G328" s="1" t="str">
        <f>INDEX(FCF[MarkFrom],MATCH(FCFdata[[#This Row],[FCFindex]],FCF[FCFindex]))</f>
        <v>2c</v>
      </c>
      <c r="H328" s="1" t="str">
        <f>INDEX(FCF[MarkTo],MATCH(FCFdata[[#This Row],[FCFindex]],FCF[FCFindex]))</f>
        <v>2M2</v>
      </c>
      <c r="I328" s="118">
        <f>FCFdata[[#This Row],[SampleLabel]]+3</f>
        <v>24010003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24010005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24</v>
      </c>
      <c r="B329" s="1">
        <f t="shared" si="21"/>
        <v>1</v>
      </c>
      <c r="C329" s="1">
        <f t="shared" si="22"/>
        <v>5</v>
      </c>
      <c r="D329" s="134">
        <f t="shared" si="20"/>
        <v>24010000</v>
      </c>
      <c r="E329" s="1">
        <f>INDEX(FCF[From],MATCH(FCFdata[[#This Row],[FCFindex]],FCF[FCFindex]))</f>
        <v>6</v>
      </c>
      <c r="F329" s="1">
        <f>INDEX(FCF[To],MATCH(FCFdata[[#This Row],[FCFindex]],FCF[FCFindex]))</f>
        <v>7</v>
      </c>
      <c r="G329" s="1" t="str">
        <f>INDEX(FCF[MarkFrom],MATCH(FCFdata[[#This Row],[FCFindex]],FCF[FCFindex]))</f>
        <v>2M2</v>
      </c>
      <c r="H329" s="1" t="str">
        <f>INDEX(FCF[MarkTo],MATCH(FCFdata[[#This Row],[FCFindex]],FCF[FCFindex]))</f>
        <v>3P</v>
      </c>
      <c r="I329" s="118">
        <f>FCFdata[[#This Row],[SampleLabel]]+3</f>
        <v>24010003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24010005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24</v>
      </c>
      <c r="B330" s="1">
        <f t="shared" si="21"/>
        <v>1</v>
      </c>
      <c r="C330" s="1">
        <f t="shared" si="22"/>
        <v>6</v>
      </c>
      <c r="D330" s="134">
        <f t="shared" si="20"/>
        <v>24010000</v>
      </c>
      <c r="E330" s="1">
        <f>INDEX(FCF[From],MATCH(FCFdata[[#This Row],[FCFindex]],FCF[FCFindex]))</f>
        <v>7</v>
      </c>
      <c r="F330" s="1">
        <f>INDEX(FCF[To],MATCH(FCFdata[[#This Row],[FCFindex]],FCF[FCFindex]))</f>
        <v>8</v>
      </c>
      <c r="G330" s="1" t="str">
        <f>INDEX(FCF[MarkFrom],MATCH(FCFdata[[#This Row],[FCFindex]],FCF[FCFindex]))</f>
        <v>3P</v>
      </c>
      <c r="H330" s="1" t="str">
        <f>INDEX(FCF[MarkTo],MATCH(FCFdata[[#This Row],[FCFindex]],FCF[FCFindex]))</f>
        <v>4G</v>
      </c>
      <c r="I330" s="118">
        <f>FCFdata[[#This Row],[SampleLabel]]+3</f>
        <v>24010003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24010005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24</v>
      </c>
      <c r="B331" s="1">
        <f t="shared" si="21"/>
        <v>1</v>
      </c>
      <c r="C331" s="1">
        <f t="shared" si="22"/>
        <v>7</v>
      </c>
      <c r="D331" s="134">
        <f t="shared" si="20"/>
        <v>24010000</v>
      </c>
      <c r="E331" s="1">
        <f>INDEX(FCF[From],MATCH(FCFdata[[#This Row],[FCFindex]],FCF[FCFindex]))</f>
        <v>8</v>
      </c>
      <c r="F331" s="1">
        <f>INDEX(FCF[To],MATCH(FCFdata[[#This Row],[FCFindex]],FCF[FCFindex]))</f>
        <v>9</v>
      </c>
      <c r="G331" s="1" t="str">
        <f>INDEX(FCF[MarkFrom],MATCH(FCFdata[[#This Row],[FCFindex]],FCF[FCFindex]))</f>
        <v>4G</v>
      </c>
      <c r="H331" s="1" t="str">
        <f>INDEX(FCF[MarkTo],MATCH(FCFdata[[#This Row],[FCFindex]],FCF[FCFindex]))</f>
        <v>5S</v>
      </c>
      <c r="I331" s="118">
        <f>FCFdata[[#This Row],[SampleLabel]]+3</f>
        <v>24010003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24010005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24</v>
      </c>
      <c r="B332" s="1">
        <f t="shared" si="21"/>
        <v>1</v>
      </c>
      <c r="C332" s="1">
        <f t="shared" si="22"/>
        <v>8</v>
      </c>
      <c r="D332" s="134">
        <f t="shared" si="20"/>
        <v>24010000</v>
      </c>
      <c r="E332" s="1">
        <f>INDEX(FCF[From],MATCH(FCFdata[[#This Row],[FCFindex]],FCF[FCFindex]))</f>
        <v>9</v>
      </c>
      <c r="F332" s="1">
        <f>INDEX(FCF[To],MATCH(FCFdata[[#This Row],[FCFindex]],FCF[FCFindex]))</f>
        <v>10</v>
      </c>
      <c r="G332" s="1" t="str">
        <f>INDEX(FCF[MarkFrom],MATCH(FCFdata[[#This Row],[FCFindex]],FCF[FCFindex]))</f>
        <v>5S</v>
      </c>
      <c r="H332" s="1" t="str">
        <f>INDEX(FCF[MarkTo],MATCH(FCFdata[[#This Row],[FCFindex]],FCF[FCFindex]))</f>
        <v>6Gp</v>
      </c>
      <c r="I332" s="118">
        <f>FCFdata[[#This Row],[SampleLabel]]+3</f>
        <v>24010003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24</v>
      </c>
      <c r="B333" s="1">
        <f t="shared" si="21"/>
        <v>1</v>
      </c>
      <c r="C333" s="1">
        <f t="shared" si="22"/>
        <v>9</v>
      </c>
      <c r="D333" s="134">
        <f t="shared" si="20"/>
        <v>24010000</v>
      </c>
      <c r="E333" s="1">
        <f>INDEX(FCF[From],MATCH(FCFdata[[#This Row],[FCFindex]],FCF[FCFindex]))</f>
        <v>10</v>
      </c>
      <c r="F333" s="1">
        <f>INDEX(FCF[To],MATCH(FCFdata[[#This Row],[FCFindex]],FCF[FCFindex]))</f>
        <v>11</v>
      </c>
      <c r="G333" s="1" t="str">
        <f>INDEX(FCF[MarkFrom],MATCH(FCFdata[[#This Row],[FCFindex]],FCF[FCFindex]))</f>
        <v>6Gp</v>
      </c>
      <c r="H333" s="1" t="str">
        <f>INDEX(FCF[MarkTo],MATCH(FCFdata[[#This Row],[FCFindex]],FCF[FCFindex]))</f>
        <v>7U</v>
      </c>
      <c r="I333" s="118">
        <f>FCFdata[[#This Row],[SampleLabel]]+3</f>
        <v>24010003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24</v>
      </c>
      <c r="B334" s="1">
        <f t="shared" si="21"/>
        <v>1</v>
      </c>
      <c r="C334" s="1">
        <f t="shared" si="22"/>
        <v>10</v>
      </c>
      <c r="D334" s="134">
        <f t="shared" si="20"/>
        <v>24010000</v>
      </c>
      <c r="E334" s="1">
        <f>INDEX(FCF[From],MATCH(FCFdata[[#This Row],[FCFindex]],FCF[FCFindex]))</f>
        <v>11</v>
      </c>
      <c r="F334" s="1">
        <f>INDEX(FCF[To],MATCH(FCFdata[[#This Row],[FCFindex]],FCF[FCFindex]))</f>
        <v>12</v>
      </c>
      <c r="G334" s="1" t="str">
        <f>INDEX(FCF[MarkFrom],MATCH(FCFdata[[#This Row],[FCFindex]],FCF[FCFindex]))</f>
        <v>7U</v>
      </c>
      <c r="H334" s="1" t="str">
        <f>INDEX(FCF[MarkTo],MATCH(FCFdata[[#This Row],[FCFindex]],FCF[FCFindex]))</f>
        <v>8Rot</v>
      </c>
      <c r="I334" s="118">
        <f>FCFdata[[#This Row],[SampleLabel]]+3</f>
        <v>24010003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24</v>
      </c>
      <c r="B335" s="1">
        <f t="shared" si="21"/>
        <v>1</v>
      </c>
      <c r="C335" s="1">
        <f t="shared" si="22"/>
        <v>11</v>
      </c>
      <c r="D335" s="134">
        <f t="shared" si="20"/>
        <v>24010000</v>
      </c>
      <c r="E335" s="1">
        <f>INDEX(FCF[From],MATCH(FCFdata[[#This Row],[FCFindex]],FCF[FCFindex]))</f>
        <v>12</v>
      </c>
      <c r="F335" s="1">
        <f>INDEX(FCF[To],MATCH(FCFdata[[#This Row],[FCFindex]],FCF[FCFindex]))</f>
        <v>13</v>
      </c>
      <c r="G335" s="1" t="str">
        <f>INDEX(FCF[MarkFrom],MATCH(FCFdata[[#This Row],[FCFindex]],FCF[FCFindex]))</f>
        <v>8Rot</v>
      </c>
      <c r="H335" s="1" t="str">
        <f>INDEX(FCF[MarkTo],MATCH(FCFdata[[#This Row],[FCFindex]],FCF[FCFindex]))</f>
        <v>9Ama</v>
      </c>
      <c r="I335" s="118">
        <f>FCFdata[[#This Row],[SampleLabel]]+3</f>
        <v>24010003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24</v>
      </c>
      <c r="B336" s="1">
        <f t="shared" si="21"/>
        <v>1</v>
      </c>
      <c r="C336" s="1">
        <f t="shared" si="22"/>
        <v>12</v>
      </c>
      <c r="D336" s="134">
        <f t="shared" si="20"/>
        <v>24010000</v>
      </c>
      <c r="E336" s="1">
        <f>INDEX(FCF[From],MATCH(FCFdata[[#This Row],[FCFindex]],FCF[FCFindex]))</f>
        <v>13</v>
      </c>
      <c r="F336" s="1">
        <f>INDEX(FCF[To],MATCH(FCFdata[[#This Row],[FCFindex]],FCF[FCFindex]))</f>
        <v>14</v>
      </c>
      <c r="G336" s="1" t="str">
        <f>INDEX(FCF[MarkFrom],MATCH(FCFdata[[#This Row],[FCFindex]],FCF[FCFindex]))</f>
        <v>9Ama</v>
      </c>
      <c r="H336" s="1" t="str">
        <f>INDEX(FCF[MarkTo],MATCH(FCFdata[[#This Row],[FCFindex]],FCF[FCFindex]))</f>
        <v>10AsTm</v>
      </c>
      <c r="I336" s="118">
        <f>FCFdata[[#This Row],[SampleLabel]]+3</f>
        <v>24010003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24</v>
      </c>
      <c r="B337" s="1">
        <f t="shared" si="21"/>
        <v>1</v>
      </c>
      <c r="C337" s="1">
        <f t="shared" si="22"/>
        <v>13</v>
      </c>
      <c r="D337" s="134">
        <f t="shared" si="20"/>
        <v>24010000</v>
      </c>
      <c r="E337" s="1">
        <f>INDEX(FCF[From],MATCH(FCFdata[[#This Row],[FCFindex]],FCF[FCFindex]))</f>
        <v>14</v>
      </c>
      <c r="F337" s="1">
        <f>INDEX(FCF[To],MATCH(FCFdata[[#This Row],[FCFindex]],FCF[FCFindex]))</f>
        <v>15</v>
      </c>
      <c r="G337" s="1" t="str">
        <f>INDEX(FCF[MarkFrom],MATCH(FCFdata[[#This Row],[FCFindex]],FCF[FCFindex]))</f>
        <v>10AsTm</v>
      </c>
      <c r="H337" s="1" t="str">
        <f>INDEX(FCF[MarkTo],MATCH(FCFdata[[#This Row],[FCFindex]],FCF[FCFindex]))</f>
        <v>11Azd</v>
      </c>
      <c r="I337" s="118">
        <f>FCFdata[[#This Row],[SampleLabel]]+3</f>
        <v>24010003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25</v>
      </c>
      <c r="B338" s="1">
        <f t="shared" si="21"/>
        <v>1</v>
      </c>
      <c r="C338" s="1">
        <f t="shared" si="22"/>
        <v>0</v>
      </c>
      <c r="D338" s="134">
        <f t="shared" si="20"/>
        <v>25010000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1D</v>
      </c>
      <c r="I338" s="118">
        <f>FCFdata[[#This Row],[SampleLabel]]+3</f>
        <v>25010003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25010005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25</v>
      </c>
      <c r="B339" s="1">
        <f t="shared" si="21"/>
        <v>1</v>
      </c>
      <c r="C339" s="1">
        <f t="shared" si="22"/>
        <v>1</v>
      </c>
      <c r="D339" s="134">
        <f t="shared" si="20"/>
        <v>25010000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1D</v>
      </c>
      <c r="H339" s="1" t="str">
        <f>INDEX(FCF[MarkTo],MATCH(FCFdata[[#This Row],[FCFindex]],FCF[FCFindex]))</f>
        <v>1M.1</v>
      </c>
      <c r="I339" s="118">
        <f>FCFdata[[#This Row],[SampleLabel]]+3</f>
        <v>25010003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25010005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25</v>
      </c>
      <c r="B340" s="1">
        <f t="shared" si="21"/>
        <v>1</v>
      </c>
      <c r="C340" s="1">
        <f t="shared" si="22"/>
        <v>2</v>
      </c>
      <c r="D340" s="134">
        <f t="shared" si="20"/>
        <v>25010000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1M.1</v>
      </c>
      <c r="H340" s="1" t="str">
        <f>INDEX(FCF[MarkTo],MATCH(FCFdata[[#This Row],[FCFindex]],FCF[FCFindex]))</f>
        <v>2Oct</v>
      </c>
      <c r="I340" s="118">
        <f>FCFdata[[#This Row],[SampleLabel]]+3</f>
        <v>25010003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25010005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25</v>
      </c>
      <c r="B341" s="1">
        <f t="shared" si="21"/>
        <v>1</v>
      </c>
      <c r="C341" s="1">
        <f t="shared" si="22"/>
        <v>3</v>
      </c>
      <c r="D341" s="134">
        <f t="shared" si="20"/>
        <v>25010000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2Oct</v>
      </c>
      <c r="H341" s="1" t="str">
        <f>INDEX(FCF[MarkTo],MATCH(FCFdata[[#This Row],[FCFindex]],FCF[FCFindex]))</f>
        <v>2c</v>
      </c>
      <c r="I341" s="118">
        <f>FCFdata[[#This Row],[SampleLabel]]+3</f>
        <v>25010003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25010005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25</v>
      </c>
      <c r="B342" s="1">
        <f t="shared" si="21"/>
        <v>1</v>
      </c>
      <c r="C342" s="1">
        <f t="shared" si="22"/>
        <v>4</v>
      </c>
      <c r="D342" s="134">
        <f t="shared" si="20"/>
        <v>25010000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2c</v>
      </c>
      <c r="H342" s="1" t="str">
        <f>INDEX(FCF[MarkTo],MATCH(FCFdata[[#This Row],[FCFindex]],FCF[FCFindex]))</f>
        <v>2M2</v>
      </c>
      <c r="I342" s="118">
        <f>FCFdata[[#This Row],[SampleLabel]]+3</f>
        <v>25010003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25</v>
      </c>
      <c r="B343" s="1">
        <f t="shared" si="21"/>
        <v>1</v>
      </c>
      <c r="C343" s="1">
        <f t="shared" si="22"/>
        <v>5</v>
      </c>
      <c r="D343" s="134">
        <f t="shared" si="20"/>
        <v>25010000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2M2</v>
      </c>
      <c r="H343" s="1" t="str">
        <f>INDEX(FCF[MarkTo],MATCH(FCFdata[[#This Row],[FCFindex]],FCF[FCFindex]))</f>
        <v>3P</v>
      </c>
      <c r="I343" s="118">
        <f>FCFdata[[#This Row],[SampleLabel]]+3</f>
        <v>25010003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25</v>
      </c>
      <c r="B344" s="1">
        <f t="shared" si="21"/>
        <v>1</v>
      </c>
      <c r="C344" s="1">
        <f t="shared" si="22"/>
        <v>6</v>
      </c>
      <c r="D344" s="134">
        <f t="shared" si="20"/>
        <v>25010000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3P</v>
      </c>
      <c r="H344" s="1" t="str">
        <f>INDEX(FCF[MarkTo],MATCH(FCFdata[[#This Row],[FCFindex]],FCF[FCFindex]))</f>
        <v>4G</v>
      </c>
      <c r="I344" s="118">
        <f>FCFdata[[#This Row],[SampleLabel]]+3</f>
        <v>25010003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25</v>
      </c>
      <c r="B345" s="1">
        <f t="shared" si="21"/>
        <v>1</v>
      </c>
      <c r="C345" s="1">
        <f t="shared" si="22"/>
        <v>7</v>
      </c>
      <c r="D345" s="134">
        <f t="shared" si="20"/>
        <v>25010000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4G</v>
      </c>
      <c r="H345" s="1" t="str">
        <f>INDEX(FCF[MarkTo],MATCH(FCFdata[[#This Row],[FCFindex]],FCF[FCFindex]))</f>
        <v>5S</v>
      </c>
      <c r="I345" s="118">
        <f>FCFdata[[#This Row],[SampleLabel]]+3</f>
        <v>25010003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25</v>
      </c>
      <c r="B346" s="1">
        <f t="shared" si="21"/>
        <v>1</v>
      </c>
      <c r="C346" s="1">
        <f t="shared" si="22"/>
        <v>8</v>
      </c>
      <c r="D346" s="134">
        <f t="shared" si="20"/>
        <v>25010000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5S</v>
      </c>
      <c r="H346" s="1" t="str">
        <f>INDEX(FCF[MarkTo],MATCH(FCFdata[[#This Row],[FCFindex]],FCF[FCFindex]))</f>
        <v>6Gp</v>
      </c>
      <c r="I346" s="118">
        <f>FCFdata[[#This Row],[SampleLabel]]+3</f>
        <v>25010003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25</v>
      </c>
      <c r="B347" s="1">
        <f t="shared" si="21"/>
        <v>1</v>
      </c>
      <c r="C347" s="1">
        <f t="shared" si="22"/>
        <v>9</v>
      </c>
      <c r="D347" s="134">
        <f t="shared" si="20"/>
        <v>25010000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6Gp</v>
      </c>
      <c r="H347" s="1" t="str">
        <f>INDEX(FCF[MarkTo],MATCH(FCFdata[[#This Row],[FCFindex]],FCF[FCFindex]))</f>
        <v>7U</v>
      </c>
      <c r="I347" s="118">
        <f>FCFdata[[#This Row],[SampleLabel]]+3</f>
        <v>25010003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25</v>
      </c>
      <c r="B348" s="1">
        <f t="shared" si="21"/>
        <v>1</v>
      </c>
      <c r="C348" s="1">
        <f t="shared" si="22"/>
        <v>10</v>
      </c>
      <c r="D348" s="134">
        <f t="shared" si="20"/>
        <v>25010000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7U</v>
      </c>
      <c r="H348" s="1" t="str">
        <f>INDEX(FCF[MarkTo],MATCH(FCFdata[[#This Row],[FCFindex]],FCF[FCFindex]))</f>
        <v>8Rot</v>
      </c>
      <c r="I348" s="118">
        <f>FCFdata[[#This Row],[SampleLabel]]+3</f>
        <v>25010003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25</v>
      </c>
      <c r="B349" s="1">
        <f t="shared" si="21"/>
        <v>1</v>
      </c>
      <c r="C349" s="1">
        <f t="shared" si="22"/>
        <v>11</v>
      </c>
      <c r="D349" s="134">
        <f t="shared" si="20"/>
        <v>25010000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8Rot</v>
      </c>
      <c r="H349" s="1" t="str">
        <f>INDEX(FCF[MarkTo],MATCH(FCFdata[[#This Row],[FCFindex]],FCF[FCFindex]))</f>
        <v>9Ama</v>
      </c>
      <c r="I349" s="118">
        <f>FCFdata[[#This Row],[SampleLabel]]+3</f>
        <v>25010003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25</v>
      </c>
      <c r="B350" s="1">
        <f t="shared" si="21"/>
        <v>1</v>
      </c>
      <c r="C350" s="1">
        <f t="shared" si="22"/>
        <v>12</v>
      </c>
      <c r="D350" s="134">
        <f t="shared" si="20"/>
        <v>25010000</v>
      </c>
      <c r="E350" s="1">
        <f>INDEX(FCF[From],MATCH(FCFdata[[#This Row],[FCFindex]],FCF[FCFindex]))</f>
        <v>13</v>
      </c>
      <c r="F350" s="1">
        <f>INDEX(FCF[To],MATCH(FCFdata[[#This Row],[FCFindex]],FCF[FCFindex]))</f>
        <v>14</v>
      </c>
      <c r="G350" s="1" t="str">
        <f>INDEX(FCF[MarkFrom],MATCH(FCFdata[[#This Row],[FCFindex]],FCF[FCFindex]))</f>
        <v>9Ama</v>
      </c>
      <c r="H350" s="1" t="str">
        <f>INDEX(FCF[MarkTo],MATCH(FCFdata[[#This Row],[FCFindex]],FCF[FCFindex]))</f>
        <v>10AsTm</v>
      </c>
      <c r="I350" s="118">
        <f>FCFdata[[#This Row],[SampleLabel]]+3</f>
        <v>25010003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25</v>
      </c>
      <c r="B351" s="1">
        <f t="shared" si="21"/>
        <v>1</v>
      </c>
      <c r="C351" s="1">
        <f t="shared" si="22"/>
        <v>13</v>
      </c>
      <c r="D351" s="134">
        <f t="shared" si="20"/>
        <v>25010000</v>
      </c>
      <c r="E351" s="1">
        <f>INDEX(FCF[From],MATCH(FCFdata[[#This Row],[FCFindex]],FCF[FCFindex]))</f>
        <v>14</v>
      </c>
      <c r="F351" s="1">
        <f>INDEX(FCF[To],MATCH(FCFdata[[#This Row],[FCFindex]],FCF[FCFindex]))</f>
        <v>15</v>
      </c>
      <c r="G351" s="1" t="str">
        <f>INDEX(FCF[MarkFrom],MATCH(FCFdata[[#This Row],[FCFindex]],FCF[FCFindex]))</f>
        <v>10AsTm</v>
      </c>
      <c r="H351" s="1" t="str">
        <f>INDEX(FCF[MarkTo],MATCH(FCFdata[[#This Row],[FCFindex]],FCF[FCFindex]))</f>
        <v>11Azd</v>
      </c>
      <c r="I351" s="118">
        <f>FCFdata[[#This Row],[SampleLabel]]+3</f>
        <v>25010003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26</v>
      </c>
      <c r="B352" s="1">
        <f t="shared" si="21"/>
        <v>1</v>
      </c>
      <c r="C352" s="1">
        <f t="shared" si="22"/>
        <v>0</v>
      </c>
      <c r="D352" s="134">
        <f t="shared" si="20"/>
        <v>26010000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2</v>
      </c>
      <c r="G352" s="1" t="str">
        <f>INDEX(FCF[MarkFrom],MATCH(FCFdata[[#This Row],[FCFindex]],FCF[FCFindex]))</f>
        <v>1Dig</v>
      </c>
      <c r="H352" s="1" t="str">
        <f>INDEX(FCF[MarkTo],MATCH(FCFdata[[#This Row],[FCFindex]],FCF[FCFindex]))</f>
        <v>1D</v>
      </c>
      <c r="I352" s="118">
        <f>FCFdata[[#This Row],[SampleLabel]]+3</f>
        <v>26010003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26</v>
      </c>
      <c r="B353" s="1">
        <f t="shared" si="21"/>
        <v>1</v>
      </c>
      <c r="C353" s="1">
        <f t="shared" si="22"/>
        <v>1</v>
      </c>
      <c r="D353" s="134">
        <f t="shared" si="20"/>
        <v>26010000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1M.1</v>
      </c>
      <c r="I353" s="118">
        <f>FCFdata[[#This Row],[SampleLabel]]+3</f>
        <v>26010003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26</v>
      </c>
      <c r="B354" s="1">
        <f t="shared" si="21"/>
        <v>1</v>
      </c>
      <c r="C354" s="1">
        <f t="shared" si="22"/>
        <v>2</v>
      </c>
      <c r="D354" s="134">
        <f t="shared" si="20"/>
        <v>26010000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1M.1</v>
      </c>
      <c r="H354" s="1" t="str">
        <f>INDEX(FCF[MarkTo],MATCH(FCFdata[[#This Row],[FCFindex]],FCF[FCFindex]))</f>
        <v>2Oct</v>
      </c>
      <c r="I354" s="118">
        <f>FCFdata[[#This Row],[SampleLabel]]+3</f>
        <v>26010003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26</v>
      </c>
      <c r="B355" s="1">
        <f t="shared" si="21"/>
        <v>1</v>
      </c>
      <c r="C355" s="1">
        <f t="shared" si="22"/>
        <v>3</v>
      </c>
      <c r="D355" s="134">
        <f t="shared" si="20"/>
        <v>26010000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2Oct</v>
      </c>
      <c r="H355" s="1" t="str">
        <f>INDEX(FCF[MarkTo],MATCH(FCFdata[[#This Row],[FCFindex]],FCF[FCFindex]))</f>
        <v>2c</v>
      </c>
      <c r="I355" s="118">
        <f>FCFdata[[#This Row],[SampleLabel]]+3</f>
        <v>26010003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26</v>
      </c>
      <c r="B356" s="1">
        <f t="shared" si="21"/>
        <v>1</v>
      </c>
      <c r="C356" s="1">
        <f t="shared" si="22"/>
        <v>4</v>
      </c>
      <c r="D356" s="134">
        <f t="shared" si="20"/>
        <v>26010000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2M2</v>
      </c>
      <c r="I356" s="118">
        <f>FCFdata[[#This Row],[SampleLabel]]+3</f>
        <v>26010003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26</v>
      </c>
      <c r="B357" s="1">
        <f t="shared" si="21"/>
        <v>1</v>
      </c>
      <c r="C357" s="1">
        <f t="shared" si="22"/>
        <v>5</v>
      </c>
      <c r="D357" s="134">
        <f t="shared" si="20"/>
        <v>26010000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2M2</v>
      </c>
      <c r="H357" s="1" t="str">
        <f>INDEX(FCF[MarkTo],MATCH(FCFdata[[#This Row],[FCFindex]],FCF[FCFindex]))</f>
        <v>3P</v>
      </c>
      <c r="I357" s="118">
        <f>FCFdata[[#This Row],[SampleLabel]]+3</f>
        <v>26010003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26</v>
      </c>
      <c r="B358" s="1">
        <f t="shared" si="21"/>
        <v>1</v>
      </c>
      <c r="C358" s="1">
        <f t="shared" si="22"/>
        <v>6</v>
      </c>
      <c r="D358" s="134">
        <f t="shared" si="20"/>
        <v>26010000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3P</v>
      </c>
      <c r="H358" s="1" t="str">
        <f>INDEX(FCF[MarkTo],MATCH(FCFdata[[#This Row],[FCFindex]],FCF[FCFindex]))</f>
        <v>4G</v>
      </c>
      <c r="I358" s="118">
        <f>FCFdata[[#This Row],[SampleLabel]]+3</f>
        <v>26010003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26</v>
      </c>
      <c r="B359" s="1">
        <f t="shared" si="21"/>
        <v>1</v>
      </c>
      <c r="C359" s="1">
        <f t="shared" si="22"/>
        <v>7</v>
      </c>
      <c r="D359" s="134">
        <f t="shared" si="20"/>
        <v>26010000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4G</v>
      </c>
      <c r="H359" s="1" t="str">
        <f>INDEX(FCF[MarkTo],MATCH(FCFdata[[#This Row],[FCFindex]],FCF[FCFindex]))</f>
        <v>5S</v>
      </c>
      <c r="I359" s="118">
        <f>FCFdata[[#This Row],[SampleLabel]]+3</f>
        <v>26010003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26</v>
      </c>
      <c r="B360" s="1">
        <f t="shared" si="21"/>
        <v>1</v>
      </c>
      <c r="C360" s="1">
        <f t="shared" si="22"/>
        <v>8</v>
      </c>
      <c r="D360" s="134">
        <f t="shared" si="20"/>
        <v>26010000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5S</v>
      </c>
      <c r="H360" s="1" t="str">
        <f>INDEX(FCF[MarkTo],MATCH(FCFdata[[#This Row],[FCFindex]],FCF[FCFindex]))</f>
        <v>6Gp</v>
      </c>
      <c r="I360" s="118">
        <f>FCFdata[[#This Row],[SampleLabel]]+3</f>
        <v>26010003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26</v>
      </c>
      <c r="B361" s="1">
        <f t="shared" si="21"/>
        <v>1</v>
      </c>
      <c r="C361" s="1">
        <f t="shared" si="22"/>
        <v>9</v>
      </c>
      <c r="D361" s="134">
        <f t="shared" si="20"/>
        <v>26010000</v>
      </c>
      <c r="E361" s="1">
        <f>INDEX(FCF[From],MATCH(FCFdata[[#This Row],[FCFindex]],FCF[FCFindex]))</f>
        <v>10</v>
      </c>
      <c r="F361" s="1">
        <f>INDEX(FCF[To],MATCH(FCFdata[[#This Row],[FCFindex]],FCF[FCFindex]))</f>
        <v>11</v>
      </c>
      <c r="G361" s="1" t="str">
        <f>INDEX(FCF[MarkFrom],MATCH(FCFdata[[#This Row],[FCFindex]],FCF[FCFindex]))</f>
        <v>6Gp</v>
      </c>
      <c r="H361" s="1" t="str">
        <f>INDEX(FCF[MarkTo],MATCH(FCFdata[[#This Row],[FCFindex]],FCF[FCFindex]))</f>
        <v>7U</v>
      </c>
      <c r="I361" s="118">
        <f>FCFdata[[#This Row],[SampleLabel]]+3</f>
        <v>26010003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26</v>
      </c>
      <c r="B362" s="1">
        <f t="shared" si="21"/>
        <v>1</v>
      </c>
      <c r="C362" s="1">
        <f t="shared" si="22"/>
        <v>10</v>
      </c>
      <c r="D362" s="134">
        <f t="shared" si="20"/>
        <v>26010000</v>
      </c>
      <c r="E362" s="1">
        <f>INDEX(FCF[From],MATCH(FCFdata[[#This Row],[FCFindex]],FCF[FCFindex]))</f>
        <v>11</v>
      </c>
      <c r="F362" s="1">
        <f>INDEX(FCF[To],MATCH(FCFdata[[#This Row],[FCFindex]],FCF[FCFindex]))</f>
        <v>12</v>
      </c>
      <c r="G362" s="1" t="str">
        <f>INDEX(FCF[MarkFrom],MATCH(FCFdata[[#This Row],[FCFindex]],FCF[FCFindex]))</f>
        <v>7U</v>
      </c>
      <c r="H362" s="1" t="str">
        <f>INDEX(FCF[MarkTo],MATCH(FCFdata[[#This Row],[FCFindex]],FCF[FCFindex]))</f>
        <v>8Rot</v>
      </c>
      <c r="I362" s="118">
        <f>FCFdata[[#This Row],[SampleLabel]]+3</f>
        <v>26010003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26010005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26</v>
      </c>
      <c r="B363" s="1">
        <f t="shared" si="21"/>
        <v>1</v>
      </c>
      <c r="C363" s="1">
        <f t="shared" si="22"/>
        <v>11</v>
      </c>
      <c r="D363" s="134">
        <f t="shared" si="20"/>
        <v>26010000</v>
      </c>
      <c r="E363" s="1">
        <f>INDEX(FCF[From],MATCH(FCFdata[[#This Row],[FCFindex]],FCF[FCFindex]))</f>
        <v>12</v>
      </c>
      <c r="F363" s="1">
        <f>INDEX(FCF[To],MATCH(FCFdata[[#This Row],[FCFindex]],FCF[FCFindex]))</f>
        <v>13</v>
      </c>
      <c r="G363" s="1" t="str">
        <f>INDEX(FCF[MarkFrom],MATCH(FCFdata[[#This Row],[FCFindex]],FCF[FCFindex]))</f>
        <v>8Rot</v>
      </c>
      <c r="H363" s="1" t="str">
        <f>INDEX(FCF[MarkTo],MATCH(FCFdata[[#This Row],[FCFindex]],FCF[FCFindex]))</f>
        <v>9Ama</v>
      </c>
      <c r="I363" s="118">
        <f>FCFdata[[#This Row],[SampleLabel]]+3</f>
        <v>26010003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26010005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26</v>
      </c>
      <c r="B364" s="1">
        <f t="shared" si="21"/>
        <v>1</v>
      </c>
      <c r="C364" s="1">
        <f t="shared" si="22"/>
        <v>12</v>
      </c>
      <c r="D364" s="134">
        <f t="shared" si="20"/>
        <v>26010000</v>
      </c>
      <c r="E364" s="1">
        <f>INDEX(FCF[From],MATCH(FCFdata[[#This Row],[FCFindex]],FCF[FCFindex]))</f>
        <v>13</v>
      </c>
      <c r="F364" s="1">
        <f>INDEX(FCF[To],MATCH(FCFdata[[#This Row],[FCFindex]],FCF[FCFindex]))</f>
        <v>14</v>
      </c>
      <c r="G364" s="1" t="str">
        <f>INDEX(FCF[MarkFrom],MATCH(FCFdata[[#This Row],[FCFindex]],FCF[FCFindex]))</f>
        <v>9Ama</v>
      </c>
      <c r="H364" s="1" t="str">
        <f>INDEX(FCF[MarkTo],MATCH(FCFdata[[#This Row],[FCFindex]],FCF[FCFindex]))</f>
        <v>10AsTm</v>
      </c>
      <c r="I364" s="118">
        <f>FCFdata[[#This Row],[SampleLabel]]+3</f>
        <v>26010003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26010005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26</v>
      </c>
      <c r="B365" s="1">
        <f t="shared" si="21"/>
        <v>1</v>
      </c>
      <c r="C365" s="1">
        <f t="shared" si="22"/>
        <v>13</v>
      </c>
      <c r="D365" s="134">
        <f t="shared" si="20"/>
        <v>26010000</v>
      </c>
      <c r="E365" s="1">
        <f>INDEX(FCF[From],MATCH(FCFdata[[#This Row],[FCFindex]],FCF[FCFindex]))</f>
        <v>14</v>
      </c>
      <c r="F365" s="1">
        <f>INDEX(FCF[To],MATCH(FCFdata[[#This Row],[FCFindex]],FCF[FCFindex]))</f>
        <v>15</v>
      </c>
      <c r="G365" s="1" t="str">
        <f>INDEX(FCF[MarkFrom],MATCH(FCFdata[[#This Row],[FCFindex]],FCF[FCFindex]))</f>
        <v>10AsTm</v>
      </c>
      <c r="H365" s="1" t="str">
        <f>INDEX(FCF[MarkTo],MATCH(FCFdata[[#This Row],[FCFindex]],FCF[FCFindex]))</f>
        <v>11Azd</v>
      </c>
      <c r="I365" s="118">
        <f>FCFdata[[#This Row],[SampleLabel]]+3</f>
        <v>26010003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26010005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27</v>
      </c>
      <c r="B366" s="1">
        <f t="shared" si="21"/>
        <v>1</v>
      </c>
      <c r="C366" s="1">
        <f t="shared" si="22"/>
        <v>0</v>
      </c>
      <c r="D366" s="134">
        <f t="shared" si="20"/>
        <v>27010000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1Dig</v>
      </c>
      <c r="H366" s="1" t="str">
        <f>INDEX(FCF[MarkTo],MATCH(FCFdata[[#This Row],[FCFindex]],FCF[FCFindex]))</f>
        <v>1D</v>
      </c>
      <c r="I366" s="118">
        <f>FCFdata[[#This Row],[SampleLabel]]+3</f>
        <v>27010003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27</v>
      </c>
      <c r="B367" s="1">
        <f t="shared" si="21"/>
        <v>1</v>
      </c>
      <c r="C367" s="1">
        <f t="shared" si="22"/>
        <v>1</v>
      </c>
      <c r="D367" s="134">
        <f t="shared" si="20"/>
        <v>27010000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1D</v>
      </c>
      <c r="H367" s="1" t="str">
        <f>INDEX(FCF[MarkTo],MATCH(FCFdata[[#This Row],[FCFindex]],FCF[FCFindex]))</f>
        <v>1M.1</v>
      </c>
      <c r="I367" s="118">
        <f>FCFdata[[#This Row],[SampleLabel]]+3</f>
        <v>27010003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27</v>
      </c>
      <c r="B368" s="1">
        <f t="shared" si="21"/>
        <v>1</v>
      </c>
      <c r="C368" s="1">
        <f t="shared" si="22"/>
        <v>2</v>
      </c>
      <c r="D368" s="134">
        <f t="shared" si="20"/>
        <v>27010000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1M.1</v>
      </c>
      <c r="H368" s="1" t="str">
        <f>INDEX(FCF[MarkTo],MATCH(FCFdata[[#This Row],[FCFindex]],FCF[FCFindex]))</f>
        <v>2Oct</v>
      </c>
      <c r="I368" s="118">
        <f>FCFdata[[#This Row],[SampleLabel]]+3</f>
        <v>27010003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27</v>
      </c>
      <c r="B369" s="1">
        <f t="shared" si="21"/>
        <v>1</v>
      </c>
      <c r="C369" s="1">
        <f t="shared" si="22"/>
        <v>3</v>
      </c>
      <c r="D369" s="134">
        <f t="shared" si="20"/>
        <v>27010000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2Oct</v>
      </c>
      <c r="H369" s="1" t="str">
        <f>INDEX(FCF[MarkTo],MATCH(FCFdata[[#This Row],[FCFindex]],FCF[FCFindex]))</f>
        <v>2c</v>
      </c>
      <c r="I369" s="118">
        <f>FCFdata[[#This Row],[SampleLabel]]+3</f>
        <v>27010003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27</v>
      </c>
      <c r="B370" s="1">
        <f t="shared" si="21"/>
        <v>1</v>
      </c>
      <c r="C370" s="1">
        <f t="shared" si="22"/>
        <v>4</v>
      </c>
      <c r="D370" s="134">
        <f t="shared" si="20"/>
        <v>27010000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2c</v>
      </c>
      <c r="H370" s="1" t="str">
        <f>INDEX(FCF[MarkTo],MATCH(FCFdata[[#This Row],[FCFindex]],FCF[FCFindex]))</f>
        <v>2M2</v>
      </c>
      <c r="I370" s="118">
        <f>FCFdata[[#This Row],[SampleLabel]]+3</f>
        <v>27010003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27</v>
      </c>
      <c r="B371" s="1">
        <f t="shared" si="21"/>
        <v>1</v>
      </c>
      <c r="C371" s="1">
        <f t="shared" si="22"/>
        <v>5</v>
      </c>
      <c r="D371" s="134">
        <f t="shared" si="20"/>
        <v>27010000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2M2</v>
      </c>
      <c r="H371" s="1" t="str">
        <f>INDEX(FCF[MarkTo],MATCH(FCFdata[[#This Row],[FCFindex]],FCF[FCFindex]))</f>
        <v>3P</v>
      </c>
      <c r="I371" s="118">
        <f>FCFdata[[#This Row],[SampleLabel]]+3</f>
        <v>27010003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27</v>
      </c>
      <c r="B372" s="1">
        <f t="shared" si="21"/>
        <v>1</v>
      </c>
      <c r="C372" s="1">
        <f t="shared" si="22"/>
        <v>6</v>
      </c>
      <c r="D372" s="134">
        <f t="shared" si="20"/>
        <v>27010000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3P</v>
      </c>
      <c r="H372" s="1" t="str">
        <f>INDEX(FCF[MarkTo],MATCH(FCFdata[[#This Row],[FCFindex]],FCF[FCFindex]))</f>
        <v>4G</v>
      </c>
      <c r="I372" s="118">
        <f>FCFdata[[#This Row],[SampleLabel]]+3</f>
        <v>27010003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27010005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27</v>
      </c>
      <c r="B373" s="1">
        <f t="shared" si="21"/>
        <v>1</v>
      </c>
      <c r="C373" s="1">
        <f t="shared" si="22"/>
        <v>7</v>
      </c>
      <c r="D373" s="134">
        <f t="shared" si="20"/>
        <v>27010000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4G</v>
      </c>
      <c r="H373" s="1" t="str">
        <f>INDEX(FCF[MarkTo],MATCH(FCFdata[[#This Row],[FCFindex]],FCF[FCFindex]))</f>
        <v>5S</v>
      </c>
      <c r="I373" s="118">
        <f>FCFdata[[#This Row],[SampleLabel]]+3</f>
        <v>27010003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27010005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27</v>
      </c>
      <c r="B374" s="1">
        <f t="shared" si="21"/>
        <v>1</v>
      </c>
      <c r="C374" s="1">
        <f t="shared" si="22"/>
        <v>8</v>
      </c>
      <c r="D374" s="134">
        <f t="shared" si="20"/>
        <v>27010000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5S</v>
      </c>
      <c r="H374" s="1" t="str">
        <f>INDEX(FCF[MarkTo],MATCH(FCFdata[[#This Row],[FCFindex]],FCF[FCFindex]))</f>
        <v>6Gp</v>
      </c>
      <c r="I374" s="118">
        <f>FCFdata[[#This Row],[SampleLabel]]+3</f>
        <v>27010003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27010005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27</v>
      </c>
      <c r="B375" s="1">
        <f t="shared" si="21"/>
        <v>1</v>
      </c>
      <c r="C375" s="1">
        <f t="shared" si="22"/>
        <v>9</v>
      </c>
      <c r="D375" s="134">
        <f t="shared" si="20"/>
        <v>27010000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6Gp</v>
      </c>
      <c r="H375" s="1" t="str">
        <f>INDEX(FCF[MarkTo],MATCH(FCFdata[[#This Row],[FCFindex]],FCF[FCFindex]))</f>
        <v>7U</v>
      </c>
      <c r="I375" s="118">
        <f>FCFdata[[#This Row],[SampleLabel]]+3</f>
        <v>27010003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27010005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27</v>
      </c>
      <c r="B376" s="1">
        <f t="shared" si="21"/>
        <v>1</v>
      </c>
      <c r="C376" s="1">
        <f t="shared" si="22"/>
        <v>10</v>
      </c>
      <c r="D376" s="134">
        <f t="shared" si="20"/>
        <v>27010000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7U</v>
      </c>
      <c r="H376" s="1" t="str">
        <f>INDEX(FCF[MarkTo],MATCH(FCFdata[[#This Row],[FCFindex]],FCF[FCFindex]))</f>
        <v>8Rot</v>
      </c>
      <c r="I376" s="118">
        <f>FCFdata[[#This Row],[SampleLabel]]+3</f>
        <v>27010003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27010005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27</v>
      </c>
      <c r="B377" s="1">
        <f t="shared" si="21"/>
        <v>1</v>
      </c>
      <c r="C377" s="1">
        <f t="shared" si="22"/>
        <v>11</v>
      </c>
      <c r="D377" s="134">
        <f t="shared" si="20"/>
        <v>27010000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8Rot</v>
      </c>
      <c r="H377" s="1" t="str">
        <f>INDEX(FCF[MarkTo],MATCH(FCFdata[[#This Row],[FCFindex]],FCF[FCFindex]))</f>
        <v>9Ama</v>
      </c>
      <c r="I377" s="118">
        <f>FCFdata[[#This Row],[SampleLabel]]+3</f>
        <v>27010003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27010005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27</v>
      </c>
      <c r="B378" s="1">
        <f t="shared" si="21"/>
        <v>1</v>
      </c>
      <c r="C378" s="1">
        <f t="shared" si="22"/>
        <v>12</v>
      </c>
      <c r="D378" s="134">
        <f t="shared" si="20"/>
        <v>27010000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9Ama</v>
      </c>
      <c r="H378" s="1" t="str">
        <f>INDEX(FCF[MarkTo],MATCH(FCFdata[[#This Row],[FCFindex]],FCF[FCFindex]))</f>
        <v>10AsTm</v>
      </c>
      <c r="I378" s="118">
        <f>FCFdata[[#This Row],[SampleLabel]]+3</f>
        <v>27010003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27010005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27</v>
      </c>
      <c r="B379" s="1">
        <f t="shared" si="21"/>
        <v>1</v>
      </c>
      <c r="C379" s="1">
        <f t="shared" si="22"/>
        <v>13</v>
      </c>
      <c r="D379" s="134">
        <f t="shared" si="20"/>
        <v>27010000</v>
      </c>
      <c r="E379" s="1">
        <f>INDEX(FCF[From],MATCH(FCFdata[[#This Row],[FCFindex]],FCF[FCFindex]))</f>
        <v>14</v>
      </c>
      <c r="F379" s="1">
        <f>INDEX(FCF[To],MATCH(FCFdata[[#This Row],[FCFindex]],FCF[FCFindex]))</f>
        <v>15</v>
      </c>
      <c r="G379" s="1" t="str">
        <f>INDEX(FCF[MarkFrom],MATCH(FCFdata[[#This Row],[FCFindex]],FCF[FCFindex]))</f>
        <v>10AsTm</v>
      </c>
      <c r="H379" s="1" t="str">
        <f>INDEX(FCF[MarkTo],MATCH(FCFdata[[#This Row],[FCFindex]],FCF[FCFindex]))</f>
        <v>11Azd</v>
      </c>
      <c r="I379" s="118">
        <f>FCFdata[[#This Row],[SampleLabel]]+3</f>
        <v>27010003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27010005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28</v>
      </c>
      <c r="B380" s="1">
        <f t="shared" si="21"/>
        <v>1</v>
      </c>
      <c r="C380" s="1">
        <f t="shared" si="22"/>
        <v>0</v>
      </c>
      <c r="D380" s="134">
        <f t="shared" si="20"/>
        <v>28010000</v>
      </c>
      <c r="E380" s="1">
        <f>INDEX(FCF[From],MATCH(FCFdata[[#This Row],[FCFindex]],FCF[FCFindex]))</f>
        <v>1</v>
      </c>
      <c r="F380" s="1">
        <f>INDEX(FCF[To],MATCH(FCFdata[[#This Row],[FCFindex]],FCF[FCFindex]))</f>
        <v>2</v>
      </c>
      <c r="G380" s="1" t="str">
        <f>INDEX(FCF[MarkFrom],MATCH(FCFdata[[#This Row],[FCFindex]],FCF[FCFindex]))</f>
        <v>1Dig</v>
      </c>
      <c r="H380" s="1" t="str">
        <f>INDEX(FCF[MarkTo],MATCH(FCFdata[[#This Row],[FCFindex]],FCF[FCFindex]))</f>
        <v>1D</v>
      </c>
      <c r="I380" s="118">
        <f>FCFdata[[#This Row],[SampleLabel]]+3</f>
        <v>28010003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28010005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28</v>
      </c>
      <c r="B381" s="1">
        <f t="shared" si="21"/>
        <v>1</v>
      </c>
      <c r="C381" s="1">
        <f t="shared" si="22"/>
        <v>1</v>
      </c>
      <c r="D381" s="134">
        <f t="shared" si="20"/>
        <v>28010000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1D</v>
      </c>
      <c r="H381" s="1" t="str">
        <f>INDEX(FCF[MarkTo],MATCH(FCFdata[[#This Row],[FCFindex]],FCF[FCFindex]))</f>
        <v>1M.1</v>
      </c>
      <c r="I381" s="118">
        <f>FCFdata[[#This Row],[SampleLabel]]+3</f>
        <v>28010003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28010005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28</v>
      </c>
      <c r="B382" s="1">
        <f t="shared" si="21"/>
        <v>1</v>
      </c>
      <c r="C382" s="1">
        <f t="shared" si="22"/>
        <v>2</v>
      </c>
      <c r="D382" s="134">
        <f t="shared" si="20"/>
        <v>28010000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1M.1</v>
      </c>
      <c r="H382" s="1" t="str">
        <f>INDEX(FCF[MarkTo],MATCH(FCFdata[[#This Row],[FCFindex]],FCF[FCFindex]))</f>
        <v>2Oct</v>
      </c>
      <c r="I382" s="118">
        <f>FCFdata[[#This Row],[SampleLabel]]+3</f>
        <v>28010003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28010005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28</v>
      </c>
      <c r="B383" s="1">
        <f t="shared" si="21"/>
        <v>1</v>
      </c>
      <c r="C383" s="1">
        <f t="shared" si="22"/>
        <v>3</v>
      </c>
      <c r="D383" s="134">
        <f t="shared" si="20"/>
        <v>28010000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2Oct</v>
      </c>
      <c r="H383" s="1" t="str">
        <f>INDEX(FCF[MarkTo],MATCH(FCFdata[[#This Row],[FCFindex]],FCF[FCFindex]))</f>
        <v>2c</v>
      </c>
      <c r="I383" s="118">
        <f>FCFdata[[#This Row],[SampleLabel]]+3</f>
        <v>28010003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28010005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28</v>
      </c>
      <c r="B384" s="1">
        <f t="shared" si="21"/>
        <v>1</v>
      </c>
      <c r="C384" s="1">
        <f t="shared" si="22"/>
        <v>4</v>
      </c>
      <c r="D384" s="134">
        <f t="shared" si="20"/>
        <v>28010000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2M2</v>
      </c>
      <c r="I384" s="118">
        <f>FCFdata[[#This Row],[SampleLabel]]+3</f>
        <v>28010003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28010005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28</v>
      </c>
      <c r="B385" s="1">
        <f t="shared" si="21"/>
        <v>1</v>
      </c>
      <c r="C385" s="1">
        <f t="shared" si="22"/>
        <v>5</v>
      </c>
      <c r="D385" s="134">
        <f t="shared" si="20"/>
        <v>28010000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2M2</v>
      </c>
      <c r="H385" s="1" t="str">
        <f>INDEX(FCF[MarkTo],MATCH(FCFdata[[#This Row],[FCFindex]],FCF[FCFindex]))</f>
        <v>3P</v>
      </c>
      <c r="I385" s="118">
        <f>FCFdata[[#This Row],[SampleLabel]]+3</f>
        <v>28010003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28010005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28</v>
      </c>
      <c r="B386" s="1">
        <f t="shared" si="21"/>
        <v>1</v>
      </c>
      <c r="C386" s="1">
        <f t="shared" si="22"/>
        <v>6</v>
      </c>
      <c r="D386" s="134">
        <f t="shared" ref="D386:D449" si="24">A386*1000000+B386*10000</f>
        <v>28010000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3P</v>
      </c>
      <c r="H386" s="1" t="str">
        <f>INDEX(FCF[MarkTo],MATCH(FCFdata[[#This Row],[FCFindex]],FCF[FCFindex]))</f>
        <v>4G</v>
      </c>
      <c r="I386" s="118">
        <f>FCFdata[[#This Row],[SampleLabel]]+3</f>
        <v>28010003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28010005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28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7</v>
      </c>
      <c r="D387" s="134">
        <f t="shared" si="24"/>
        <v>28010000</v>
      </c>
      <c r="E387" s="1">
        <f>INDEX(FCF[From],MATCH(FCFdata[[#This Row],[FCFindex]],FCF[FCFindex]))</f>
        <v>8</v>
      </c>
      <c r="F387" s="1">
        <f>INDEX(FCF[To],MATCH(FCFdata[[#This Row],[FCFindex]],FCF[FCFindex]))</f>
        <v>9</v>
      </c>
      <c r="G387" s="1" t="str">
        <f>INDEX(FCF[MarkFrom],MATCH(FCFdata[[#This Row],[FCFindex]],FCF[FCFindex]))</f>
        <v>4G</v>
      </c>
      <c r="H387" s="1" t="str">
        <f>INDEX(FCF[MarkTo],MATCH(FCFdata[[#This Row],[FCFindex]],FCF[FCFindex]))</f>
        <v>5S</v>
      </c>
      <c r="I387" s="118">
        <f>FCFdata[[#This Row],[SampleLabel]]+3</f>
        <v>28010003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28010005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28</v>
      </c>
      <c r="B388" s="1">
        <f t="shared" si="25"/>
        <v>1</v>
      </c>
      <c r="C388" s="1">
        <f t="shared" si="26"/>
        <v>8</v>
      </c>
      <c r="D388" s="134">
        <f t="shared" si="24"/>
        <v>28010000</v>
      </c>
      <c r="E388" s="1">
        <f>INDEX(FCF[From],MATCH(FCFdata[[#This Row],[FCFindex]],FCF[FCFindex]))</f>
        <v>9</v>
      </c>
      <c r="F388" s="1">
        <f>INDEX(FCF[To],MATCH(FCFdata[[#This Row],[FCFindex]],FCF[FCFindex]))</f>
        <v>10</v>
      </c>
      <c r="G388" s="1" t="str">
        <f>INDEX(FCF[MarkFrom],MATCH(FCFdata[[#This Row],[FCFindex]],FCF[FCFindex]))</f>
        <v>5S</v>
      </c>
      <c r="H388" s="1" t="str">
        <f>INDEX(FCF[MarkTo],MATCH(FCFdata[[#This Row],[FCFindex]],FCF[FCFindex]))</f>
        <v>6Gp</v>
      </c>
      <c r="I388" s="118">
        <f>FCFdata[[#This Row],[SampleLabel]]+3</f>
        <v>28010003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28010005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28</v>
      </c>
      <c r="B389" s="1">
        <f t="shared" si="25"/>
        <v>1</v>
      </c>
      <c r="C389" s="1">
        <f t="shared" si="26"/>
        <v>9</v>
      </c>
      <c r="D389" s="134">
        <f t="shared" si="24"/>
        <v>28010000</v>
      </c>
      <c r="E389" s="1">
        <f>INDEX(FCF[From],MATCH(FCFdata[[#This Row],[FCFindex]],FCF[FCFindex]))</f>
        <v>10</v>
      </c>
      <c r="F389" s="1">
        <f>INDEX(FCF[To],MATCH(FCFdata[[#This Row],[FCFindex]],FCF[FCFindex]))</f>
        <v>11</v>
      </c>
      <c r="G389" s="1" t="str">
        <f>INDEX(FCF[MarkFrom],MATCH(FCFdata[[#This Row],[FCFindex]],FCF[FCFindex]))</f>
        <v>6Gp</v>
      </c>
      <c r="H389" s="1" t="str">
        <f>INDEX(FCF[MarkTo],MATCH(FCFdata[[#This Row],[FCFindex]],FCF[FCFindex]))</f>
        <v>7U</v>
      </c>
      <c r="I389" s="118">
        <f>FCFdata[[#This Row],[SampleLabel]]+3</f>
        <v>28010003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28010005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28</v>
      </c>
      <c r="B390" s="1">
        <f t="shared" si="25"/>
        <v>1</v>
      </c>
      <c r="C390" s="1">
        <f t="shared" si="26"/>
        <v>10</v>
      </c>
      <c r="D390" s="134">
        <f t="shared" si="24"/>
        <v>28010000</v>
      </c>
      <c r="E390" s="1">
        <f>INDEX(FCF[From],MATCH(FCFdata[[#This Row],[FCFindex]],FCF[FCFindex]))</f>
        <v>11</v>
      </c>
      <c r="F390" s="1">
        <f>INDEX(FCF[To],MATCH(FCFdata[[#This Row],[FCFindex]],FCF[FCFindex]))</f>
        <v>12</v>
      </c>
      <c r="G390" s="1" t="str">
        <f>INDEX(FCF[MarkFrom],MATCH(FCFdata[[#This Row],[FCFindex]],FCF[FCFindex]))</f>
        <v>7U</v>
      </c>
      <c r="H390" s="1" t="str">
        <f>INDEX(FCF[MarkTo],MATCH(FCFdata[[#This Row],[FCFindex]],FCF[FCFindex]))</f>
        <v>8Rot</v>
      </c>
      <c r="I390" s="118">
        <f>FCFdata[[#This Row],[SampleLabel]]+3</f>
        <v>28010003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28010005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28</v>
      </c>
      <c r="B391" s="1">
        <f t="shared" si="25"/>
        <v>1</v>
      </c>
      <c r="C391" s="1">
        <f t="shared" si="26"/>
        <v>11</v>
      </c>
      <c r="D391" s="134">
        <f t="shared" si="24"/>
        <v>28010000</v>
      </c>
      <c r="E391" s="1">
        <f>INDEX(FCF[From],MATCH(FCFdata[[#This Row],[FCFindex]],FCF[FCFindex]))</f>
        <v>12</v>
      </c>
      <c r="F391" s="1">
        <f>INDEX(FCF[To],MATCH(FCFdata[[#This Row],[FCFindex]],FCF[FCFindex]))</f>
        <v>13</v>
      </c>
      <c r="G391" s="1" t="str">
        <f>INDEX(FCF[MarkFrom],MATCH(FCFdata[[#This Row],[FCFindex]],FCF[FCFindex]))</f>
        <v>8Rot</v>
      </c>
      <c r="H391" s="1" t="str">
        <f>INDEX(FCF[MarkTo],MATCH(FCFdata[[#This Row],[FCFindex]],FCF[FCFindex]))</f>
        <v>9Ama</v>
      </c>
      <c r="I391" s="118">
        <f>FCFdata[[#This Row],[SampleLabel]]+3</f>
        <v>28010003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28010005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28</v>
      </c>
      <c r="B392" s="1">
        <f t="shared" si="25"/>
        <v>1</v>
      </c>
      <c r="C392" s="1">
        <f t="shared" si="26"/>
        <v>12</v>
      </c>
      <c r="D392" s="134">
        <f t="shared" si="24"/>
        <v>28010000</v>
      </c>
      <c r="E392" s="1">
        <f>INDEX(FCF[From],MATCH(FCFdata[[#This Row],[FCFindex]],FCF[FCFindex]))</f>
        <v>13</v>
      </c>
      <c r="F392" s="1">
        <f>INDEX(FCF[To],MATCH(FCFdata[[#This Row],[FCFindex]],FCF[FCFindex]))</f>
        <v>14</v>
      </c>
      <c r="G392" s="1" t="str">
        <f>INDEX(FCF[MarkFrom],MATCH(FCFdata[[#This Row],[FCFindex]],FCF[FCFindex]))</f>
        <v>9Ama</v>
      </c>
      <c r="H392" s="1" t="str">
        <f>INDEX(FCF[MarkTo],MATCH(FCFdata[[#This Row],[FCFindex]],FCF[FCFindex]))</f>
        <v>10AsTm</v>
      </c>
      <c r="I392" s="118">
        <f>FCFdata[[#This Row],[SampleLabel]]+3</f>
        <v>28010003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28010005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28</v>
      </c>
      <c r="B393" s="1">
        <f t="shared" si="25"/>
        <v>1</v>
      </c>
      <c r="C393" s="1">
        <f t="shared" si="26"/>
        <v>13</v>
      </c>
      <c r="D393" s="134">
        <f t="shared" si="24"/>
        <v>28010000</v>
      </c>
      <c r="E393" s="1">
        <f>INDEX(FCF[From],MATCH(FCFdata[[#This Row],[FCFindex]],FCF[FCFindex]))</f>
        <v>14</v>
      </c>
      <c r="F393" s="1">
        <f>INDEX(FCF[To],MATCH(FCFdata[[#This Row],[FCFindex]],FCF[FCFindex]))</f>
        <v>15</v>
      </c>
      <c r="G393" s="1" t="str">
        <f>INDEX(FCF[MarkFrom],MATCH(FCFdata[[#This Row],[FCFindex]],FCF[FCFindex]))</f>
        <v>10AsTm</v>
      </c>
      <c r="H393" s="1" t="str">
        <f>INDEX(FCF[MarkTo],MATCH(FCFdata[[#This Row],[FCFindex]],FCF[FCFindex]))</f>
        <v>11Azd</v>
      </c>
      <c r="I393" s="118">
        <f>FCFdata[[#This Row],[SampleLabel]]+3</f>
        <v>28010003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28010005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29</v>
      </c>
      <c r="B394" s="1">
        <f t="shared" si="25"/>
        <v>1</v>
      </c>
      <c r="C394" s="1">
        <f t="shared" si="26"/>
        <v>0</v>
      </c>
      <c r="D394" s="134">
        <f t="shared" si="24"/>
        <v>29010000</v>
      </c>
      <c r="E394" s="1">
        <f>INDEX(FCF[From],MATCH(FCFdata[[#This Row],[FCFindex]],FCF[FCFindex]))</f>
        <v>1</v>
      </c>
      <c r="F394" s="1">
        <f>INDEX(FCF[To],MATCH(FCFdata[[#This Row],[FCFindex]],FCF[FCFindex]))</f>
        <v>2</v>
      </c>
      <c r="G394" s="1" t="str">
        <f>INDEX(FCF[MarkFrom],MATCH(FCFdata[[#This Row],[FCFindex]],FCF[FCFindex]))</f>
        <v>1Dig</v>
      </c>
      <c r="H394" s="1" t="str">
        <f>INDEX(FCF[MarkTo],MATCH(FCFdata[[#This Row],[FCFindex]],FCF[FCFindex]))</f>
        <v>1D</v>
      </c>
      <c r="I394" s="118">
        <f>FCFdata[[#This Row],[SampleLabel]]+3</f>
        <v>29010003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29010005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29</v>
      </c>
      <c r="B395" s="1">
        <f t="shared" si="25"/>
        <v>1</v>
      </c>
      <c r="C395" s="1">
        <f t="shared" si="26"/>
        <v>1</v>
      </c>
      <c r="D395" s="134">
        <f t="shared" si="24"/>
        <v>29010000</v>
      </c>
      <c r="E395" s="1">
        <f>INDEX(FCF[From],MATCH(FCFdata[[#This Row],[FCFindex]],FCF[FCFindex]))</f>
        <v>2</v>
      </c>
      <c r="F395" s="1">
        <f>INDEX(FCF[To],MATCH(FCFdata[[#This Row],[FCFindex]],FCF[FCFindex]))</f>
        <v>3</v>
      </c>
      <c r="G395" s="1" t="str">
        <f>INDEX(FCF[MarkFrom],MATCH(FCFdata[[#This Row],[FCFindex]],FCF[FCFindex]))</f>
        <v>1D</v>
      </c>
      <c r="H395" s="1" t="str">
        <f>INDEX(FCF[MarkTo],MATCH(FCFdata[[#This Row],[FCFindex]],FCF[FCFindex]))</f>
        <v>1M.1</v>
      </c>
      <c r="I395" s="118">
        <f>FCFdata[[#This Row],[SampleLabel]]+3</f>
        <v>29010003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29010005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29</v>
      </c>
      <c r="B396" s="1">
        <f t="shared" si="25"/>
        <v>1</v>
      </c>
      <c r="C396" s="1">
        <f t="shared" si="26"/>
        <v>2</v>
      </c>
      <c r="D396" s="134">
        <f t="shared" si="24"/>
        <v>29010000</v>
      </c>
      <c r="E396" s="1">
        <f>INDEX(FCF[From],MATCH(FCFdata[[#This Row],[FCFindex]],FCF[FCFindex]))</f>
        <v>3</v>
      </c>
      <c r="F396" s="1">
        <f>INDEX(FCF[To],MATCH(FCFdata[[#This Row],[FCFindex]],FCF[FCFindex]))</f>
        <v>4</v>
      </c>
      <c r="G396" s="1" t="str">
        <f>INDEX(FCF[MarkFrom],MATCH(FCFdata[[#This Row],[FCFindex]],FCF[FCFindex]))</f>
        <v>1M.1</v>
      </c>
      <c r="H396" s="1" t="str">
        <f>INDEX(FCF[MarkTo],MATCH(FCFdata[[#This Row],[FCFindex]],FCF[FCFindex]))</f>
        <v>2Oct</v>
      </c>
      <c r="I396" s="118">
        <f>FCFdata[[#This Row],[SampleLabel]]+3</f>
        <v>29010003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29010005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29</v>
      </c>
      <c r="B397" s="1">
        <f t="shared" si="25"/>
        <v>1</v>
      </c>
      <c r="C397" s="1">
        <f t="shared" si="26"/>
        <v>3</v>
      </c>
      <c r="D397" s="134">
        <f t="shared" si="24"/>
        <v>29010000</v>
      </c>
      <c r="E397" s="1">
        <f>INDEX(FCF[From],MATCH(FCFdata[[#This Row],[FCFindex]],FCF[FCFindex]))</f>
        <v>4</v>
      </c>
      <c r="F397" s="1">
        <f>INDEX(FCF[To],MATCH(FCFdata[[#This Row],[FCFindex]],FCF[FCFindex]))</f>
        <v>5</v>
      </c>
      <c r="G397" s="1" t="str">
        <f>INDEX(FCF[MarkFrom],MATCH(FCFdata[[#This Row],[FCFindex]],FCF[FCFindex]))</f>
        <v>2Oct</v>
      </c>
      <c r="H397" s="1" t="str">
        <f>INDEX(FCF[MarkTo],MATCH(FCFdata[[#This Row],[FCFindex]],FCF[FCFindex]))</f>
        <v>2c</v>
      </c>
      <c r="I397" s="118">
        <f>FCFdata[[#This Row],[SampleLabel]]+3</f>
        <v>29010003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29010005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29</v>
      </c>
      <c r="B398" s="1">
        <f t="shared" si="25"/>
        <v>1</v>
      </c>
      <c r="C398" s="1">
        <f t="shared" si="26"/>
        <v>4</v>
      </c>
      <c r="D398" s="134">
        <f t="shared" si="24"/>
        <v>29010000</v>
      </c>
      <c r="E398" s="1">
        <f>INDEX(FCF[From],MATCH(FCFdata[[#This Row],[FCFindex]],FCF[FCFindex]))</f>
        <v>5</v>
      </c>
      <c r="F398" s="1">
        <f>INDEX(FCF[To],MATCH(FCFdata[[#This Row],[FCFindex]],FCF[FCFindex]))</f>
        <v>6</v>
      </c>
      <c r="G398" s="1" t="str">
        <f>INDEX(FCF[MarkFrom],MATCH(FCFdata[[#This Row],[FCFindex]],FCF[FCFindex]))</f>
        <v>2c</v>
      </c>
      <c r="H398" s="1" t="str">
        <f>INDEX(FCF[MarkTo],MATCH(FCFdata[[#This Row],[FCFindex]],FCF[FCFindex]))</f>
        <v>2M2</v>
      </c>
      <c r="I398" s="118">
        <f>FCFdata[[#This Row],[SampleLabel]]+3</f>
        <v>29010003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29010005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29</v>
      </c>
      <c r="B399" s="1">
        <f t="shared" si="25"/>
        <v>1</v>
      </c>
      <c r="C399" s="1">
        <f t="shared" si="26"/>
        <v>5</v>
      </c>
      <c r="D399" s="134">
        <f t="shared" si="24"/>
        <v>29010000</v>
      </c>
      <c r="E399" s="1">
        <f>INDEX(FCF[From],MATCH(FCFdata[[#This Row],[FCFindex]],FCF[FCFindex]))</f>
        <v>6</v>
      </c>
      <c r="F399" s="1">
        <f>INDEX(FCF[To],MATCH(FCFdata[[#This Row],[FCFindex]],FCF[FCFindex]))</f>
        <v>7</v>
      </c>
      <c r="G399" s="1" t="str">
        <f>INDEX(FCF[MarkFrom],MATCH(FCFdata[[#This Row],[FCFindex]],FCF[FCFindex]))</f>
        <v>2M2</v>
      </c>
      <c r="H399" s="1" t="str">
        <f>INDEX(FCF[MarkTo],MATCH(FCFdata[[#This Row],[FCFindex]],FCF[FCFindex]))</f>
        <v>3P</v>
      </c>
      <c r="I399" s="118">
        <f>FCFdata[[#This Row],[SampleLabel]]+3</f>
        <v>29010003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29010005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29</v>
      </c>
      <c r="B400" s="1">
        <f t="shared" si="25"/>
        <v>1</v>
      </c>
      <c r="C400" s="1">
        <f t="shared" si="26"/>
        <v>6</v>
      </c>
      <c r="D400" s="134">
        <f t="shared" si="24"/>
        <v>29010000</v>
      </c>
      <c r="E400" s="1">
        <f>INDEX(FCF[From],MATCH(FCFdata[[#This Row],[FCFindex]],FCF[FCFindex]))</f>
        <v>7</v>
      </c>
      <c r="F400" s="1">
        <f>INDEX(FCF[To],MATCH(FCFdata[[#This Row],[FCFindex]],FCF[FCFindex]))</f>
        <v>8</v>
      </c>
      <c r="G400" s="1" t="str">
        <f>INDEX(FCF[MarkFrom],MATCH(FCFdata[[#This Row],[FCFindex]],FCF[FCFindex]))</f>
        <v>3P</v>
      </c>
      <c r="H400" s="1" t="str">
        <f>INDEX(FCF[MarkTo],MATCH(FCFdata[[#This Row],[FCFindex]],FCF[FCFindex]))</f>
        <v>4G</v>
      </c>
      <c r="I400" s="118">
        <f>FCFdata[[#This Row],[SampleLabel]]+3</f>
        <v>29010003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29010005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29</v>
      </c>
      <c r="B401" s="1">
        <f t="shared" si="25"/>
        <v>1</v>
      </c>
      <c r="C401" s="1">
        <f t="shared" si="26"/>
        <v>7</v>
      </c>
      <c r="D401" s="134">
        <f t="shared" si="24"/>
        <v>29010000</v>
      </c>
      <c r="E401" s="1">
        <f>INDEX(FCF[From],MATCH(FCFdata[[#This Row],[FCFindex]],FCF[FCFindex]))</f>
        <v>8</v>
      </c>
      <c r="F401" s="1">
        <f>INDEX(FCF[To],MATCH(FCFdata[[#This Row],[FCFindex]],FCF[FCFindex]))</f>
        <v>9</v>
      </c>
      <c r="G401" s="1" t="str">
        <f>INDEX(FCF[MarkFrom],MATCH(FCFdata[[#This Row],[FCFindex]],FCF[FCFindex]))</f>
        <v>4G</v>
      </c>
      <c r="H401" s="1" t="str">
        <f>INDEX(FCF[MarkTo],MATCH(FCFdata[[#This Row],[FCFindex]],FCF[FCFindex]))</f>
        <v>5S</v>
      </c>
      <c r="I401" s="118">
        <f>FCFdata[[#This Row],[SampleLabel]]+3</f>
        <v>29010003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29010005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29</v>
      </c>
      <c r="B402" s="1">
        <f t="shared" si="25"/>
        <v>1</v>
      </c>
      <c r="C402" s="1">
        <f t="shared" si="26"/>
        <v>8</v>
      </c>
      <c r="D402" s="134">
        <f t="shared" si="24"/>
        <v>29010000</v>
      </c>
      <c r="E402" s="1">
        <f>INDEX(FCF[From],MATCH(FCFdata[[#This Row],[FCFindex]],FCF[FCFindex]))</f>
        <v>9</v>
      </c>
      <c r="F402" s="1">
        <f>INDEX(FCF[To],MATCH(FCFdata[[#This Row],[FCFindex]],FCF[FCFindex]))</f>
        <v>10</v>
      </c>
      <c r="G402" s="1" t="str">
        <f>INDEX(FCF[MarkFrom],MATCH(FCFdata[[#This Row],[FCFindex]],FCF[FCFindex]))</f>
        <v>5S</v>
      </c>
      <c r="H402" s="1" t="str">
        <f>INDEX(FCF[MarkTo],MATCH(FCFdata[[#This Row],[FCFindex]],FCF[FCFindex]))</f>
        <v>6Gp</v>
      </c>
      <c r="I402" s="118">
        <f>FCFdata[[#This Row],[SampleLabel]]+3</f>
        <v>29010003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29010005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29</v>
      </c>
      <c r="B403" s="1">
        <f t="shared" si="25"/>
        <v>1</v>
      </c>
      <c r="C403" s="1">
        <f t="shared" si="26"/>
        <v>9</v>
      </c>
      <c r="D403" s="134">
        <f t="shared" si="24"/>
        <v>29010000</v>
      </c>
      <c r="E403" s="1">
        <f>INDEX(FCF[From],MATCH(FCFdata[[#This Row],[FCFindex]],FCF[FCFindex]))</f>
        <v>10</v>
      </c>
      <c r="F403" s="1">
        <f>INDEX(FCF[To],MATCH(FCFdata[[#This Row],[FCFindex]],FCF[FCFindex]))</f>
        <v>11</v>
      </c>
      <c r="G403" s="1" t="str">
        <f>INDEX(FCF[MarkFrom],MATCH(FCFdata[[#This Row],[FCFindex]],FCF[FCFindex]))</f>
        <v>6Gp</v>
      </c>
      <c r="H403" s="1" t="str">
        <f>INDEX(FCF[MarkTo],MATCH(FCFdata[[#This Row],[FCFindex]],FCF[FCFindex]))</f>
        <v>7U</v>
      </c>
      <c r="I403" s="118">
        <f>FCFdata[[#This Row],[SampleLabel]]+3</f>
        <v>29010003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29010005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29</v>
      </c>
      <c r="B404" s="1">
        <f t="shared" si="25"/>
        <v>1</v>
      </c>
      <c r="C404" s="1">
        <f t="shared" si="26"/>
        <v>10</v>
      </c>
      <c r="D404" s="134">
        <f t="shared" si="24"/>
        <v>29010000</v>
      </c>
      <c r="E404" s="1">
        <f>INDEX(FCF[From],MATCH(FCFdata[[#This Row],[FCFindex]],FCF[FCFindex]))</f>
        <v>11</v>
      </c>
      <c r="F404" s="1">
        <f>INDEX(FCF[To],MATCH(FCFdata[[#This Row],[FCFindex]],FCF[FCFindex]))</f>
        <v>12</v>
      </c>
      <c r="G404" s="1" t="str">
        <f>INDEX(FCF[MarkFrom],MATCH(FCFdata[[#This Row],[FCFindex]],FCF[FCFindex]))</f>
        <v>7U</v>
      </c>
      <c r="H404" s="1" t="str">
        <f>INDEX(FCF[MarkTo],MATCH(FCFdata[[#This Row],[FCFindex]],FCF[FCFindex]))</f>
        <v>8Rot</v>
      </c>
      <c r="I404" s="118">
        <f>FCFdata[[#This Row],[SampleLabel]]+3</f>
        <v>29010003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29010005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29</v>
      </c>
      <c r="B405" s="1">
        <f t="shared" si="25"/>
        <v>1</v>
      </c>
      <c r="C405" s="1">
        <f t="shared" si="26"/>
        <v>11</v>
      </c>
      <c r="D405" s="134">
        <f t="shared" si="24"/>
        <v>29010000</v>
      </c>
      <c r="E405" s="1">
        <f>INDEX(FCF[From],MATCH(FCFdata[[#This Row],[FCFindex]],FCF[FCFindex]))</f>
        <v>12</v>
      </c>
      <c r="F405" s="1">
        <f>INDEX(FCF[To],MATCH(FCFdata[[#This Row],[FCFindex]],FCF[FCFindex]))</f>
        <v>13</v>
      </c>
      <c r="G405" s="1" t="str">
        <f>INDEX(FCF[MarkFrom],MATCH(FCFdata[[#This Row],[FCFindex]],FCF[FCFindex]))</f>
        <v>8Rot</v>
      </c>
      <c r="H405" s="1" t="str">
        <f>INDEX(FCF[MarkTo],MATCH(FCFdata[[#This Row],[FCFindex]],FCF[FCFindex]))</f>
        <v>9Ama</v>
      </c>
      <c r="I405" s="118">
        <f>FCFdata[[#This Row],[SampleLabel]]+3</f>
        <v>29010003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29010005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29</v>
      </c>
      <c r="B406" s="1">
        <f t="shared" si="25"/>
        <v>1</v>
      </c>
      <c r="C406" s="1">
        <f t="shared" si="26"/>
        <v>12</v>
      </c>
      <c r="D406" s="134">
        <f t="shared" si="24"/>
        <v>29010000</v>
      </c>
      <c r="E406" s="1">
        <f>INDEX(FCF[From],MATCH(FCFdata[[#This Row],[FCFindex]],FCF[FCFindex]))</f>
        <v>13</v>
      </c>
      <c r="F406" s="1">
        <f>INDEX(FCF[To],MATCH(FCFdata[[#This Row],[FCFindex]],FCF[FCFindex]))</f>
        <v>14</v>
      </c>
      <c r="G406" s="1" t="str">
        <f>INDEX(FCF[MarkFrom],MATCH(FCFdata[[#This Row],[FCFindex]],FCF[FCFindex]))</f>
        <v>9Ama</v>
      </c>
      <c r="H406" s="1" t="str">
        <f>INDEX(FCF[MarkTo],MATCH(FCFdata[[#This Row],[FCFindex]],FCF[FCFindex]))</f>
        <v>10AsTm</v>
      </c>
      <c r="I406" s="118">
        <f>FCFdata[[#This Row],[SampleLabel]]+3</f>
        <v>29010003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29010005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29</v>
      </c>
      <c r="B407" s="1">
        <f t="shared" si="25"/>
        <v>1</v>
      </c>
      <c r="C407" s="1">
        <f t="shared" si="26"/>
        <v>13</v>
      </c>
      <c r="D407" s="134">
        <f t="shared" si="24"/>
        <v>29010000</v>
      </c>
      <c r="E407" s="1">
        <f>INDEX(FCF[From],MATCH(FCFdata[[#This Row],[FCFindex]],FCF[FCFindex]))</f>
        <v>14</v>
      </c>
      <c r="F407" s="1">
        <f>INDEX(FCF[To],MATCH(FCFdata[[#This Row],[FCFindex]],FCF[FCFindex]))</f>
        <v>15</v>
      </c>
      <c r="G407" s="1" t="str">
        <f>INDEX(FCF[MarkFrom],MATCH(FCFdata[[#This Row],[FCFindex]],FCF[FCFindex]))</f>
        <v>10AsTm</v>
      </c>
      <c r="H407" s="1" t="str">
        <f>INDEX(FCF[MarkTo],MATCH(FCFdata[[#This Row],[FCFindex]],FCF[FCFindex]))</f>
        <v>11Azd</v>
      </c>
      <c r="I407" s="118">
        <f>FCFdata[[#This Row],[SampleLabel]]+3</f>
        <v>29010003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29010005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30</v>
      </c>
      <c r="B408" s="1">
        <f t="shared" si="25"/>
        <v>1</v>
      </c>
      <c r="C408" s="1">
        <f t="shared" si="26"/>
        <v>0</v>
      </c>
      <c r="D408" s="134">
        <f t="shared" si="24"/>
        <v>30010000</v>
      </c>
      <c r="E408" s="1">
        <f>INDEX(FCF[From],MATCH(FCFdata[[#This Row],[FCFindex]],FCF[FCFindex]))</f>
        <v>1</v>
      </c>
      <c r="F408" s="1">
        <f>INDEX(FCF[To],MATCH(FCFdata[[#This Row],[FCFindex]],FCF[FCFindex]))</f>
        <v>2</v>
      </c>
      <c r="G408" s="1" t="str">
        <f>INDEX(FCF[MarkFrom],MATCH(FCFdata[[#This Row],[FCFindex]],FCF[FCFindex]))</f>
        <v>1Dig</v>
      </c>
      <c r="H408" s="1" t="str">
        <f>INDEX(FCF[MarkTo],MATCH(FCFdata[[#This Row],[FCFindex]],FCF[FCFindex]))</f>
        <v>1D</v>
      </c>
      <c r="I408" s="118">
        <f>FCFdata[[#This Row],[SampleLabel]]+3</f>
        <v>30010003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30010005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30</v>
      </c>
      <c r="B409" s="1">
        <f t="shared" si="25"/>
        <v>1</v>
      </c>
      <c r="C409" s="1">
        <f t="shared" si="26"/>
        <v>1</v>
      </c>
      <c r="D409" s="134">
        <f t="shared" si="24"/>
        <v>30010000</v>
      </c>
      <c r="E409" s="1">
        <f>INDEX(FCF[From],MATCH(FCFdata[[#This Row],[FCFindex]],FCF[FCFindex]))</f>
        <v>2</v>
      </c>
      <c r="F409" s="1">
        <f>INDEX(FCF[To],MATCH(FCFdata[[#This Row],[FCFindex]],FCF[FCFindex]))</f>
        <v>3</v>
      </c>
      <c r="G409" s="1" t="str">
        <f>INDEX(FCF[MarkFrom],MATCH(FCFdata[[#This Row],[FCFindex]],FCF[FCFindex]))</f>
        <v>1D</v>
      </c>
      <c r="H409" s="1" t="str">
        <f>INDEX(FCF[MarkTo],MATCH(FCFdata[[#This Row],[FCFindex]],FCF[FCFindex]))</f>
        <v>1M.1</v>
      </c>
      <c r="I409" s="118">
        <f>FCFdata[[#This Row],[SampleLabel]]+3</f>
        <v>30010003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30010005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30</v>
      </c>
      <c r="B410" s="1">
        <f t="shared" si="25"/>
        <v>1</v>
      </c>
      <c r="C410" s="1">
        <f t="shared" si="26"/>
        <v>2</v>
      </c>
      <c r="D410" s="134">
        <f t="shared" si="24"/>
        <v>30010000</v>
      </c>
      <c r="E410" s="1">
        <f>INDEX(FCF[From],MATCH(FCFdata[[#This Row],[FCFindex]],FCF[FCFindex]))</f>
        <v>3</v>
      </c>
      <c r="F410" s="1">
        <f>INDEX(FCF[To],MATCH(FCFdata[[#This Row],[FCFindex]],FCF[FCFindex]))</f>
        <v>4</v>
      </c>
      <c r="G410" s="1" t="str">
        <f>INDEX(FCF[MarkFrom],MATCH(FCFdata[[#This Row],[FCFindex]],FCF[FCFindex]))</f>
        <v>1M.1</v>
      </c>
      <c r="H410" s="1" t="str">
        <f>INDEX(FCF[MarkTo],MATCH(FCFdata[[#This Row],[FCFindex]],FCF[FCFindex]))</f>
        <v>2Oct</v>
      </c>
      <c r="I410" s="118">
        <f>FCFdata[[#This Row],[SampleLabel]]+3</f>
        <v>30010003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30010005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30</v>
      </c>
      <c r="B411" s="1">
        <f t="shared" si="25"/>
        <v>1</v>
      </c>
      <c r="C411" s="1">
        <f t="shared" si="26"/>
        <v>3</v>
      </c>
      <c r="D411" s="134">
        <f t="shared" si="24"/>
        <v>30010000</v>
      </c>
      <c r="E411" s="1">
        <f>INDEX(FCF[From],MATCH(FCFdata[[#This Row],[FCFindex]],FCF[FCFindex]))</f>
        <v>4</v>
      </c>
      <c r="F411" s="1">
        <f>INDEX(FCF[To],MATCH(FCFdata[[#This Row],[FCFindex]],FCF[FCFindex]))</f>
        <v>5</v>
      </c>
      <c r="G411" s="1" t="str">
        <f>INDEX(FCF[MarkFrom],MATCH(FCFdata[[#This Row],[FCFindex]],FCF[FCFindex]))</f>
        <v>2Oct</v>
      </c>
      <c r="H411" s="1" t="str">
        <f>INDEX(FCF[MarkTo],MATCH(FCFdata[[#This Row],[FCFindex]],FCF[FCFindex]))</f>
        <v>2c</v>
      </c>
      <c r="I411" s="118">
        <f>FCFdata[[#This Row],[SampleLabel]]+3</f>
        <v>30010003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30010005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30</v>
      </c>
      <c r="B412" s="1">
        <f t="shared" si="25"/>
        <v>1</v>
      </c>
      <c r="C412" s="1">
        <f t="shared" si="26"/>
        <v>4</v>
      </c>
      <c r="D412" s="134">
        <f t="shared" si="24"/>
        <v>30010000</v>
      </c>
      <c r="E412" s="1">
        <f>INDEX(FCF[From],MATCH(FCFdata[[#This Row],[FCFindex]],FCF[FCFindex]))</f>
        <v>5</v>
      </c>
      <c r="F412" s="1">
        <f>INDEX(FCF[To],MATCH(FCFdata[[#This Row],[FCFindex]],FCF[FCFindex]))</f>
        <v>6</v>
      </c>
      <c r="G412" s="1" t="str">
        <f>INDEX(FCF[MarkFrom],MATCH(FCFdata[[#This Row],[FCFindex]],FCF[FCFindex]))</f>
        <v>2c</v>
      </c>
      <c r="H412" s="1" t="str">
        <f>INDEX(FCF[MarkTo],MATCH(FCFdata[[#This Row],[FCFindex]],FCF[FCFindex]))</f>
        <v>2M2</v>
      </c>
      <c r="I412" s="118">
        <f>FCFdata[[#This Row],[SampleLabel]]+3</f>
        <v>30010003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30010005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30</v>
      </c>
      <c r="B413" s="1">
        <f t="shared" si="25"/>
        <v>1</v>
      </c>
      <c r="C413" s="1">
        <f t="shared" si="26"/>
        <v>5</v>
      </c>
      <c r="D413" s="134">
        <f t="shared" si="24"/>
        <v>30010000</v>
      </c>
      <c r="E413" s="1">
        <f>INDEX(FCF[From],MATCH(FCFdata[[#This Row],[FCFindex]],FCF[FCFindex]))</f>
        <v>6</v>
      </c>
      <c r="F413" s="1">
        <f>INDEX(FCF[To],MATCH(FCFdata[[#This Row],[FCFindex]],FCF[FCFindex]))</f>
        <v>7</v>
      </c>
      <c r="G413" s="1" t="str">
        <f>INDEX(FCF[MarkFrom],MATCH(FCFdata[[#This Row],[FCFindex]],FCF[FCFindex]))</f>
        <v>2M2</v>
      </c>
      <c r="H413" s="1" t="str">
        <f>INDEX(FCF[MarkTo],MATCH(FCFdata[[#This Row],[FCFindex]],FCF[FCFindex]))</f>
        <v>3P</v>
      </c>
      <c r="I413" s="118">
        <f>FCFdata[[#This Row],[SampleLabel]]+3</f>
        <v>30010003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30010005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30</v>
      </c>
      <c r="B414" s="1">
        <f t="shared" si="25"/>
        <v>1</v>
      </c>
      <c r="C414" s="1">
        <f t="shared" si="26"/>
        <v>6</v>
      </c>
      <c r="D414" s="134">
        <f t="shared" si="24"/>
        <v>30010000</v>
      </c>
      <c r="E414" s="1">
        <f>INDEX(FCF[From],MATCH(FCFdata[[#This Row],[FCFindex]],FCF[FCFindex]))</f>
        <v>7</v>
      </c>
      <c r="F414" s="1">
        <f>INDEX(FCF[To],MATCH(FCFdata[[#This Row],[FCFindex]],FCF[FCFindex]))</f>
        <v>8</v>
      </c>
      <c r="G414" s="1" t="str">
        <f>INDEX(FCF[MarkFrom],MATCH(FCFdata[[#This Row],[FCFindex]],FCF[FCFindex]))</f>
        <v>3P</v>
      </c>
      <c r="H414" s="1" t="str">
        <f>INDEX(FCF[MarkTo],MATCH(FCFdata[[#This Row],[FCFindex]],FCF[FCFindex]))</f>
        <v>4G</v>
      </c>
      <c r="I414" s="118">
        <f>FCFdata[[#This Row],[SampleLabel]]+3</f>
        <v>30010003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30010005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30</v>
      </c>
      <c r="B415" s="1">
        <f t="shared" si="25"/>
        <v>1</v>
      </c>
      <c r="C415" s="1">
        <f t="shared" si="26"/>
        <v>7</v>
      </c>
      <c r="D415" s="134">
        <f t="shared" si="24"/>
        <v>30010000</v>
      </c>
      <c r="E415" s="1">
        <f>INDEX(FCF[From],MATCH(FCFdata[[#This Row],[FCFindex]],FCF[FCFindex]))</f>
        <v>8</v>
      </c>
      <c r="F415" s="1">
        <f>INDEX(FCF[To],MATCH(FCFdata[[#This Row],[FCFindex]],FCF[FCFindex]))</f>
        <v>9</v>
      </c>
      <c r="G415" s="1" t="str">
        <f>INDEX(FCF[MarkFrom],MATCH(FCFdata[[#This Row],[FCFindex]],FCF[FCFindex]))</f>
        <v>4G</v>
      </c>
      <c r="H415" s="1" t="str">
        <f>INDEX(FCF[MarkTo],MATCH(FCFdata[[#This Row],[FCFindex]],FCF[FCFindex]))</f>
        <v>5S</v>
      </c>
      <c r="I415" s="118">
        <f>FCFdata[[#This Row],[SampleLabel]]+3</f>
        <v>30010003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30010005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30</v>
      </c>
      <c r="B416" s="1">
        <f t="shared" si="25"/>
        <v>1</v>
      </c>
      <c r="C416" s="1">
        <f t="shared" si="26"/>
        <v>8</v>
      </c>
      <c r="D416" s="134">
        <f t="shared" si="24"/>
        <v>30010000</v>
      </c>
      <c r="E416" s="1">
        <f>INDEX(FCF[From],MATCH(FCFdata[[#This Row],[FCFindex]],FCF[FCFindex]))</f>
        <v>9</v>
      </c>
      <c r="F416" s="1">
        <f>INDEX(FCF[To],MATCH(FCFdata[[#This Row],[FCFindex]],FCF[FCFindex]))</f>
        <v>10</v>
      </c>
      <c r="G416" s="1" t="str">
        <f>INDEX(FCF[MarkFrom],MATCH(FCFdata[[#This Row],[FCFindex]],FCF[FCFindex]))</f>
        <v>5S</v>
      </c>
      <c r="H416" s="1" t="str">
        <f>INDEX(FCF[MarkTo],MATCH(FCFdata[[#This Row],[FCFindex]],FCF[FCFindex]))</f>
        <v>6Gp</v>
      </c>
      <c r="I416" s="118">
        <f>FCFdata[[#This Row],[SampleLabel]]+3</f>
        <v>30010003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30010005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30</v>
      </c>
      <c r="B417" s="1">
        <f t="shared" si="25"/>
        <v>1</v>
      </c>
      <c r="C417" s="1">
        <f t="shared" si="26"/>
        <v>9</v>
      </c>
      <c r="D417" s="134">
        <f t="shared" si="24"/>
        <v>30010000</v>
      </c>
      <c r="E417" s="1">
        <f>INDEX(FCF[From],MATCH(FCFdata[[#This Row],[FCFindex]],FCF[FCFindex]))</f>
        <v>10</v>
      </c>
      <c r="F417" s="1">
        <f>INDEX(FCF[To],MATCH(FCFdata[[#This Row],[FCFindex]],FCF[FCFindex]))</f>
        <v>11</v>
      </c>
      <c r="G417" s="1" t="str">
        <f>INDEX(FCF[MarkFrom],MATCH(FCFdata[[#This Row],[FCFindex]],FCF[FCFindex]))</f>
        <v>6Gp</v>
      </c>
      <c r="H417" s="1" t="str">
        <f>INDEX(FCF[MarkTo],MATCH(FCFdata[[#This Row],[FCFindex]],FCF[FCFindex]))</f>
        <v>7U</v>
      </c>
      <c r="I417" s="118">
        <f>FCFdata[[#This Row],[SampleLabel]]+3</f>
        <v>30010003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30010005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30</v>
      </c>
      <c r="B418" s="1">
        <f t="shared" si="25"/>
        <v>1</v>
      </c>
      <c r="C418" s="1">
        <f t="shared" si="26"/>
        <v>10</v>
      </c>
      <c r="D418" s="134">
        <f t="shared" si="24"/>
        <v>30010000</v>
      </c>
      <c r="E418" s="1">
        <f>INDEX(FCF[From],MATCH(FCFdata[[#This Row],[FCFindex]],FCF[FCFindex]))</f>
        <v>11</v>
      </c>
      <c r="F418" s="1">
        <f>INDEX(FCF[To],MATCH(FCFdata[[#This Row],[FCFindex]],FCF[FCFindex]))</f>
        <v>12</v>
      </c>
      <c r="G418" s="1" t="str">
        <f>INDEX(FCF[MarkFrom],MATCH(FCFdata[[#This Row],[FCFindex]],FCF[FCFindex]))</f>
        <v>7U</v>
      </c>
      <c r="H418" s="1" t="str">
        <f>INDEX(FCF[MarkTo],MATCH(FCFdata[[#This Row],[FCFindex]],FCF[FCFindex]))</f>
        <v>8Rot</v>
      </c>
      <c r="I418" s="118">
        <f>FCFdata[[#This Row],[SampleLabel]]+3</f>
        <v>30010003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30010005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30</v>
      </c>
      <c r="B419" s="1">
        <f t="shared" si="25"/>
        <v>1</v>
      </c>
      <c r="C419" s="1">
        <f t="shared" si="26"/>
        <v>11</v>
      </c>
      <c r="D419" s="134">
        <f t="shared" si="24"/>
        <v>30010000</v>
      </c>
      <c r="E419" s="1">
        <f>INDEX(FCF[From],MATCH(FCFdata[[#This Row],[FCFindex]],FCF[FCFindex]))</f>
        <v>12</v>
      </c>
      <c r="F419" s="1">
        <f>INDEX(FCF[To],MATCH(FCFdata[[#This Row],[FCFindex]],FCF[FCFindex]))</f>
        <v>13</v>
      </c>
      <c r="G419" s="1" t="str">
        <f>INDEX(FCF[MarkFrom],MATCH(FCFdata[[#This Row],[FCFindex]],FCF[FCFindex]))</f>
        <v>8Rot</v>
      </c>
      <c r="H419" s="1" t="str">
        <f>INDEX(FCF[MarkTo],MATCH(FCFdata[[#This Row],[FCFindex]],FCF[FCFindex]))</f>
        <v>9Ama</v>
      </c>
      <c r="I419" s="118">
        <f>FCFdata[[#This Row],[SampleLabel]]+3</f>
        <v>30010003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30010005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30</v>
      </c>
      <c r="B420" s="1">
        <f t="shared" si="25"/>
        <v>1</v>
      </c>
      <c r="C420" s="1">
        <f t="shared" si="26"/>
        <v>12</v>
      </c>
      <c r="D420" s="134">
        <f t="shared" si="24"/>
        <v>30010000</v>
      </c>
      <c r="E420" s="1">
        <f>INDEX(FCF[From],MATCH(FCFdata[[#This Row],[FCFindex]],FCF[FCFindex]))</f>
        <v>13</v>
      </c>
      <c r="F420" s="1">
        <f>INDEX(FCF[To],MATCH(FCFdata[[#This Row],[FCFindex]],FCF[FCFindex]))</f>
        <v>14</v>
      </c>
      <c r="G420" s="1" t="str">
        <f>INDEX(FCF[MarkFrom],MATCH(FCFdata[[#This Row],[FCFindex]],FCF[FCFindex]))</f>
        <v>9Ama</v>
      </c>
      <c r="H420" s="1" t="str">
        <f>INDEX(FCF[MarkTo],MATCH(FCFdata[[#This Row],[FCFindex]],FCF[FCFindex]))</f>
        <v>10AsTm</v>
      </c>
      <c r="I420" s="118">
        <f>FCFdata[[#This Row],[SampleLabel]]+3</f>
        <v>30010003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30010005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30</v>
      </c>
      <c r="B421" s="1">
        <f t="shared" si="25"/>
        <v>1</v>
      </c>
      <c r="C421" s="1">
        <f t="shared" si="26"/>
        <v>13</v>
      </c>
      <c r="D421" s="134">
        <f t="shared" si="24"/>
        <v>30010000</v>
      </c>
      <c r="E421" s="1">
        <f>INDEX(FCF[From],MATCH(FCFdata[[#This Row],[FCFindex]],FCF[FCFindex]))</f>
        <v>14</v>
      </c>
      <c r="F421" s="1">
        <f>INDEX(FCF[To],MATCH(FCFdata[[#This Row],[FCFindex]],FCF[FCFindex]))</f>
        <v>15</v>
      </c>
      <c r="G421" s="1" t="str">
        <f>INDEX(FCF[MarkFrom],MATCH(FCFdata[[#This Row],[FCFindex]],FCF[FCFindex]))</f>
        <v>10AsTm</v>
      </c>
      <c r="H421" s="1" t="str">
        <f>INDEX(FCF[MarkTo],MATCH(FCFdata[[#This Row],[FCFindex]],FCF[FCFindex]))</f>
        <v>11Azd</v>
      </c>
      <c r="I421" s="118">
        <f>FCFdata[[#This Row],[SampleLabel]]+3</f>
        <v>30010003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30010005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31</v>
      </c>
      <c r="B422" s="1">
        <f t="shared" si="25"/>
        <v>1</v>
      </c>
      <c r="C422" s="1">
        <f t="shared" si="26"/>
        <v>0</v>
      </c>
      <c r="D422" s="134">
        <f t="shared" si="24"/>
        <v>31010000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1D</v>
      </c>
      <c r="I422" s="118">
        <f>FCFdata[[#This Row],[SampleLabel]]+3</f>
        <v>31010003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31010005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31</v>
      </c>
      <c r="B423" s="1">
        <f t="shared" si="25"/>
        <v>1</v>
      </c>
      <c r="C423" s="1">
        <f t="shared" si="26"/>
        <v>1</v>
      </c>
      <c r="D423" s="134">
        <f t="shared" si="24"/>
        <v>31010000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1D</v>
      </c>
      <c r="H423" s="1" t="str">
        <f>INDEX(FCF[MarkTo],MATCH(FCFdata[[#This Row],[FCFindex]],FCF[FCFindex]))</f>
        <v>1M.1</v>
      </c>
      <c r="I423" s="118">
        <f>FCFdata[[#This Row],[SampleLabel]]+3</f>
        <v>31010003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31010005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31</v>
      </c>
      <c r="B424" s="1">
        <f t="shared" si="25"/>
        <v>1</v>
      </c>
      <c r="C424" s="1">
        <f t="shared" si="26"/>
        <v>2</v>
      </c>
      <c r="D424" s="134">
        <f t="shared" si="24"/>
        <v>31010000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1M.1</v>
      </c>
      <c r="H424" s="1" t="str">
        <f>INDEX(FCF[MarkTo],MATCH(FCFdata[[#This Row],[FCFindex]],FCF[FCFindex]))</f>
        <v>2Oct</v>
      </c>
      <c r="I424" s="118">
        <f>FCFdata[[#This Row],[SampleLabel]]+3</f>
        <v>31010003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31010005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31</v>
      </c>
      <c r="B425" s="1">
        <f t="shared" si="25"/>
        <v>1</v>
      </c>
      <c r="C425" s="1">
        <f t="shared" si="26"/>
        <v>3</v>
      </c>
      <c r="D425" s="134">
        <f t="shared" si="24"/>
        <v>31010000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2Oct</v>
      </c>
      <c r="H425" s="1" t="str">
        <f>INDEX(FCF[MarkTo],MATCH(FCFdata[[#This Row],[FCFindex]],FCF[FCFindex]))</f>
        <v>2c</v>
      </c>
      <c r="I425" s="118">
        <f>FCFdata[[#This Row],[SampleLabel]]+3</f>
        <v>31010003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31010005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31</v>
      </c>
      <c r="B426" s="1">
        <f t="shared" si="25"/>
        <v>1</v>
      </c>
      <c r="C426" s="1">
        <f t="shared" si="26"/>
        <v>4</v>
      </c>
      <c r="D426" s="134">
        <f t="shared" si="24"/>
        <v>31010000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2c</v>
      </c>
      <c r="H426" s="1" t="str">
        <f>INDEX(FCF[MarkTo],MATCH(FCFdata[[#This Row],[FCFindex]],FCF[FCFindex]))</f>
        <v>2M2</v>
      </c>
      <c r="I426" s="118">
        <f>FCFdata[[#This Row],[SampleLabel]]+3</f>
        <v>31010003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31010005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31</v>
      </c>
      <c r="B427" s="1">
        <f t="shared" si="25"/>
        <v>1</v>
      </c>
      <c r="C427" s="1">
        <f t="shared" si="26"/>
        <v>5</v>
      </c>
      <c r="D427" s="134">
        <f t="shared" si="24"/>
        <v>31010000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2M2</v>
      </c>
      <c r="H427" s="1" t="str">
        <f>INDEX(FCF[MarkTo],MATCH(FCFdata[[#This Row],[FCFindex]],FCF[FCFindex]))</f>
        <v>3P</v>
      </c>
      <c r="I427" s="118">
        <f>FCFdata[[#This Row],[SampleLabel]]+3</f>
        <v>31010003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31010005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31</v>
      </c>
      <c r="B428" s="1">
        <f t="shared" si="25"/>
        <v>1</v>
      </c>
      <c r="C428" s="1">
        <f t="shared" si="26"/>
        <v>6</v>
      </c>
      <c r="D428" s="134">
        <f t="shared" si="24"/>
        <v>31010000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3P</v>
      </c>
      <c r="H428" s="1" t="str">
        <f>INDEX(FCF[MarkTo],MATCH(FCFdata[[#This Row],[FCFindex]],FCF[FCFindex]))</f>
        <v>4G</v>
      </c>
      <c r="I428" s="118">
        <f>FCFdata[[#This Row],[SampleLabel]]+3</f>
        <v>31010003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31010005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31</v>
      </c>
      <c r="B429" s="1">
        <f t="shared" si="25"/>
        <v>1</v>
      </c>
      <c r="C429" s="1">
        <f t="shared" si="26"/>
        <v>7</v>
      </c>
      <c r="D429" s="134">
        <f t="shared" si="24"/>
        <v>31010000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4G</v>
      </c>
      <c r="H429" s="1" t="str">
        <f>INDEX(FCF[MarkTo],MATCH(FCFdata[[#This Row],[FCFindex]],FCF[FCFindex]))</f>
        <v>5S</v>
      </c>
      <c r="I429" s="118">
        <f>FCFdata[[#This Row],[SampleLabel]]+3</f>
        <v>31010003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31010005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31</v>
      </c>
      <c r="B430" s="1">
        <f t="shared" si="25"/>
        <v>1</v>
      </c>
      <c r="C430" s="1">
        <f t="shared" si="26"/>
        <v>8</v>
      </c>
      <c r="D430" s="134">
        <f t="shared" si="24"/>
        <v>31010000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5S</v>
      </c>
      <c r="H430" s="1" t="str">
        <f>INDEX(FCF[MarkTo],MATCH(FCFdata[[#This Row],[FCFindex]],FCF[FCFindex]))</f>
        <v>6Gp</v>
      </c>
      <c r="I430" s="118">
        <f>FCFdata[[#This Row],[SampleLabel]]+3</f>
        <v>31010003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31010005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31</v>
      </c>
      <c r="B431" s="1">
        <f t="shared" si="25"/>
        <v>1</v>
      </c>
      <c r="C431" s="1">
        <f t="shared" si="26"/>
        <v>9</v>
      </c>
      <c r="D431" s="134">
        <f t="shared" si="24"/>
        <v>31010000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6Gp</v>
      </c>
      <c r="H431" s="1" t="str">
        <f>INDEX(FCF[MarkTo],MATCH(FCFdata[[#This Row],[FCFindex]],FCF[FCFindex]))</f>
        <v>7U</v>
      </c>
      <c r="I431" s="118">
        <f>FCFdata[[#This Row],[SampleLabel]]+3</f>
        <v>31010003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31010005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31</v>
      </c>
      <c r="B432" s="1">
        <f t="shared" si="25"/>
        <v>1</v>
      </c>
      <c r="C432" s="1">
        <f t="shared" si="26"/>
        <v>10</v>
      </c>
      <c r="D432" s="134">
        <f t="shared" si="24"/>
        <v>31010000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7U</v>
      </c>
      <c r="H432" s="1" t="str">
        <f>INDEX(FCF[MarkTo],MATCH(FCFdata[[#This Row],[FCFindex]],FCF[FCFindex]))</f>
        <v>8Rot</v>
      </c>
      <c r="I432" s="118">
        <f>FCFdata[[#This Row],[SampleLabel]]+3</f>
        <v>31010003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31010005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31</v>
      </c>
      <c r="B433" s="1">
        <f t="shared" si="25"/>
        <v>1</v>
      </c>
      <c r="C433" s="1">
        <f t="shared" si="26"/>
        <v>11</v>
      </c>
      <c r="D433" s="134">
        <f t="shared" si="24"/>
        <v>31010000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8Rot</v>
      </c>
      <c r="H433" s="1" t="str">
        <f>INDEX(FCF[MarkTo],MATCH(FCFdata[[#This Row],[FCFindex]],FCF[FCFindex]))</f>
        <v>9Ama</v>
      </c>
      <c r="I433" s="118">
        <f>FCFdata[[#This Row],[SampleLabel]]+3</f>
        <v>31010003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31010005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31</v>
      </c>
      <c r="B434" s="1">
        <f t="shared" si="25"/>
        <v>1</v>
      </c>
      <c r="C434" s="1">
        <f t="shared" si="26"/>
        <v>12</v>
      </c>
      <c r="D434" s="134">
        <f t="shared" si="24"/>
        <v>31010000</v>
      </c>
      <c r="E434" s="1">
        <f>INDEX(FCF[From],MATCH(FCFdata[[#This Row],[FCFindex]],FCF[FCFindex]))</f>
        <v>13</v>
      </c>
      <c r="F434" s="1">
        <f>INDEX(FCF[To],MATCH(FCFdata[[#This Row],[FCFindex]],FCF[FCFindex]))</f>
        <v>14</v>
      </c>
      <c r="G434" s="1" t="str">
        <f>INDEX(FCF[MarkFrom],MATCH(FCFdata[[#This Row],[FCFindex]],FCF[FCFindex]))</f>
        <v>9Ama</v>
      </c>
      <c r="H434" s="1" t="str">
        <f>INDEX(FCF[MarkTo],MATCH(FCFdata[[#This Row],[FCFindex]],FCF[FCFindex]))</f>
        <v>10AsTm</v>
      </c>
      <c r="I434" s="118">
        <f>FCFdata[[#This Row],[SampleLabel]]+3</f>
        <v>31010003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31010005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31</v>
      </c>
      <c r="B435" s="1">
        <f t="shared" si="25"/>
        <v>1</v>
      </c>
      <c r="C435" s="1">
        <f t="shared" si="26"/>
        <v>13</v>
      </c>
      <c r="D435" s="134">
        <f t="shared" si="24"/>
        <v>31010000</v>
      </c>
      <c r="E435" s="1">
        <f>INDEX(FCF[From],MATCH(FCFdata[[#This Row],[FCFindex]],FCF[FCFindex]))</f>
        <v>14</v>
      </c>
      <c r="F435" s="1">
        <f>INDEX(FCF[To],MATCH(FCFdata[[#This Row],[FCFindex]],FCF[FCFindex]))</f>
        <v>15</v>
      </c>
      <c r="G435" s="1" t="str">
        <f>INDEX(FCF[MarkFrom],MATCH(FCFdata[[#This Row],[FCFindex]],FCF[FCFindex]))</f>
        <v>10AsTm</v>
      </c>
      <c r="H435" s="1" t="str">
        <f>INDEX(FCF[MarkTo],MATCH(FCFdata[[#This Row],[FCFindex]],FCF[FCFindex]))</f>
        <v>11Azd</v>
      </c>
      <c r="I435" s="118">
        <f>FCFdata[[#This Row],[SampleLabel]]+3</f>
        <v>31010003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31010005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32</v>
      </c>
      <c r="B436" s="1">
        <f t="shared" si="25"/>
        <v>1</v>
      </c>
      <c r="C436" s="1">
        <f t="shared" si="26"/>
        <v>0</v>
      </c>
      <c r="D436" s="134">
        <f t="shared" si="24"/>
        <v>32010000</v>
      </c>
      <c r="E436" s="1">
        <f>INDEX(FCF[From],MATCH(FCFdata[[#This Row],[FCFindex]],FCF[FCFindex]))</f>
        <v>1</v>
      </c>
      <c r="F436" s="1">
        <f>INDEX(FCF[To],MATCH(FCFdata[[#This Row],[FCFindex]],FCF[FCFindex]))</f>
        <v>2</v>
      </c>
      <c r="G436" s="1" t="str">
        <f>INDEX(FCF[MarkFrom],MATCH(FCFdata[[#This Row],[FCFindex]],FCF[FCFindex]))</f>
        <v>1Dig</v>
      </c>
      <c r="H436" s="1" t="str">
        <f>INDEX(FCF[MarkTo],MATCH(FCFdata[[#This Row],[FCFindex]],FCF[FCFindex]))</f>
        <v>1D</v>
      </c>
      <c r="I436" s="118">
        <f>FCFdata[[#This Row],[SampleLabel]]+3</f>
        <v>32010003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32010005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32</v>
      </c>
      <c r="B437" s="1">
        <f t="shared" si="25"/>
        <v>1</v>
      </c>
      <c r="C437" s="1">
        <f t="shared" si="26"/>
        <v>1</v>
      </c>
      <c r="D437" s="134">
        <f t="shared" si="24"/>
        <v>32010000</v>
      </c>
      <c r="E437" s="1">
        <f>INDEX(FCF[From],MATCH(FCFdata[[#This Row],[FCFindex]],FCF[FCFindex]))</f>
        <v>2</v>
      </c>
      <c r="F437" s="1">
        <f>INDEX(FCF[To],MATCH(FCFdata[[#This Row],[FCFindex]],FCF[FCFindex]))</f>
        <v>3</v>
      </c>
      <c r="G437" s="1" t="str">
        <f>INDEX(FCF[MarkFrom],MATCH(FCFdata[[#This Row],[FCFindex]],FCF[FCFindex]))</f>
        <v>1D</v>
      </c>
      <c r="H437" s="1" t="str">
        <f>INDEX(FCF[MarkTo],MATCH(FCFdata[[#This Row],[FCFindex]],FCF[FCFindex]))</f>
        <v>1M.1</v>
      </c>
      <c r="I437" s="118">
        <f>FCFdata[[#This Row],[SampleLabel]]+3</f>
        <v>32010003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32010005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32</v>
      </c>
      <c r="B438" s="1">
        <f t="shared" si="25"/>
        <v>1</v>
      </c>
      <c r="C438" s="1">
        <f t="shared" si="26"/>
        <v>2</v>
      </c>
      <c r="D438" s="134">
        <f t="shared" si="24"/>
        <v>32010000</v>
      </c>
      <c r="E438" s="1">
        <f>INDEX(FCF[From],MATCH(FCFdata[[#This Row],[FCFindex]],FCF[FCFindex]))</f>
        <v>3</v>
      </c>
      <c r="F438" s="1">
        <f>INDEX(FCF[To],MATCH(FCFdata[[#This Row],[FCFindex]],FCF[FCFindex]))</f>
        <v>4</v>
      </c>
      <c r="G438" s="1" t="str">
        <f>INDEX(FCF[MarkFrom],MATCH(FCFdata[[#This Row],[FCFindex]],FCF[FCFindex]))</f>
        <v>1M.1</v>
      </c>
      <c r="H438" s="1" t="str">
        <f>INDEX(FCF[MarkTo],MATCH(FCFdata[[#This Row],[FCFindex]],FCF[FCFindex]))</f>
        <v>2Oct</v>
      </c>
      <c r="I438" s="118">
        <f>FCFdata[[#This Row],[SampleLabel]]+3</f>
        <v>32010003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32010005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32</v>
      </c>
      <c r="B439" s="1">
        <f t="shared" si="25"/>
        <v>1</v>
      </c>
      <c r="C439" s="1">
        <f t="shared" si="26"/>
        <v>3</v>
      </c>
      <c r="D439" s="134">
        <f t="shared" si="24"/>
        <v>32010000</v>
      </c>
      <c r="E439" s="1">
        <f>INDEX(FCF[From],MATCH(FCFdata[[#This Row],[FCFindex]],FCF[FCFindex]))</f>
        <v>4</v>
      </c>
      <c r="F439" s="1">
        <f>INDEX(FCF[To],MATCH(FCFdata[[#This Row],[FCFindex]],FCF[FCFindex]))</f>
        <v>5</v>
      </c>
      <c r="G439" s="1" t="str">
        <f>INDEX(FCF[MarkFrom],MATCH(FCFdata[[#This Row],[FCFindex]],FCF[FCFindex]))</f>
        <v>2Oct</v>
      </c>
      <c r="H439" s="1" t="str">
        <f>INDEX(FCF[MarkTo],MATCH(FCFdata[[#This Row],[FCFindex]],FCF[FCFindex]))</f>
        <v>2c</v>
      </c>
      <c r="I439" s="118">
        <f>FCFdata[[#This Row],[SampleLabel]]+3</f>
        <v>32010003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32010005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32</v>
      </c>
      <c r="B440" s="1">
        <f t="shared" si="25"/>
        <v>1</v>
      </c>
      <c r="C440" s="1">
        <f t="shared" si="26"/>
        <v>4</v>
      </c>
      <c r="D440" s="134">
        <f t="shared" si="24"/>
        <v>32010000</v>
      </c>
      <c r="E440" s="1">
        <f>INDEX(FCF[From],MATCH(FCFdata[[#This Row],[FCFindex]],FCF[FCFindex]))</f>
        <v>5</v>
      </c>
      <c r="F440" s="1">
        <f>INDEX(FCF[To],MATCH(FCFdata[[#This Row],[FCFindex]],FCF[FCFindex]))</f>
        <v>6</v>
      </c>
      <c r="G440" s="1" t="str">
        <f>INDEX(FCF[MarkFrom],MATCH(FCFdata[[#This Row],[FCFindex]],FCF[FCFindex]))</f>
        <v>2c</v>
      </c>
      <c r="H440" s="1" t="str">
        <f>INDEX(FCF[MarkTo],MATCH(FCFdata[[#This Row],[FCFindex]],FCF[FCFindex]))</f>
        <v>2M2</v>
      </c>
      <c r="I440" s="118">
        <f>FCFdata[[#This Row],[SampleLabel]]+3</f>
        <v>32010003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32010005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32</v>
      </c>
      <c r="B441" s="1">
        <f t="shared" si="25"/>
        <v>1</v>
      </c>
      <c r="C441" s="1">
        <f t="shared" si="26"/>
        <v>5</v>
      </c>
      <c r="D441" s="134">
        <f t="shared" si="24"/>
        <v>32010000</v>
      </c>
      <c r="E441" s="1">
        <f>INDEX(FCF[From],MATCH(FCFdata[[#This Row],[FCFindex]],FCF[FCFindex]))</f>
        <v>6</v>
      </c>
      <c r="F441" s="1">
        <f>INDEX(FCF[To],MATCH(FCFdata[[#This Row],[FCFindex]],FCF[FCFindex]))</f>
        <v>7</v>
      </c>
      <c r="G441" s="1" t="str">
        <f>INDEX(FCF[MarkFrom],MATCH(FCFdata[[#This Row],[FCFindex]],FCF[FCFindex]))</f>
        <v>2M2</v>
      </c>
      <c r="H441" s="1" t="str">
        <f>INDEX(FCF[MarkTo],MATCH(FCFdata[[#This Row],[FCFindex]],FCF[FCFindex]))</f>
        <v>3P</v>
      </c>
      <c r="I441" s="118">
        <f>FCFdata[[#This Row],[SampleLabel]]+3</f>
        <v>32010003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32010005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32</v>
      </c>
      <c r="B442" s="1">
        <f t="shared" si="25"/>
        <v>1</v>
      </c>
      <c r="C442" s="1">
        <f t="shared" si="26"/>
        <v>6</v>
      </c>
      <c r="D442" s="134">
        <f t="shared" si="24"/>
        <v>32010000</v>
      </c>
      <c r="E442" s="1">
        <f>INDEX(FCF[From],MATCH(FCFdata[[#This Row],[FCFindex]],FCF[FCFindex]))</f>
        <v>7</v>
      </c>
      <c r="F442" s="1">
        <f>INDEX(FCF[To],MATCH(FCFdata[[#This Row],[FCFindex]],FCF[FCFindex]))</f>
        <v>8</v>
      </c>
      <c r="G442" s="1" t="str">
        <f>INDEX(FCF[MarkFrom],MATCH(FCFdata[[#This Row],[FCFindex]],FCF[FCFindex]))</f>
        <v>3P</v>
      </c>
      <c r="H442" s="1" t="str">
        <f>INDEX(FCF[MarkTo],MATCH(FCFdata[[#This Row],[FCFindex]],FCF[FCFindex]))</f>
        <v>4G</v>
      </c>
      <c r="I442" s="118">
        <f>FCFdata[[#This Row],[SampleLabel]]+3</f>
        <v>32010003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32010005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32</v>
      </c>
      <c r="B443" s="1">
        <f t="shared" si="25"/>
        <v>1</v>
      </c>
      <c r="C443" s="1">
        <f t="shared" si="26"/>
        <v>7</v>
      </c>
      <c r="D443" s="134">
        <f t="shared" si="24"/>
        <v>32010000</v>
      </c>
      <c r="E443" s="1">
        <f>INDEX(FCF[From],MATCH(FCFdata[[#This Row],[FCFindex]],FCF[FCFindex]))</f>
        <v>8</v>
      </c>
      <c r="F443" s="1">
        <f>INDEX(FCF[To],MATCH(FCFdata[[#This Row],[FCFindex]],FCF[FCFindex]))</f>
        <v>9</v>
      </c>
      <c r="G443" s="1" t="str">
        <f>INDEX(FCF[MarkFrom],MATCH(FCFdata[[#This Row],[FCFindex]],FCF[FCFindex]))</f>
        <v>4G</v>
      </c>
      <c r="H443" s="1" t="str">
        <f>INDEX(FCF[MarkTo],MATCH(FCFdata[[#This Row],[FCFindex]],FCF[FCFindex]))</f>
        <v>5S</v>
      </c>
      <c r="I443" s="118">
        <f>FCFdata[[#This Row],[SampleLabel]]+3</f>
        <v>32010003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32010005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32</v>
      </c>
      <c r="B444" s="1">
        <f t="shared" si="25"/>
        <v>1</v>
      </c>
      <c r="C444" s="1">
        <f t="shared" si="26"/>
        <v>8</v>
      </c>
      <c r="D444" s="134">
        <f t="shared" si="24"/>
        <v>32010000</v>
      </c>
      <c r="E444" s="1">
        <f>INDEX(FCF[From],MATCH(FCFdata[[#This Row],[FCFindex]],FCF[FCFindex]))</f>
        <v>9</v>
      </c>
      <c r="F444" s="1">
        <f>INDEX(FCF[To],MATCH(FCFdata[[#This Row],[FCFindex]],FCF[FCFindex]))</f>
        <v>10</v>
      </c>
      <c r="G444" s="1" t="str">
        <f>INDEX(FCF[MarkFrom],MATCH(FCFdata[[#This Row],[FCFindex]],FCF[FCFindex]))</f>
        <v>5S</v>
      </c>
      <c r="H444" s="1" t="str">
        <f>INDEX(FCF[MarkTo],MATCH(FCFdata[[#This Row],[FCFindex]],FCF[FCFindex]))</f>
        <v>6Gp</v>
      </c>
      <c r="I444" s="118">
        <f>FCFdata[[#This Row],[SampleLabel]]+3</f>
        <v>32010003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32010005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32</v>
      </c>
      <c r="B445" s="1">
        <f t="shared" si="25"/>
        <v>1</v>
      </c>
      <c r="C445" s="1">
        <f t="shared" si="26"/>
        <v>9</v>
      </c>
      <c r="D445" s="134">
        <f t="shared" si="24"/>
        <v>32010000</v>
      </c>
      <c r="E445" s="1">
        <f>INDEX(FCF[From],MATCH(FCFdata[[#This Row],[FCFindex]],FCF[FCFindex]))</f>
        <v>10</v>
      </c>
      <c r="F445" s="1">
        <f>INDEX(FCF[To],MATCH(FCFdata[[#This Row],[FCFindex]],FCF[FCFindex]))</f>
        <v>11</v>
      </c>
      <c r="G445" s="1" t="str">
        <f>INDEX(FCF[MarkFrom],MATCH(FCFdata[[#This Row],[FCFindex]],FCF[FCFindex]))</f>
        <v>6Gp</v>
      </c>
      <c r="H445" s="1" t="str">
        <f>INDEX(FCF[MarkTo],MATCH(FCFdata[[#This Row],[FCFindex]],FCF[FCFindex]))</f>
        <v>7U</v>
      </c>
      <c r="I445" s="118">
        <f>FCFdata[[#This Row],[SampleLabel]]+3</f>
        <v>32010003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32010005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32</v>
      </c>
      <c r="B446" s="1">
        <f t="shared" si="25"/>
        <v>1</v>
      </c>
      <c r="C446" s="1">
        <f t="shared" si="26"/>
        <v>10</v>
      </c>
      <c r="D446" s="134">
        <f t="shared" si="24"/>
        <v>32010000</v>
      </c>
      <c r="E446" s="1">
        <f>INDEX(FCF[From],MATCH(FCFdata[[#This Row],[FCFindex]],FCF[FCFindex]))</f>
        <v>11</v>
      </c>
      <c r="F446" s="1">
        <f>INDEX(FCF[To],MATCH(FCFdata[[#This Row],[FCFindex]],FCF[FCFindex]))</f>
        <v>12</v>
      </c>
      <c r="G446" s="1" t="str">
        <f>INDEX(FCF[MarkFrom],MATCH(FCFdata[[#This Row],[FCFindex]],FCF[FCFindex]))</f>
        <v>7U</v>
      </c>
      <c r="H446" s="1" t="str">
        <f>INDEX(FCF[MarkTo],MATCH(FCFdata[[#This Row],[FCFindex]],FCF[FCFindex]))</f>
        <v>8Rot</v>
      </c>
      <c r="I446" s="118">
        <f>FCFdata[[#This Row],[SampleLabel]]+3</f>
        <v>32010003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32010005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32</v>
      </c>
      <c r="B447" s="1">
        <f t="shared" si="25"/>
        <v>1</v>
      </c>
      <c r="C447" s="1">
        <f t="shared" si="26"/>
        <v>11</v>
      </c>
      <c r="D447" s="134">
        <f t="shared" si="24"/>
        <v>32010000</v>
      </c>
      <c r="E447" s="1">
        <f>INDEX(FCF[From],MATCH(FCFdata[[#This Row],[FCFindex]],FCF[FCFindex]))</f>
        <v>12</v>
      </c>
      <c r="F447" s="1">
        <f>INDEX(FCF[To],MATCH(FCFdata[[#This Row],[FCFindex]],FCF[FCFindex]))</f>
        <v>13</v>
      </c>
      <c r="G447" s="1" t="str">
        <f>INDEX(FCF[MarkFrom],MATCH(FCFdata[[#This Row],[FCFindex]],FCF[FCFindex]))</f>
        <v>8Rot</v>
      </c>
      <c r="H447" s="1" t="str">
        <f>INDEX(FCF[MarkTo],MATCH(FCFdata[[#This Row],[FCFindex]],FCF[FCFindex]))</f>
        <v>9Ama</v>
      </c>
      <c r="I447" s="118">
        <f>FCFdata[[#This Row],[SampleLabel]]+3</f>
        <v>32010003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32010005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32</v>
      </c>
      <c r="B448" s="1">
        <f t="shared" si="25"/>
        <v>1</v>
      </c>
      <c r="C448" s="1">
        <f t="shared" si="26"/>
        <v>12</v>
      </c>
      <c r="D448" s="134">
        <f t="shared" si="24"/>
        <v>32010000</v>
      </c>
      <c r="E448" s="1">
        <f>INDEX(FCF[From],MATCH(FCFdata[[#This Row],[FCFindex]],FCF[FCFindex]))</f>
        <v>13</v>
      </c>
      <c r="F448" s="1">
        <f>INDEX(FCF[To],MATCH(FCFdata[[#This Row],[FCFindex]],FCF[FCFindex]))</f>
        <v>14</v>
      </c>
      <c r="G448" s="1" t="str">
        <f>INDEX(FCF[MarkFrom],MATCH(FCFdata[[#This Row],[FCFindex]],FCF[FCFindex]))</f>
        <v>9Ama</v>
      </c>
      <c r="H448" s="1" t="str">
        <f>INDEX(FCF[MarkTo],MATCH(FCFdata[[#This Row],[FCFindex]],FCF[FCFindex]))</f>
        <v>10AsTm</v>
      </c>
      <c r="I448" s="118">
        <f>FCFdata[[#This Row],[SampleLabel]]+3</f>
        <v>32010003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32010005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32</v>
      </c>
      <c r="B449" s="1">
        <f t="shared" si="25"/>
        <v>1</v>
      </c>
      <c r="C449" s="1">
        <f t="shared" si="26"/>
        <v>13</v>
      </c>
      <c r="D449" s="134">
        <f t="shared" si="24"/>
        <v>32010000</v>
      </c>
      <c r="E449" s="1">
        <f>INDEX(FCF[From],MATCH(FCFdata[[#This Row],[FCFindex]],FCF[FCFindex]))</f>
        <v>14</v>
      </c>
      <c r="F449" s="1">
        <f>INDEX(FCF[To],MATCH(FCFdata[[#This Row],[FCFindex]],FCF[FCFindex]))</f>
        <v>15</v>
      </c>
      <c r="G449" s="1" t="str">
        <f>INDEX(FCF[MarkFrom],MATCH(FCFdata[[#This Row],[FCFindex]],FCF[FCFindex]))</f>
        <v>10AsTm</v>
      </c>
      <c r="H449" s="1" t="str">
        <f>INDEX(FCF[MarkTo],MATCH(FCFdata[[#This Row],[FCFindex]],FCF[FCFindex]))</f>
        <v>11Azd</v>
      </c>
      <c r="I449" s="118">
        <f>FCFdata[[#This Row],[SampleLabel]]+3</f>
        <v>32010003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32010005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33</v>
      </c>
      <c r="B450" s="1">
        <f t="shared" si="25"/>
        <v>1</v>
      </c>
      <c r="C450" s="1">
        <f t="shared" si="26"/>
        <v>0</v>
      </c>
      <c r="D450" s="134">
        <f t="shared" ref="D450:D513" si="28">A450*1000000+B450*10000</f>
        <v>33010000</v>
      </c>
      <c r="E450" s="1">
        <f>INDEX(FCF[From],MATCH(FCFdata[[#This Row],[FCFindex]],FCF[FCFindex]))</f>
        <v>1</v>
      </c>
      <c r="F450" s="1">
        <f>INDEX(FCF[To],MATCH(FCFdata[[#This Row],[FCFindex]],FCF[FCFindex]))</f>
        <v>2</v>
      </c>
      <c r="G450" s="1" t="str">
        <f>INDEX(FCF[MarkFrom],MATCH(FCFdata[[#This Row],[FCFindex]],FCF[FCFindex]))</f>
        <v>1Dig</v>
      </c>
      <c r="H450" s="1" t="str">
        <f>INDEX(FCF[MarkTo],MATCH(FCFdata[[#This Row],[FCFindex]],FCF[FCFindex]))</f>
        <v>1D</v>
      </c>
      <c r="I450" s="118">
        <f>FCFdata[[#This Row],[SampleLabel]]+3</f>
        <v>33010003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33010005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33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1</v>
      </c>
      <c r="D451" s="134">
        <f t="shared" si="28"/>
        <v>33010000</v>
      </c>
      <c r="E451" s="1">
        <f>INDEX(FCF[From],MATCH(FCFdata[[#This Row],[FCFindex]],FCF[FCFindex]))</f>
        <v>2</v>
      </c>
      <c r="F451" s="1">
        <f>INDEX(FCF[To],MATCH(FCFdata[[#This Row],[FCFindex]],FCF[FCFindex]))</f>
        <v>3</v>
      </c>
      <c r="G451" s="1" t="str">
        <f>INDEX(FCF[MarkFrom],MATCH(FCFdata[[#This Row],[FCFindex]],FCF[FCFindex]))</f>
        <v>1D</v>
      </c>
      <c r="H451" s="1" t="str">
        <f>INDEX(FCF[MarkTo],MATCH(FCFdata[[#This Row],[FCFindex]],FCF[FCFindex]))</f>
        <v>1M.1</v>
      </c>
      <c r="I451" s="118">
        <f>FCFdata[[#This Row],[SampleLabel]]+3</f>
        <v>33010003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33010005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33</v>
      </c>
      <c r="B452" s="1">
        <f t="shared" si="29"/>
        <v>1</v>
      </c>
      <c r="C452" s="1">
        <f t="shared" si="30"/>
        <v>2</v>
      </c>
      <c r="D452" s="134">
        <f t="shared" si="28"/>
        <v>33010000</v>
      </c>
      <c r="E452" s="1">
        <f>INDEX(FCF[From],MATCH(FCFdata[[#This Row],[FCFindex]],FCF[FCFindex]))</f>
        <v>3</v>
      </c>
      <c r="F452" s="1">
        <f>INDEX(FCF[To],MATCH(FCFdata[[#This Row],[FCFindex]],FCF[FCFindex]))</f>
        <v>4</v>
      </c>
      <c r="G452" s="1" t="str">
        <f>INDEX(FCF[MarkFrom],MATCH(FCFdata[[#This Row],[FCFindex]],FCF[FCFindex]))</f>
        <v>1M.1</v>
      </c>
      <c r="H452" s="1" t="str">
        <f>INDEX(FCF[MarkTo],MATCH(FCFdata[[#This Row],[FCFindex]],FCF[FCFindex]))</f>
        <v>2Oct</v>
      </c>
      <c r="I452" s="118">
        <f>FCFdata[[#This Row],[SampleLabel]]+3</f>
        <v>33010003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33010005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33</v>
      </c>
      <c r="B453" s="1">
        <f t="shared" si="29"/>
        <v>1</v>
      </c>
      <c r="C453" s="1">
        <f t="shared" si="30"/>
        <v>3</v>
      </c>
      <c r="D453" s="134">
        <f t="shared" si="28"/>
        <v>33010000</v>
      </c>
      <c r="E453" s="1">
        <f>INDEX(FCF[From],MATCH(FCFdata[[#This Row],[FCFindex]],FCF[FCFindex]))</f>
        <v>4</v>
      </c>
      <c r="F453" s="1">
        <f>INDEX(FCF[To],MATCH(FCFdata[[#This Row],[FCFindex]],FCF[FCFindex]))</f>
        <v>5</v>
      </c>
      <c r="G453" s="1" t="str">
        <f>INDEX(FCF[MarkFrom],MATCH(FCFdata[[#This Row],[FCFindex]],FCF[FCFindex]))</f>
        <v>2Oct</v>
      </c>
      <c r="H453" s="1" t="str">
        <f>INDEX(FCF[MarkTo],MATCH(FCFdata[[#This Row],[FCFindex]],FCF[FCFindex]))</f>
        <v>2c</v>
      </c>
      <c r="I453" s="118">
        <f>FCFdata[[#This Row],[SampleLabel]]+3</f>
        <v>33010003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33010005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33</v>
      </c>
      <c r="B454" s="1">
        <f t="shared" si="29"/>
        <v>1</v>
      </c>
      <c r="C454" s="1">
        <f t="shared" si="30"/>
        <v>4</v>
      </c>
      <c r="D454" s="134">
        <f t="shared" si="28"/>
        <v>33010000</v>
      </c>
      <c r="E454" s="1">
        <f>INDEX(FCF[From],MATCH(FCFdata[[#This Row],[FCFindex]],FCF[FCFindex]))</f>
        <v>5</v>
      </c>
      <c r="F454" s="1">
        <f>INDEX(FCF[To],MATCH(FCFdata[[#This Row],[FCFindex]],FCF[FCFindex]))</f>
        <v>6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2M2</v>
      </c>
      <c r="I454" s="118">
        <f>FCFdata[[#This Row],[SampleLabel]]+3</f>
        <v>33010003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33010005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33</v>
      </c>
      <c r="B455" s="1">
        <f t="shared" si="29"/>
        <v>1</v>
      </c>
      <c r="C455" s="1">
        <f t="shared" si="30"/>
        <v>5</v>
      </c>
      <c r="D455" s="134">
        <f t="shared" si="28"/>
        <v>33010000</v>
      </c>
      <c r="E455" s="1">
        <f>INDEX(FCF[From],MATCH(FCFdata[[#This Row],[FCFindex]],FCF[FCFindex]))</f>
        <v>6</v>
      </c>
      <c r="F455" s="1">
        <f>INDEX(FCF[To],MATCH(FCFdata[[#This Row],[FCFindex]],FCF[FCFindex]))</f>
        <v>7</v>
      </c>
      <c r="G455" s="1" t="str">
        <f>INDEX(FCF[MarkFrom],MATCH(FCFdata[[#This Row],[FCFindex]],FCF[FCFindex]))</f>
        <v>2M2</v>
      </c>
      <c r="H455" s="1" t="str">
        <f>INDEX(FCF[MarkTo],MATCH(FCFdata[[#This Row],[FCFindex]],FCF[FCFindex]))</f>
        <v>3P</v>
      </c>
      <c r="I455" s="118">
        <f>FCFdata[[#This Row],[SampleLabel]]+3</f>
        <v>33010003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33010005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33</v>
      </c>
      <c r="B456" s="1">
        <f t="shared" si="29"/>
        <v>1</v>
      </c>
      <c r="C456" s="1">
        <f t="shared" si="30"/>
        <v>6</v>
      </c>
      <c r="D456" s="134">
        <f t="shared" si="28"/>
        <v>33010000</v>
      </c>
      <c r="E456" s="1">
        <f>INDEX(FCF[From],MATCH(FCFdata[[#This Row],[FCFindex]],FCF[FCFindex]))</f>
        <v>7</v>
      </c>
      <c r="F456" s="1">
        <f>INDEX(FCF[To],MATCH(FCFdata[[#This Row],[FCFindex]],FCF[FCFindex]))</f>
        <v>8</v>
      </c>
      <c r="G456" s="1" t="str">
        <f>INDEX(FCF[MarkFrom],MATCH(FCFdata[[#This Row],[FCFindex]],FCF[FCFindex]))</f>
        <v>3P</v>
      </c>
      <c r="H456" s="1" t="str">
        <f>INDEX(FCF[MarkTo],MATCH(FCFdata[[#This Row],[FCFindex]],FCF[FCFindex]))</f>
        <v>4G</v>
      </c>
      <c r="I456" s="118">
        <f>FCFdata[[#This Row],[SampleLabel]]+3</f>
        <v>33010003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33010005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33</v>
      </c>
      <c r="B457" s="1">
        <f t="shared" si="29"/>
        <v>1</v>
      </c>
      <c r="C457" s="1">
        <f t="shared" si="30"/>
        <v>7</v>
      </c>
      <c r="D457" s="134">
        <f t="shared" si="28"/>
        <v>33010000</v>
      </c>
      <c r="E457" s="1">
        <f>INDEX(FCF[From],MATCH(FCFdata[[#This Row],[FCFindex]],FCF[FCFindex]))</f>
        <v>8</v>
      </c>
      <c r="F457" s="1">
        <f>INDEX(FCF[To],MATCH(FCFdata[[#This Row],[FCFindex]],FCF[FCFindex]))</f>
        <v>9</v>
      </c>
      <c r="G457" s="1" t="str">
        <f>INDEX(FCF[MarkFrom],MATCH(FCFdata[[#This Row],[FCFindex]],FCF[FCFindex]))</f>
        <v>4G</v>
      </c>
      <c r="H457" s="1" t="str">
        <f>INDEX(FCF[MarkTo],MATCH(FCFdata[[#This Row],[FCFindex]],FCF[FCFindex]))</f>
        <v>5S</v>
      </c>
      <c r="I457" s="118">
        <f>FCFdata[[#This Row],[SampleLabel]]+3</f>
        <v>33010003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33010005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33</v>
      </c>
      <c r="B458" s="1">
        <f t="shared" si="29"/>
        <v>1</v>
      </c>
      <c r="C458" s="1">
        <f t="shared" si="30"/>
        <v>8</v>
      </c>
      <c r="D458" s="134">
        <f t="shared" si="28"/>
        <v>33010000</v>
      </c>
      <c r="E458" s="1">
        <f>INDEX(FCF[From],MATCH(FCFdata[[#This Row],[FCFindex]],FCF[FCFindex]))</f>
        <v>9</v>
      </c>
      <c r="F458" s="1">
        <f>INDEX(FCF[To],MATCH(FCFdata[[#This Row],[FCFindex]],FCF[FCFindex]))</f>
        <v>10</v>
      </c>
      <c r="G458" s="1" t="str">
        <f>INDEX(FCF[MarkFrom],MATCH(FCFdata[[#This Row],[FCFindex]],FCF[FCFindex]))</f>
        <v>5S</v>
      </c>
      <c r="H458" s="1" t="str">
        <f>INDEX(FCF[MarkTo],MATCH(FCFdata[[#This Row],[FCFindex]],FCF[FCFindex]))</f>
        <v>6Gp</v>
      </c>
      <c r="I458" s="118">
        <f>FCFdata[[#This Row],[SampleLabel]]+3</f>
        <v>33010003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33010005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33</v>
      </c>
      <c r="B459" s="1">
        <f t="shared" si="29"/>
        <v>1</v>
      </c>
      <c r="C459" s="1">
        <f t="shared" si="30"/>
        <v>9</v>
      </c>
      <c r="D459" s="134">
        <f t="shared" si="28"/>
        <v>33010000</v>
      </c>
      <c r="E459" s="1">
        <f>INDEX(FCF[From],MATCH(FCFdata[[#This Row],[FCFindex]],FCF[FCFindex]))</f>
        <v>10</v>
      </c>
      <c r="F459" s="1">
        <f>INDEX(FCF[To],MATCH(FCFdata[[#This Row],[FCFindex]],FCF[FCFindex]))</f>
        <v>11</v>
      </c>
      <c r="G459" s="1" t="str">
        <f>INDEX(FCF[MarkFrom],MATCH(FCFdata[[#This Row],[FCFindex]],FCF[FCFindex]))</f>
        <v>6Gp</v>
      </c>
      <c r="H459" s="1" t="str">
        <f>INDEX(FCF[MarkTo],MATCH(FCFdata[[#This Row],[FCFindex]],FCF[FCFindex]))</f>
        <v>7U</v>
      </c>
      <c r="I459" s="118">
        <f>FCFdata[[#This Row],[SampleLabel]]+3</f>
        <v>33010003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33010005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33</v>
      </c>
      <c r="B460" s="1">
        <f t="shared" si="29"/>
        <v>1</v>
      </c>
      <c r="C460" s="1">
        <f t="shared" si="30"/>
        <v>10</v>
      </c>
      <c r="D460" s="134">
        <f t="shared" si="28"/>
        <v>33010000</v>
      </c>
      <c r="E460" s="1">
        <f>INDEX(FCF[From],MATCH(FCFdata[[#This Row],[FCFindex]],FCF[FCFindex]))</f>
        <v>11</v>
      </c>
      <c r="F460" s="1">
        <f>INDEX(FCF[To],MATCH(FCFdata[[#This Row],[FCFindex]],FCF[FCFindex]))</f>
        <v>12</v>
      </c>
      <c r="G460" s="1" t="str">
        <f>INDEX(FCF[MarkFrom],MATCH(FCFdata[[#This Row],[FCFindex]],FCF[FCFindex]))</f>
        <v>7U</v>
      </c>
      <c r="H460" s="1" t="str">
        <f>INDEX(FCF[MarkTo],MATCH(FCFdata[[#This Row],[FCFindex]],FCF[FCFindex]))</f>
        <v>8Rot</v>
      </c>
      <c r="I460" s="118">
        <f>FCFdata[[#This Row],[SampleLabel]]+3</f>
        <v>33010003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33010005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33</v>
      </c>
      <c r="B461" s="1">
        <f t="shared" si="29"/>
        <v>1</v>
      </c>
      <c r="C461" s="1">
        <f t="shared" si="30"/>
        <v>11</v>
      </c>
      <c r="D461" s="134">
        <f t="shared" si="28"/>
        <v>33010000</v>
      </c>
      <c r="E461" s="1">
        <f>INDEX(FCF[From],MATCH(FCFdata[[#This Row],[FCFindex]],FCF[FCFindex]))</f>
        <v>12</v>
      </c>
      <c r="F461" s="1">
        <f>INDEX(FCF[To],MATCH(FCFdata[[#This Row],[FCFindex]],FCF[FCFindex]))</f>
        <v>13</v>
      </c>
      <c r="G461" s="1" t="str">
        <f>INDEX(FCF[MarkFrom],MATCH(FCFdata[[#This Row],[FCFindex]],FCF[FCFindex]))</f>
        <v>8Rot</v>
      </c>
      <c r="H461" s="1" t="str">
        <f>INDEX(FCF[MarkTo],MATCH(FCFdata[[#This Row],[FCFindex]],FCF[FCFindex]))</f>
        <v>9Ama</v>
      </c>
      <c r="I461" s="118">
        <f>FCFdata[[#This Row],[SampleLabel]]+3</f>
        <v>33010003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33010005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33</v>
      </c>
      <c r="B462" s="1">
        <f t="shared" si="29"/>
        <v>1</v>
      </c>
      <c r="C462" s="1">
        <f t="shared" si="30"/>
        <v>12</v>
      </c>
      <c r="D462" s="134">
        <f t="shared" si="28"/>
        <v>33010000</v>
      </c>
      <c r="E462" s="1">
        <f>INDEX(FCF[From],MATCH(FCFdata[[#This Row],[FCFindex]],FCF[FCFindex]))</f>
        <v>13</v>
      </c>
      <c r="F462" s="1">
        <f>INDEX(FCF[To],MATCH(FCFdata[[#This Row],[FCFindex]],FCF[FCFindex]))</f>
        <v>14</v>
      </c>
      <c r="G462" s="1" t="str">
        <f>INDEX(FCF[MarkFrom],MATCH(FCFdata[[#This Row],[FCFindex]],FCF[FCFindex]))</f>
        <v>9Ama</v>
      </c>
      <c r="H462" s="1" t="str">
        <f>INDEX(FCF[MarkTo],MATCH(FCFdata[[#This Row],[FCFindex]],FCF[FCFindex]))</f>
        <v>10AsTm</v>
      </c>
      <c r="I462" s="118">
        <f>FCFdata[[#This Row],[SampleLabel]]+3</f>
        <v>33010003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33010005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33</v>
      </c>
      <c r="B463" s="1">
        <f t="shared" si="29"/>
        <v>1</v>
      </c>
      <c r="C463" s="1">
        <f t="shared" si="30"/>
        <v>13</v>
      </c>
      <c r="D463" s="134">
        <f t="shared" si="28"/>
        <v>33010000</v>
      </c>
      <c r="E463" s="1">
        <f>INDEX(FCF[From],MATCH(FCFdata[[#This Row],[FCFindex]],FCF[FCFindex]))</f>
        <v>14</v>
      </c>
      <c r="F463" s="1">
        <f>INDEX(FCF[To],MATCH(FCFdata[[#This Row],[FCFindex]],FCF[FCFindex]))</f>
        <v>15</v>
      </c>
      <c r="G463" s="1" t="str">
        <f>INDEX(FCF[MarkFrom],MATCH(FCFdata[[#This Row],[FCFindex]],FCF[FCFindex]))</f>
        <v>10AsTm</v>
      </c>
      <c r="H463" s="1" t="str">
        <f>INDEX(FCF[MarkTo],MATCH(FCFdata[[#This Row],[FCFindex]],FCF[FCFindex]))</f>
        <v>11Azd</v>
      </c>
      <c r="I463" s="118">
        <f>FCFdata[[#This Row],[SampleLabel]]+3</f>
        <v>33010003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33010005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34</v>
      </c>
      <c r="B464" s="1">
        <f t="shared" si="29"/>
        <v>1</v>
      </c>
      <c r="C464" s="1">
        <f t="shared" si="30"/>
        <v>0</v>
      </c>
      <c r="D464" s="134">
        <f t="shared" si="28"/>
        <v>34010000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1Dig</v>
      </c>
      <c r="H464" s="1" t="str">
        <f>INDEX(FCF[MarkTo],MATCH(FCFdata[[#This Row],[FCFindex]],FCF[FCFindex]))</f>
        <v>1D</v>
      </c>
      <c r="I464" s="118">
        <f>FCFdata[[#This Row],[SampleLabel]]+3</f>
        <v>34010003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34010005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34</v>
      </c>
      <c r="B465" s="1">
        <f t="shared" si="29"/>
        <v>1</v>
      </c>
      <c r="C465" s="1">
        <f t="shared" si="30"/>
        <v>1</v>
      </c>
      <c r="D465" s="134">
        <f t="shared" si="28"/>
        <v>34010000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1D</v>
      </c>
      <c r="H465" s="1" t="str">
        <f>INDEX(FCF[MarkTo],MATCH(FCFdata[[#This Row],[FCFindex]],FCF[FCFindex]))</f>
        <v>1M.1</v>
      </c>
      <c r="I465" s="118">
        <f>FCFdata[[#This Row],[SampleLabel]]+3</f>
        <v>34010003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34010005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34</v>
      </c>
      <c r="B466" s="1">
        <f t="shared" si="29"/>
        <v>1</v>
      </c>
      <c r="C466" s="1">
        <f t="shared" si="30"/>
        <v>2</v>
      </c>
      <c r="D466" s="134">
        <f t="shared" si="28"/>
        <v>34010000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1M.1</v>
      </c>
      <c r="H466" s="1" t="str">
        <f>INDEX(FCF[MarkTo],MATCH(FCFdata[[#This Row],[FCFindex]],FCF[FCFindex]))</f>
        <v>2Oct</v>
      </c>
      <c r="I466" s="118">
        <f>FCFdata[[#This Row],[SampleLabel]]+3</f>
        <v>34010003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34010005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34</v>
      </c>
      <c r="B467" s="1">
        <f t="shared" si="29"/>
        <v>1</v>
      </c>
      <c r="C467" s="1">
        <f t="shared" si="30"/>
        <v>3</v>
      </c>
      <c r="D467" s="134">
        <f t="shared" si="28"/>
        <v>34010000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2Oct</v>
      </c>
      <c r="H467" s="1" t="str">
        <f>INDEX(FCF[MarkTo],MATCH(FCFdata[[#This Row],[FCFindex]],FCF[FCFindex]))</f>
        <v>2c</v>
      </c>
      <c r="I467" s="118">
        <f>FCFdata[[#This Row],[SampleLabel]]+3</f>
        <v>34010003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34010005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34</v>
      </c>
      <c r="B468" s="1">
        <f t="shared" si="29"/>
        <v>1</v>
      </c>
      <c r="C468" s="1">
        <f t="shared" si="30"/>
        <v>4</v>
      </c>
      <c r="D468" s="134">
        <f t="shared" si="28"/>
        <v>34010000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2c</v>
      </c>
      <c r="H468" s="1" t="str">
        <f>INDEX(FCF[MarkTo],MATCH(FCFdata[[#This Row],[FCFindex]],FCF[FCFindex]))</f>
        <v>2M2</v>
      </c>
      <c r="I468" s="118">
        <f>FCFdata[[#This Row],[SampleLabel]]+3</f>
        <v>34010003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34010005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34</v>
      </c>
      <c r="B469" s="1">
        <f t="shared" si="29"/>
        <v>1</v>
      </c>
      <c r="C469" s="1">
        <f t="shared" si="30"/>
        <v>5</v>
      </c>
      <c r="D469" s="134">
        <f t="shared" si="28"/>
        <v>34010000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2M2</v>
      </c>
      <c r="H469" s="1" t="str">
        <f>INDEX(FCF[MarkTo],MATCH(FCFdata[[#This Row],[FCFindex]],FCF[FCFindex]))</f>
        <v>3P</v>
      </c>
      <c r="I469" s="118">
        <f>FCFdata[[#This Row],[SampleLabel]]+3</f>
        <v>34010003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34010005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34</v>
      </c>
      <c r="B470" s="1">
        <f t="shared" si="29"/>
        <v>1</v>
      </c>
      <c r="C470" s="1">
        <f t="shared" si="30"/>
        <v>6</v>
      </c>
      <c r="D470" s="134">
        <f t="shared" si="28"/>
        <v>34010000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3P</v>
      </c>
      <c r="H470" s="1" t="str">
        <f>INDEX(FCF[MarkTo],MATCH(FCFdata[[#This Row],[FCFindex]],FCF[FCFindex]))</f>
        <v>4G</v>
      </c>
      <c r="I470" s="118">
        <f>FCFdata[[#This Row],[SampleLabel]]+3</f>
        <v>34010003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34010005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34</v>
      </c>
      <c r="B471" s="1">
        <f t="shared" si="29"/>
        <v>1</v>
      </c>
      <c r="C471" s="1">
        <f t="shared" si="30"/>
        <v>7</v>
      </c>
      <c r="D471" s="134">
        <f t="shared" si="28"/>
        <v>34010000</v>
      </c>
      <c r="E471" s="1">
        <f>INDEX(FCF[From],MATCH(FCFdata[[#This Row],[FCFindex]],FCF[FCFindex]))</f>
        <v>8</v>
      </c>
      <c r="F471" s="1">
        <f>INDEX(FCF[To],MATCH(FCFdata[[#This Row],[FCFindex]],FCF[FCFindex]))</f>
        <v>9</v>
      </c>
      <c r="G471" s="1" t="str">
        <f>INDEX(FCF[MarkFrom],MATCH(FCFdata[[#This Row],[FCFindex]],FCF[FCFindex]))</f>
        <v>4G</v>
      </c>
      <c r="H471" s="1" t="str">
        <f>INDEX(FCF[MarkTo],MATCH(FCFdata[[#This Row],[FCFindex]],FCF[FCFindex]))</f>
        <v>5S</v>
      </c>
      <c r="I471" s="118">
        <f>FCFdata[[#This Row],[SampleLabel]]+3</f>
        <v>34010003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34010005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34</v>
      </c>
      <c r="B472" s="1">
        <f t="shared" si="29"/>
        <v>1</v>
      </c>
      <c r="C472" s="1">
        <f t="shared" si="30"/>
        <v>8</v>
      </c>
      <c r="D472" s="134">
        <f t="shared" si="28"/>
        <v>34010000</v>
      </c>
      <c r="E472" s="1">
        <f>INDEX(FCF[From],MATCH(FCFdata[[#This Row],[FCFindex]],FCF[FCFindex]))</f>
        <v>9</v>
      </c>
      <c r="F472" s="1">
        <f>INDEX(FCF[To],MATCH(FCFdata[[#This Row],[FCFindex]],FCF[FCFindex]))</f>
        <v>10</v>
      </c>
      <c r="G472" s="1" t="str">
        <f>INDEX(FCF[MarkFrom],MATCH(FCFdata[[#This Row],[FCFindex]],FCF[FCFindex]))</f>
        <v>5S</v>
      </c>
      <c r="H472" s="1" t="str">
        <f>INDEX(FCF[MarkTo],MATCH(FCFdata[[#This Row],[FCFindex]],FCF[FCFindex]))</f>
        <v>6Gp</v>
      </c>
      <c r="I472" s="118">
        <f>FCFdata[[#This Row],[SampleLabel]]+3</f>
        <v>34010003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34010005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34</v>
      </c>
      <c r="B473" s="1">
        <f t="shared" si="29"/>
        <v>1</v>
      </c>
      <c r="C473" s="1">
        <f t="shared" si="30"/>
        <v>9</v>
      </c>
      <c r="D473" s="134">
        <f t="shared" si="28"/>
        <v>34010000</v>
      </c>
      <c r="E473" s="1">
        <f>INDEX(FCF[From],MATCH(FCFdata[[#This Row],[FCFindex]],FCF[FCFindex]))</f>
        <v>10</v>
      </c>
      <c r="F473" s="1">
        <f>INDEX(FCF[To],MATCH(FCFdata[[#This Row],[FCFindex]],FCF[FCFindex]))</f>
        <v>11</v>
      </c>
      <c r="G473" s="1" t="str">
        <f>INDEX(FCF[MarkFrom],MATCH(FCFdata[[#This Row],[FCFindex]],FCF[FCFindex]))</f>
        <v>6Gp</v>
      </c>
      <c r="H473" s="1" t="str">
        <f>INDEX(FCF[MarkTo],MATCH(FCFdata[[#This Row],[FCFindex]],FCF[FCFindex]))</f>
        <v>7U</v>
      </c>
      <c r="I473" s="118">
        <f>FCFdata[[#This Row],[SampleLabel]]+3</f>
        <v>34010003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34010005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34</v>
      </c>
      <c r="B474" s="1">
        <f t="shared" si="29"/>
        <v>1</v>
      </c>
      <c r="C474" s="1">
        <f t="shared" si="30"/>
        <v>10</v>
      </c>
      <c r="D474" s="134">
        <f t="shared" si="28"/>
        <v>34010000</v>
      </c>
      <c r="E474" s="1">
        <f>INDEX(FCF[From],MATCH(FCFdata[[#This Row],[FCFindex]],FCF[FCFindex]))</f>
        <v>11</v>
      </c>
      <c r="F474" s="1">
        <f>INDEX(FCF[To],MATCH(FCFdata[[#This Row],[FCFindex]],FCF[FCFindex]))</f>
        <v>12</v>
      </c>
      <c r="G474" s="1" t="str">
        <f>INDEX(FCF[MarkFrom],MATCH(FCFdata[[#This Row],[FCFindex]],FCF[FCFindex]))</f>
        <v>7U</v>
      </c>
      <c r="H474" s="1" t="str">
        <f>INDEX(FCF[MarkTo],MATCH(FCFdata[[#This Row],[FCFindex]],FCF[FCFindex]))</f>
        <v>8Rot</v>
      </c>
      <c r="I474" s="118">
        <f>FCFdata[[#This Row],[SampleLabel]]+3</f>
        <v>34010003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34010005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34</v>
      </c>
      <c r="B475" s="1">
        <f t="shared" si="29"/>
        <v>1</v>
      </c>
      <c r="C475" s="1">
        <f t="shared" si="30"/>
        <v>11</v>
      </c>
      <c r="D475" s="134">
        <f t="shared" si="28"/>
        <v>34010000</v>
      </c>
      <c r="E475" s="1">
        <f>INDEX(FCF[From],MATCH(FCFdata[[#This Row],[FCFindex]],FCF[FCFindex]))</f>
        <v>12</v>
      </c>
      <c r="F475" s="1">
        <f>INDEX(FCF[To],MATCH(FCFdata[[#This Row],[FCFindex]],FCF[FCFindex]))</f>
        <v>13</v>
      </c>
      <c r="G475" s="1" t="str">
        <f>INDEX(FCF[MarkFrom],MATCH(FCFdata[[#This Row],[FCFindex]],FCF[FCFindex]))</f>
        <v>8Rot</v>
      </c>
      <c r="H475" s="1" t="str">
        <f>INDEX(FCF[MarkTo],MATCH(FCFdata[[#This Row],[FCFindex]],FCF[FCFindex]))</f>
        <v>9Ama</v>
      </c>
      <c r="I475" s="118">
        <f>FCFdata[[#This Row],[SampleLabel]]+3</f>
        <v>34010003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34010005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34</v>
      </c>
      <c r="B476" s="1">
        <f t="shared" si="29"/>
        <v>1</v>
      </c>
      <c r="C476" s="1">
        <f t="shared" si="30"/>
        <v>12</v>
      </c>
      <c r="D476" s="134">
        <f t="shared" si="28"/>
        <v>34010000</v>
      </c>
      <c r="E476" s="1">
        <f>INDEX(FCF[From],MATCH(FCFdata[[#This Row],[FCFindex]],FCF[FCFindex]))</f>
        <v>13</v>
      </c>
      <c r="F476" s="1">
        <f>INDEX(FCF[To],MATCH(FCFdata[[#This Row],[FCFindex]],FCF[FCFindex]))</f>
        <v>14</v>
      </c>
      <c r="G476" s="1" t="str">
        <f>INDEX(FCF[MarkFrom],MATCH(FCFdata[[#This Row],[FCFindex]],FCF[FCFindex]))</f>
        <v>9Ama</v>
      </c>
      <c r="H476" s="1" t="str">
        <f>INDEX(FCF[MarkTo],MATCH(FCFdata[[#This Row],[FCFindex]],FCF[FCFindex]))</f>
        <v>10AsTm</v>
      </c>
      <c r="I476" s="118">
        <f>FCFdata[[#This Row],[SampleLabel]]+3</f>
        <v>34010003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34010005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34</v>
      </c>
      <c r="B477" s="1">
        <f t="shared" si="29"/>
        <v>1</v>
      </c>
      <c r="C477" s="1">
        <f t="shared" si="30"/>
        <v>13</v>
      </c>
      <c r="D477" s="134">
        <f t="shared" si="28"/>
        <v>34010000</v>
      </c>
      <c r="E477" s="1">
        <f>INDEX(FCF[From],MATCH(FCFdata[[#This Row],[FCFindex]],FCF[FCFindex]))</f>
        <v>14</v>
      </c>
      <c r="F477" s="1">
        <f>INDEX(FCF[To],MATCH(FCFdata[[#This Row],[FCFindex]],FCF[FCFindex]))</f>
        <v>15</v>
      </c>
      <c r="G477" s="1" t="str">
        <f>INDEX(FCF[MarkFrom],MATCH(FCFdata[[#This Row],[FCFindex]],FCF[FCFindex]))</f>
        <v>10AsTm</v>
      </c>
      <c r="H477" s="1" t="str">
        <f>INDEX(FCF[MarkTo],MATCH(FCFdata[[#This Row],[FCFindex]],FCF[FCFindex]))</f>
        <v>11Azd</v>
      </c>
      <c r="I477" s="118">
        <f>FCFdata[[#This Row],[SampleLabel]]+3</f>
        <v>34010003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34010005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35</v>
      </c>
      <c r="B478" s="1">
        <f t="shared" si="29"/>
        <v>1</v>
      </c>
      <c r="C478" s="1">
        <f t="shared" si="30"/>
        <v>0</v>
      </c>
      <c r="D478" s="134">
        <f t="shared" si="28"/>
        <v>35010000</v>
      </c>
      <c r="E478" s="1">
        <f>INDEX(FCF[From],MATCH(FCFdata[[#This Row],[FCFindex]],FCF[FCFindex]))</f>
        <v>1</v>
      </c>
      <c r="F478" s="1">
        <f>INDEX(FCF[To],MATCH(FCFdata[[#This Row],[FCFindex]],FCF[FCFindex]))</f>
        <v>2</v>
      </c>
      <c r="G478" s="1" t="str">
        <f>INDEX(FCF[MarkFrom],MATCH(FCFdata[[#This Row],[FCFindex]],FCF[FCFindex]))</f>
        <v>1Dig</v>
      </c>
      <c r="H478" s="1" t="str">
        <f>INDEX(FCF[MarkTo],MATCH(FCFdata[[#This Row],[FCFindex]],FCF[FCFindex]))</f>
        <v>1D</v>
      </c>
      <c r="I478" s="118">
        <f>FCFdata[[#This Row],[SampleLabel]]+3</f>
        <v>35010003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35010005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35</v>
      </c>
      <c r="B479" s="1">
        <f t="shared" si="29"/>
        <v>1</v>
      </c>
      <c r="C479" s="1">
        <f t="shared" si="30"/>
        <v>1</v>
      </c>
      <c r="D479" s="134">
        <f t="shared" si="28"/>
        <v>35010000</v>
      </c>
      <c r="E479" s="1">
        <f>INDEX(FCF[From],MATCH(FCFdata[[#This Row],[FCFindex]],FCF[FCFindex]))</f>
        <v>2</v>
      </c>
      <c r="F479" s="1">
        <f>INDEX(FCF[To],MATCH(FCFdata[[#This Row],[FCFindex]],FCF[FCFindex]))</f>
        <v>3</v>
      </c>
      <c r="G479" s="1" t="str">
        <f>INDEX(FCF[MarkFrom],MATCH(FCFdata[[#This Row],[FCFindex]],FCF[FCFindex]))</f>
        <v>1D</v>
      </c>
      <c r="H479" s="1" t="str">
        <f>INDEX(FCF[MarkTo],MATCH(FCFdata[[#This Row],[FCFindex]],FCF[FCFindex]))</f>
        <v>1M.1</v>
      </c>
      <c r="I479" s="118">
        <f>FCFdata[[#This Row],[SampleLabel]]+3</f>
        <v>35010003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35010005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35</v>
      </c>
      <c r="B480" s="1">
        <f t="shared" si="29"/>
        <v>1</v>
      </c>
      <c r="C480" s="1">
        <f t="shared" si="30"/>
        <v>2</v>
      </c>
      <c r="D480" s="134">
        <f t="shared" si="28"/>
        <v>35010000</v>
      </c>
      <c r="E480" s="1">
        <f>INDEX(FCF[From],MATCH(FCFdata[[#This Row],[FCFindex]],FCF[FCFindex]))</f>
        <v>3</v>
      </c>
      <c r="F480" s="1">
        <f>INDEX(FCF[To],MATCH(FCFdata[[#This Row],[FCFindex]],FCF[FCFindex]))</f>
        <v>4</v>
      </c>
      <c r="G480" s="1" t="str">
        <f>INDEX(FCF[MarkFrom],MATCH(FCFdata[[#This Row],[FCFindex]],FCF[FCFindex]))</f>
        <v>1M.1</v>
      </c>
      <c r="H480" s="1" t="str">
        <f>INDEX(FCF[MarkTo],MATCH(FCFdata[[#This Row],[FCFindex]],FCF[FCFindex]))</f>
        <v>2Oct</v>
      </c>
      <c r="I480" s="118">
        <f>FCFdata[[#This Row],[SampleLabel]]+3</f>
        <v>35010003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35010005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35</v>
      </c>
      <c r="B481" s="1">
        <f t="shared" si="29"/>
        <v>1</v>
      </c>
      <c r="C481" s="1">
        <f t="shared" si="30"/>
        <v>3</v>
      </c>
      <c r="D481" s="134">
        <f t="shared" si="28"/>
        <v>35010000</v>
      </c>
      <c r="E481" s="1">
        <f>INDEX(FCF[From],MATCH(FCFdata[[#This Row],[FCFindex]],FCF[FCFindex]))</f>
        <v>4</v>
      </c>
      <c r="F481" s="1">
        <f>INDEX(FCF[To],MATCH(FCFdata[[#This Row],[FCFindex]],FCF[FCFindex]))</f>
        <v>5</v>
      </c>
      <c r="G481" s="1" t="str">
        <f>INDEX(FCF[MarkFrom],MATCH(FCFdata[[#This Row],[FCFindex]],FCF[FCFindex]))</f>
        <v>2Oct</v>
      </c>
      <c r="H481" s="1" t="str">
        <f>INDEX(FCF[MarkTo],MATCH(FCFdata[[#This Row],[FCFindex]],FCF[FCFindex]))</f>
        <v>2c</v>
      </c>
      <c r="I481" s="118">
        <f>FCFdata[[#This Row],[SampleLabel]]+3</f>
        <v>35010003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35010005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35</v>
      </c>
      <c r="B482" s="1">
        <f t="shared" si="29"/>
        <v>1</v>
      </c>
      <c r="C482" s="1">
        <f t="shared" si="30"/>
        <v>4</v>
      </c>
      <c r="D482" s="134">
        <f t="shared" si="28"/>
        <v>35010000</v>
      </c>
      <c r="E482" s="1">
        <f>INDEX(FCF[From],MATCH(FCFdata[[#This Row],[FCFindex]],FCF[FCFindex]))</f>
        <v>5</v>
      </c>
      <c r="F482" s="1">
        <f>INDEX(FCF[To],MATCH(FCFdata[[#This Row],[FCFindex]],FCF[FCFindex]))</f>
        <v>6</v>
      </c>
      <c r="G482" s="1" t="str">
        <f>INDEX(FCF[MarkFrom],MATCH(FCFdata[[#This Row],[FCFindex]],FCF[FCFindex]))</f>
        <v>2c</v>
      </c>
      <c r="H482" s="1" t="str">
        <f>INDEX(FCF[MarkTo],MATCH(FCFdata[[#This Row],[FCFindex]],FCF[FCFindex]))</f>
        <v>2M2</v>
      </c>
      <c r="I482" s="118">
        <f>FCFdata[[#This Row],[SampleLabel]]+3</f>
        <v>35010003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35010005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35</v>
      </c>
      <c r="B483" s="1">
        <f t="shared" si="29"/>
        <v>1</v>
      </c>
      <c r="C483" s="1">
        <f t="shared" si="30"/>
        <v>5</v>
      </c>
      <c r="D483" s="134">
        <f t="shared" si="28"/>
        <v>35010000</v>
      </c>
      <c r="E483" s="1">
        <f>INDEX(FCF[From],MATCH(FCFdata[[#This Row],[FCFindex]],FCF[FCFindex]))</f>
        <v>6</v>
      </c>
      <c r="F483" s="1">
        <f>INDEX(FCF[To],MATCH(FCFdata[[#This Row],[FCFindex]],FCF[FCFindex]))</f>
        <v>7</v>
      </c>
      <c r="G483" s="1" t="str">
        <f>INDEX(FCF[MarkFrom],MATCH(FCFdata[[#This Row],[FCFindex]],FCF[FCFindex]))</f>
        <v>2M2</v>
      </c>
      <c r="H483" s="1" t="str">
        <f>INDEX(FCF[MarkTo],MATCH(FCFdata[[#This Row],[FCFindex]],FCF[FCFindex]))</f>
        <v>3P</v>
      </c>
      <c r="I483" s="118">
        <f>FCFdata[[#This Row],[SampleLabel]]+3</f>
        <v>35010003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35010005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35</v>
      </c>
      <c r="B484" s="1">
        <f t="shared" si="29"/>
        <v>1</v>
      </c>
      <c r="C484" s="1">
        <f t="shared" si="30"/>
        <v>6</v>
      </c>
      <c r="D484" s="134">
        <f t="shared" si="28"/>
        <v>35010000</v>
      </c>
      <c r="E484" s="1">
        <f>INDEX(FCF[From],MATCH(FCFdata[[#This Row],[FCFindex]],FCF[FCFindex]))</f>
        <v>7</v>
      </c>
      <c r="F484" s="1">
        <f>INDEX(FCF[To],MATCH(FCFdata[[#This Row],[FCFindex]],FCF[FCFindex]))</f>
        <v>8</v>
      </c>
      <c r="G484" s="1" t="str">
        <f>INDEX(FCF[MarkFrom],MATCH(FCFdata[[#This Row],[FCFindex]],FCF[FCFindex]))</f>
        <v>3P</v>
      </c>
      <c r="H484" s="1" t="str">
        <f>INDEX(FCF[MarkTo],MATCH(FCFdata[[#This Row],[FCFindex]],FCF[FCFindex]))</f>
        <v>4G</v>
      </c>
      <c r="I484" s="118">
        <f>FCFdata[[#This Row],[SampleLabel]]+3</f>
        <v>35010003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35010005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35</v>
      </c>
      <c r="B485" s="1">
        <f t="shared" si="29"/>
        <v>1</v>
      </c>
      <c r="C485" s="1">
        <f t="shared" si="30"/>
        <v>7</v>
      </c>
      <c r="D485" s="134">
        <f t="shared" si="28"/>
        <v>35010000</v>
      </c>
      <c r="E485" s="1">
        <f>INDEX(FCF[From],MATCH(FCFdata[[#This Row],[FCFindex]],FCF[FCFindex]))</f>
        <v>8</v>
      </c>
      <c r="F485" s="1">
        <f>INDEX(FCF[To],MATCH(FCFdata[[#This Row],[FCFindex]],FCF[FCFindex]))</f>
        <v>9</v>
      </c>
      <c r="G485" s="1" t="str">
        <f>INDEX(FCF[MarkFrom],MATCH(FCFdata[[#This Row],[FCFindex]],FCF[FCFindex]))</f>
        <v>4G</v>
      </c>
      <c r="H485" s="1" t="str">
        <f>INDEX(FCF[MarkTo],MATCH(FCFdata[[#This Row],[FCFindex]],FCF[FCFindex]))</f>
        <v>5S</v>
      </c>
      <c r="I485" s="118">
        <f>FCFdata[[#This Row],[SampleLabel]]+3</f>
        <v>35010003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35010005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35</v>
      </c>
      <c r="B486" s="1">
        <f t="shared" si="29"/>
        <v>1</v>
      </c>
      <c r="C486" s="1">
        <f t="shared" si="30"/>
        <v>8</v>
      </c>
      <c r="D486" s="134">
        <f t="shared" si="28"/>
        <v>35010000</v>
      </c>
      <c r="E486" s="1">
        <f>INDEX(FCF[From],MATCH(FCFdata[[#This Row],[FCFindex]],FCF[FCFindex]))</f>
        <v>9</v>
      </c>
      <c r="F486" s="1">
        <f>INDEX(FCF[To],MATCH(FCFdata[[#This Row],[FCFindex]],FCF[FCFindex]))</f>
        <v>10</v>
      </c>
      <c r="G486" s="1" t="str">
        <f>INDEX(FCF[MarkFrom],MATCH(FCFdata[[#This Row],[FCFindex]],FCF[FCFindex]))</f>
        <v>5S</v>
      </c>
      <c r="H486" s="1" t="str">
        <f>INDEX(FCF[MarkTo],MATCH(FCFdata[[#This Row],[FCFindex]],FCF[FCFindex]))</f>
        <v>6Gp</v>
      </c>
      <c r="I486" s="118">
        <f>FCFdata[[#This Row],[SampleLabel]]+3</f>
        <v>35010003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35010005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35</v>
      </c>
      <c r="B487" s="1">
        <f t="shared" si="29"/>
        <v>1</v>
      </c>
      <c r="C487" s="1">
        <f t="shared" si="30"/>
        <v>9</v>
      </c>
      <c r="D487" s="134">
        <f t="shared" si="28"/>
        <v>35010000</v>
      </c>
      <c r="E487" s="1">
        <f>INDEX(FCF[From],MATCH(FCFdata[[#This Row],[FCFindex]],FCF[FCFindex]))</f>
        <v>10</v>
      </c>
      <c r="F487" s="1">
        <f>INDEX(FCF[To],MATCH(FCFdata[[#This Row],[FCFindex]],FCF[FCFindex]))</f>
        <v>11</v>
      </c>
      <c r="G487" s="1" t="str">
        <f>INDEX(FCF[MarkFrom],MATCH(FCFdata[[#This Row],[FCFindex]],FCF[FCFindex]))</f>
        <v>6Gp</v>
      </c>
      <c r="H487" s="1" t="str">
        <f>INDEX(FCF[MarkTo],MATCH(FCFdata[[#This Row],[FCFindex]],FCF[FCFindex]))</f>
        <v>7U</v>
      </c>
      <c r="I487" s="118">
        <f>FCFdata[[#This Row],[SampleLabel]]+3</f>
        <v>35010003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35010005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35</v>
      </c>
      <c r="B488" s="1">
        <f t="shared" si="29"/>
        <v>1</v>
      </c>
      <c r="C488" s="1">
        <f t="shared" si="30"/>
        <v>10</v>
      </c>
      <c r="D488" s="134">
        <f t="shared" si="28"/>
        <v>35010000</v>
      </c>
      <c r="E488" s="1">
        <f>INDEX(FCF[From],MATCH(FCFdata[[#This Row],[FCFindex]],FCF[FCFindex]))</f>
        <v>11</v>
      </c>
      <c r="F488" s="1">
        <f>INDEX(FCF[To],MATCH(FCFdata[[#This Row],[FCFindex]],FCF[FCFindex]))</f>
        <v>12</v>
      </c>
      <c r="G488" s="1" t="str">
        <f>INDEX(FCF[MarkFrom],MATCH(FCFdata[[#This Row],[FCFindex]],FCF[FCFindex]))</f>
        <v>7U</v>
      </c>
      <c r="H488" s="1" t="str">
        <f>INDEX(FCF[MarkTo],MATCH(FCFdata[[#This Row],[FCFindex]],FCF[FCFindex]))</f>
        <v>8Rot</v>
      </c>
      <c r="I488" s="118">
        <f>FCFdata[[#This Row],[SampleLabel]]+3</f>
        <v>35010003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35010005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35</v>
      </c>
      <c r="B489" s="1">
        <f t="shared" si="29"/>
        <v>1</v>
      </c>
      <c r="C489" s="1">
        <f t="shared" si="30"/>
        <v>11</v>
      </c>
      <c r="D489" s="134">
        <f t="shared" si="28"/>
        <v>35010000</v>
      </c>
      <c r="E489" s="1">
        <f>INDEX(FCF[From],MATCH(FCFdata[[#This Row],[FCFindex]],FCF[FCFindex]))</f>
        <v>12</v>
      </c>
      <c r="F489" s="1">
        <f>INDEX(FCF[To],MATCH(FCFdata[[#This Row],[FCFindex]],FCF[FCFindex]))</f>
        <v>13</v>
      </c>
      <c r="G489" s="1" t="str">
        <f>INDEX(FCF[MarkFrom],MATCH(FCFdata[[#This Row],[FCFindex]],FCF[FCFindex]))</f>
        <v>8Rot</v>
      </c>
      <c r="H489" s="1" t="str">
        <f>INDEX(FCF[MarkTo],MATCH(FCFdata[[#This Row],[FCFindex]],FCF[FCFindex]))</f>
        <v>9Ama</v>
      </c>
      <c r="I489" s="118">
        <f>FCFdata[[#This Row],[SampleLabel]]+3</f>
        <v>35010003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35010005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35</v>
      </c>
      <c r="B490" s="1">
        <f t="shared" si="29"/>
        <v>1</v>
      </c>
      <c r="C490" s="1">
        <f t="shared" si="30"/>
        <v>12</v>
      </c>
      <c r="D490" s="134">
        <f t="shared" si="28"/>
        <v>35010000</v>
      </c>
      <c r="E490" s="1">
        <f>INDEX(FCF[From],MATCH(FCFdata[[#This Row],[FCFindex]],FCF[FCFindex]))</f>
        <v>13</v>
      </c>
      <c r="F490" s="1">
        <f>INDEX(FCF[To],MATCH(FCFdata[[#This Row],[FCFindex]],FCF[FCFindex]))</f>
        <v>14</v>
      </c>
      <c r="G490" s="1" t="str">
        <f>INDEX(FCF[MarkFrom],MATCH(FCFdata[[#This Row],[FCFindex]],FCF[FCFindex]))</f>
        <v>9Ama</v>
      </c>
      <c r="H490" s="1" t="str">
        <f>INDEX(FCF[MarkTo],MATCH(FCFdata[[#This Row],[FCFindex]],FCF[FCFindex]))</f>
        <v>10AsTm</v>
      </c>
      <c r="I490" s="118">
        <f>FCFdata[[#This Row],[SampleLabel]]+3</f>
        <v>35010003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35010005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35</v>
      </c>
      <c r="B491" s="1">
        <f t="shared" si="29"/>
        <v>1</v>
      </c>
      <c r="C491" s="1">
        <f t="shared" si="30"/>
        <v>13</v>
      </c>
      <c r="D491" s="134">
        <f t="shared" si="28"/>
        <v>35010000</v>
      </c>
      <c r="E491" s="1">
        <f>INDEX(FCF[From],MATCH(FCFdata[[#This Row],[FCFindex]],FCF[FCFindex]))</f>
        <v>14</v>
      </c>
      <c r="F491" s="1">
        <f>INDEX(FCF[To],MATCH(FCFdata[[#This Row],[FCFindex]],FCF[FCFindex]))</f>
        <v>15</v>
      </c>
      <c r="G491" s="1" t="str">
        <f>INDEX(FCF[MarkFrom],MATCH(FCFdata[[#This Row],[FCFindex]],FCF[FCFindex]))</f>
        <v>10AsTm</v>
      </c>
      <c r="H491" s="1" t="str">
        <f>INDEX(FCF[MarkTo],MATCH(FCFdata[[#This Row],[FCFindex]],FCF[FCFindex]))</f>
        <v>11Azd</v>
      </c>
      <c r="I491" s="118">
        <f>FCFdata[[#This Row],[SampleLabel]]+3</f>
        <v>35010003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35010005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36</v>
      </c>
      <c r="B492" s="1">
        <f t="shared" si="29"/>
        <v>1</v>
      </c>
      <c r="C492" s="1">
        <f t="shared" si="30"/>
        <v>0</v>
      </c>
      <c r="D492" s="134">
        <f t="shared" si="28"/>
        <v>36010000</v>
      </c>
      <c r="E492" s="1">
        <f>INDEX(FCF[From],MATCH(FCFdata[[#This Row],[FCFindex]],FCF[FCFindex]))</f>
        <v>1</v>
      </c>
      <c r="F492" s="1">
        <f>INDEX(FCF[To],MATCH(FCFdata[[#This Row],[FCFindex]],FCF[FCFindex]))</f>
        <v>2</v>
      </c>
      <c r="G492" s="1" t="str">
        <f>INDEX(FCF[MarkFrom],MATCH(FCFdata[[#This Row],[FCFindex]],FCF[FCFindex]))</f>
        <v>1Dig</v>
      </c>
      <c r="H492" s="1" t="str">
        <f>INDEX(FCF[MarkTo],MATCH(FCFdata[[#This Row],[FCFindex]],FCF[FCFindex]))</f>
        <v>1D</v>
      </c>
      <c r="I492" s="118">
        <f>FCFdata[[#This Row],[SampleLabel]]+3</f>
        <v>36010003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36010005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36</v>
      </c>
      <c r="B493" s="1">
        <f t="shared" si="29"/>
        <v>1</v>
      </c>
      <c r="C493" s="1">
        <f t="shared" si="30"/>
        <v>1</v>
      </c>
      <c r="D493" s="134">
        <f t="shared" si="28"/>
        <v>36010000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1D</v>
      </c>
      <c r="H493" s="1" t="str">
        <f>INDEX(FCF[MarkTo],MATCH(FCFdata[[#This Row],[FCFindex]],FCF[FCFindex]))</f>
        <v>1M.1</v>
      </c>
      <c r="I493" s="118">
        <f>FCFdata[[#This Row],[SampleLabel]]+3</f>
        <v>36010003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36010005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36</v>
      </c>
      <c r="B494" s="1">
        <f t="shared" si="29"/>
        <v>1</v>
      </c>
      <c r="C494" s="1">
        <f t="shared" si="30"/>
        <v>2</v>
      </c>
      <c r="D494" s="134">
        <f t="shared" si="28"/>
        <v>36010000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1M.1</v>
      </c>
      <c r="H494" s="1" t="str">
        <f>INDEX(FCF[MarkTo],MATCH(FCFdata[[#This Row],[FCFindex]],FCF[FCFindex]))</f>
        <v>2Oct</v>
      </c>
      <c r="I494" s="118">
        <f>FCFdata[[#This Row],[SampleLabel]]+3</f>
        <v>36010003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36010005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36</v>
      </c>
      <c r="B495" s="1">
        <f t="shared" si="29"/>
        <v>1</v>
      </c>
      <c r="C495" s="1">
        <f t="shared" si="30"/>
        <v>3</v>
      </c>
      <c r="D495" s="134">
        <f t="shared" si="28"/>
        <v>36010000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2Oct</v>
      </c>
      <c r="H495" s="1" t="str">
        <f>INDEX(FCF[MarkTo],MATCH(FCFdata[[#This Row],[FCFindex]],FCF[FCFindex]))</f>
        <v>2c</v>
      </c>
      <c r="I495" s="118">
        <f>FCFdata[[#This Row],[SampleLabel]]+3</f>
        <v>36010003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36010005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36</v>
      </c>
      <c r="B496" s="1">
        <f t="shared" si="29"/>
        <v>1</v>
      </c>
      <c r="C496" s="1">
        <f t="shared" si="30"/>
        <v>4</v>
      </c>
      <c r="D496" s="134">
        <f t="shared" si="28"/>
        <v>36010000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2c</v>
      </c>
      <c r="H496" s="1" t="str">
        <f>INDEX(FCF[MarkTo],MATCH(FCFdata[[#This Row],[FCFindex]],FCF[FCFindex]))</f>
        <v>2M2</v>
      </c>
      <c r="I496" s="118">
        <f>FCFdata[[#This Row],[SampleLabel]]+3</f>
        <v>36010003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36010005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36</v>
      </c>
      <c r="B497" s="1">
        <f t="shared" si="29"/>
        <v>1</v>
      </c>
      <c r="C497" s="1">
        <f t="shared" si="30"/>
        <v>5</v>
      </c>
      <c r="D497" s="134">
        <f t="shared" si="28"/>
        <v>36010000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2M2</v>
      </c>
      <c r="H497" s="1" t="str">
        <f>INDEX(FCF[MarkTo],MATCH(FCFdata[[#This Row],[FCFindex]],FCF[FCFindex]))</f>
        <v>3P</v>
      </c>
      <c r="I497" s="118">
        <f>FCFdata[[#This Row],[SampleLabel]]+3</f>
        <v>36010003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36010005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36</v>
      </c>
      <c r="B498" s="1">
        <f t="shared" si="29"/>
        <v>1</v>
      </c>
      <c r="C498" s="1">
        <f t="shared" si="30"/>
        <v>6</v>
      </c>
      <c r="D498" s="134">
        <f t="shared" si="28"/>
        <v>36010000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3P</v>
      </c>
      <c r="H498" s="1" t="str">
        <f>INDEX(FCF[MarkTo],MATCH(FCFdata[[#This Row],[FCFindex]],FCF[FCFindex]))</f>
        <v>4G</v>
      </c>
      <c r="I498" s="118">
        <f>FCFdata[[#This Row],[SampleLabel]]+3</f>
        <v>36010003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36010005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36</v>
      </c>
      <c r="B499" s="1">
        <f t="shared" si="29"/>
        <v>1</v>
      </c>
      <c r="C499" s="1">
        <f t="shared" si="30"/>
        <v>7</v>
      </c>
      <c r="D499" s="134">
        <f t="shared" si="28"/>
        <v>36010000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4G</v>
      </c>
      <c r="H499" s="1" t="str">
        <f>INDEX(FCF[MarkTo],MATCH(FCFdata[[#This Row],[FCFindex]],FCF[FCFindex]))</f>
        <v>5S</v>
      </c>
      <c r="I499" s="118">
        <f>FCFdata[[#This Row],[SampleLabel]]+3</f>
        <v>36010003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36010005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36</v>
      </c>
      <c r="B500" s="1">
        <f t="shared" si="29"/>
        <v>1</v>
      </c>
      <c r="C500" s="1">
        <f t="shared" si="30"/>
        <v>8</v>
      </c>
      <c r="D500" s="134">
        <f t="shared" si="28"/>
        <v>36010000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5S</v>
      </c>
      <c r="H500" s="1" t="str">
        <f>INDEX(FCF[MarkTo],MATCH(FCFdata[[#This Row],[FCFindex]],FCF[FCFindex]))</f>
        <v>6Gp</v>
      </c>
      <c r="I500" s="118">
        <f>FCFdata[[#This Row],[SampleLabel]]+3</f>
        <v>36010003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36010005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36</v>
      </c>
      <c r="B501" s="1">
        <f t="shared" si="29"/>
        <v>1</v>
      </c>
      <c r="C501" s="1">
        <f t="shared" si="30"/>
        <v>9</v>
      </c>
      <c r="D501" s="134">
        <f t="shared" si="28"/>
        <v>36010000</v>
      </c>
      <c r="E501" s="1">
        <f>INDEX(FCF[From],MATCH(FCFdata[[#This Row],[FCFindex]],FCF[FCFindex]))</f>
        <v>10</v>
      </c>
      <c r="F501" s="1">
        <f>INDEX(FCF[To],MATCH(FCFdata[[#This Row],[FCFindex]],FCF[FCFindex]))</f>
        <v>11</v>
      </c>
      <c r="G501" s="1" t="str">
        <f>INDEX(FCF[MarkFrom],MATCH(FCFdata[[#This Row],[FCFindex]],FCF[FCFindex]))</f>
        <v>6Gp</v>
      </c>
      <c r="H501" s="1" t="str">
        <f>INDEX(FCF[MarkTo],MATCH(FCFdata[[#This Row],[FCFindex]],FCF[FCFindex]))</f>
        <v>7U</v>
      </c>
      <c r="I501" s="118">
        <f>FCFdata[[#This Row],[SampleLabel]]+3</f>
        <v>36010003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36010005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36</v>
      </c>
      <c r="B502" s="1">
        <f t="shared" si="29"/>
        <v>1</v>
      </c>
      <c r="C502" s="1">
        <f t="shared" si="30"/>
        <v>10</v>
      </c>
      <c r="D502" s="134">
        <f t="shared" si="28"/>
        <v>36010000</v>
      </c>
      <c r="E502" s="1">
        <f>INDEX(FCF[From],MATCH(FCFdata[[#This Row],[FCFindex]],FCF[FCFindex]))</f>
        <v>11</v>
      </c>
      <c r="F502" s="1">
        <f>INDEX(FCF[To],MATCH(FCFdata[[#This Row],[FCFindex]],FCF[FCFindex]))</f>
        <v>12</v>
      </c>
      <c r="G502" s="1" t="str">
        <f>INDEX(FCF[MarkFrom],MATCH(FCFdata[[#This Row],[FCFindex]],FCF[FCFindex]))</f>
        <v>7U</v>
      </c>
      <c r="H502" s="1" t="str">
        <f>INDEX(FCF[MarkTo],MATCH(FCFdata[[#This Row],[FCFindex]],FCF[FCFindex]))</f>
        <v>8Rot</v>
      </c>
      <c r="I502" s="118">
        <f>FCFdata[[#This Row],[SampleLabel]]+3</f>
        <v>36010003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36010005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36</v>
      </c>
      <c r="B503" s="1">
        <f t="shared" si="29"/>
        <v>1</v>
      </c>
      <c r="C503" s="1">
        <f t="shared" si="30"/>
        <v>11</v>
      </c>
      <c r="D503" s="134">
        <f t="shared" si="28"/>
        <v>36010000</v>
      </c>
      <c r="E503" s="1">
        <f>INDEX(FCF[From],MATCH(FCFdata[[#This Row],[FCFindex]],FCF[FCFindex]))</f>
        <v>12</v>
      </c>
      <c r="F503" s="1">
        <f>INDEX(FCF[To],MATCH(FCFdata[[#This Row],[FCFindex]],FCF[FCFindex]))</f>
        <v>13</v>
      </c>
      <c r="G503" s="1" t="str">
        <f>INDEX(FCF[MarkFrom],MATCH(FCFdata[[#This Row],[FCFindex]],FCF[FCFindex]))</f>
        <v>8Rot</v>
      </c>
      <c r="H503" s="1" t="str">
        <f>INDEX(FCF[MarkTo],MATCH(FCFdata[[#This Row],[FCFindex]],FCF[FCFindex]))</f>
        <v>9Ama</v>
      </c>
      <c r="I503" s="118">
        <f>FCFdata[[#This Row],[SampleLabel]]+3</f>
        <v>36010003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36010005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36</v>
      </c>
      <c r="B504" s="1">
        <f t="shared" si="29"/>
        <v>1</v>
      </c>
      <c r="C504" s="1">
        <f t="shared" si="30"/>
        <v>12</v>
      </c>
      <c r="D504" s="134">
        <f t="shared" si="28"/>
        <v>36010000</v>
      </c>
      <c r="E504" s="1">
        <f>INDEX(FCF[From],MATCH(FCFdata[[#This Row],[FCFindex]],FCF[FCFindex]))</f>
        <v>13</v>
      </c>
      <c r="F504" s="1">
        <f>INDEX(FCF[To],MATCH(FCFdata[[#This Row],[FCFindex]],FCF[FCFindex]))</f>
        <v>14</v>
      </c>
      <c r="G504" s="1" t="str">
        <f>INDEX(FCF[MarkFrom],MATCH(FCFdata[[#This Row],[FCFindex]],FCF[FCFindex]))</f>
        <v>9Ama</v>
      </c>
      <c r="H504" s="1" t="str">
        <f>INDEX(FCF[MarkTo],MATCH(FCFdata[[#This Row],[FCFindex]],FCF[FCFindex]))</f>
        <v>10AsTm</v>
      </c>
      <c r="I504" s="118">
        <f>FCFdata[[#This Row],[SampleLabel]]+3</f>
        <v>36010003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36010005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36</v>
      </c>
      <c r="B505" s="1">
        <f t="shared" si="29"/>
        <v>1</v>
      </c>
      <c r="C505" s="1">
        <f t="shared" si="30"/>
        <v>13</v>
      </c>
      <c r="D505" s="134">
        <f t="shared" si="28"/>
        <v>36010000</v>
      </c>
      <c r="E505" s="1">
        <f>INDEX(FCF[From],MATCH(FCFdata[[#This Row],[FCFindex]],FCF[FCFindex]))</f>
        <v>14</v>
      </c>
      <c r="F505" s="1">
        <f>INDEX(FCF[To],MATCH(FCFdata[[#This Row],[FCFindex]],FCF[FCFindex]))</f>
        <v>15</v>
      </c>
      <c r="G505" s="1" t="str">
        <f>INDEX(FCF[MarkFrom],MATCH(FCFdata[[#This Row],[FCFindex]],FCF[FCFindex]))</f>
        <v>10AsTm</v>
      </c>
      <c r="H505" s="1" t="str">
        <f>INDEX(FCF[MarkTo],MATCH(FCFdata[[#This Row],[FCFindex]],FCF[FCFindex]))</f>
        <v>11Azd</v>
      </c>
      <c r="I505" s="118">
        <f>FCFdata[[#This Row],[SampleLabel]]+3</f>
        <v>36010003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36010005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37</v>
      </c>
      <c r="B506" s="1">
        <f t="shared" si="29"/>
        <v>1</v>
      </c>
      <c r="C506" s="1">
        <f t="shared" si="30"/>
        <v>0</v>
      </c>
      <c r="D506" s="134">
        <f t="shared" si="28"/>
        <v>37010000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1D</v>
      </c>
      <c r="I506" s="118">
        <f>FCFdata[[#This Row],[SampleLabel]]+3</f>
        <v>37010003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37010005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37</v>
      </c>
      <c r="B507" s="1">
        <f t="shared" si="29"/>
        <v>1</v>
      </c>
      <c r="C507" s="1">
        <f t="shared" si="30"/>
        <v>1</v>
      </c>
      <c r="D507" s="134">
        <f t="shared" si="28"/>
        <v>37010000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1D</v>
      </c>
      <c r="H507" s="1" t="str">
        <f>INDEX(FCF[MarkTo],MATCH(FCFdata[[#This Row],[FCFindex]],FCF[FCFindex]))</f>
        <v>1M.1</v>
      </c>
      <c r="I507" s="118">
        <f>FCFdata[[#This Row],[SampleLabel]]+3</f>
        <v>37010003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37010005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37</v>
      </c>
      <c r="B508" s="1">
        <f t="shared" si="29"/>
        <v>1</v>
      </c>
      <c r="C508" s="1">
        <f t="shared" si="30"/>
        <v>2</v>
      </c>
      <c r="D508" s="134">
        <f t="shared" si="28"/>
        <v>37010000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1M.1</v>
      </c>
      <c r="H508" s="1" t="str">
        <f>INDEX(FCF[MarkTo],MATCH(FCFdata[[#This Row],[FCFindex]],FCF[FCFindex]))</f>
        <v>2Oct</v>
      </c>
      <c r="I508" s="118">
        <f>FCFdata[[#This Row],[SampleLabel]]+3</f>
        <v>37010003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37010005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37</v>
      </c>
      <c r="B509" s="1">
        <f t="shared" si="29"/>
        <v>1</v>
      </c>
      <c r="C509" s="1">
        <f t="shared" si="30"/>
        <v>3</v>
      </c>
      <c r="D509" s="134">
        <f t="shared" si="28"/>
        <v>37010000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2Oct</v>
      </c>
      <c r="H509" s="1" t="str">
        <f>INDEX(FCF[MarkTo],MATCH(FCFdata[[#This Row],[FCFindex]],FCF[FCFindex]))</f>
        <v>2c</v>
      </c>
      <c r="I509" s="118">
        <f>FCFdata[[#This Row],[SampleLabel]]+3</f>
        <v>37010003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37010005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37</v>
      </c>
      <c r="B510" s="1">
        <f t="shared" si="29"/>
        <v>1</v>
      </c>
      <c r="C510" s="1">
        <f t="shared" si="30"/>
        <v>4</v>
      </c>
      <c r="D510" s="134">
        <f t="shared" si="28"/>
        <v>37010000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2c</v>
      </c>
      <c r="H510" s="1" t="str">
        <f>INDEX(FCF[MarkTo],MATCH(FCFdata[[#This Row],[FCFindex]],FCF[FCFindex]))</f>
        <v>2M2</v>
      </c>
      <c r="I510" s="118">
        <f>FCFdata[[#This Row],[SampleLabel]]+3</f>
        <v>37010003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37010005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37</v>
      </c>
      <c r="B511" s="1">
        <f t="shared" si="29"/>
        <v>1</v>
      </c>
      <c r="C511" s="1">
        <f t="shared" si="30"/>
        <v>5</v>
      </c>
      <c r="D511" s="134">
        <f t="shared" si="28"/>
        <v>37010000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2M2</v>
      </c>
      <c r="H511" s="1" t="str">
        <f>INDEX(FCF[MarkTo],MATCH(FCFdata[[#This Row],[FCFindex]],FCF[FCFindex]))</f>
        <v>3P</v>
      </c>
      <c r="I511" s="118">
        <f>FCFdata[[#This Row],[SampleLabel]]+3</f>
        <v>37010003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37010005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37</v>
      </c>
      <c r="B512" s="1">
        <f t="shared" si="29"/>
        <v>1</v>
      </c>
      <c r="C512" s="1">
        <f t="shared" si="30"/>
        <v>6</v>
      </c>
      <c r="D512" s="134">
        <f t="shared" si="28"/>
        <v>37010000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3P</v>
      </c>
      <c r="H512" s="1" t="str">
        <f>INDEX(FCF[MarkTo],MATCH(FCFdata[[#This Row],[FCFindex]],FCF[FCFindex]))</f>
        <v>4G</v>
      </c>
      <c r="I512" s="118">
        <f>FCFdata[[#This Row],[SampleLabel]]+3</f>
        <v>37010003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37010005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37</v>
      </c>
      <c r="B513" s="1">
        <f t="shared" si="29"/>
        <v>1</v>
      </c>
      <c r="C513" s="1">
        <f t="shared" si="30"/>
        <v>7</v>
      </c>
      <c r="D513" s="134">
        <f t="shared" si="28"/>
        <v>37010000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4G</v>
      </c>
      <c r="H513" s="1" t="str">
        <f>INDEX(FCF[MarkTo],MATCH(FCFdata[[#This Row],[FCFindex]],FCF[FCFindex]))</f>
        <v>5S</v>
      </c>
      <c r="I513" s="118">
        <f>FCFdata[[#This Row],[SampleLabel]]+3</f>
        <v>37010003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37010005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37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37010000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5S</v>
      </c>
      <c r="H514" s="1" t="str">
        <f>INDEX(FCF[MarkTo],MATCH(FCFdata[[#This Row],[FCFindex]],FCF[FCFindex]))</f>
        <v>6Gp</v>
      </c>
      <c r="I514" s="118">
        <f>FCFdata[[#This Row],[SampleLabel]]+3</f>
        <v>37010003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37010005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37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37010000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6Gp</v>
      </c>
      <c r="H515" s="1" t="str">
        <f>INDEX(FCF[MarkTo],MATCH(FCFdata[[#This Row],[FCFindex]],FCF[FCFindex]))</f>
        <v>7U</v>
      </c>
      <c r="I515" s="118">
        <f>FCFdata[[#This Row],[SampleLabel]]+3</f>
        <v>37010003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37010005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37</v>
      </c>
      <c r="B516" s="1">
        <f t="shared" si="33"/>
        <v>1</v>
      </c>
      <c r="C516" s="1">
        <f t="shared" si="34"/>
        <v>10</v>
      </c>
      <c r="D516" s="134">
        <f t="shared" si="32"/>
        <v>37010000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7U</v>
      </c>
      <c r="H516" s="1" t="str">
        <f>INDEX(FCF[MarkTo],MATCH(FCFdata[[#This Row],[FCFindex]],FCF[FCFindex]))</f>
        <v>8Rot</v>
      </c>
      <c r="I516" s="118">
        <f>FCFdata[[#This Row],[SampleLabel]]+3</f>
        <v>37010003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37010005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37</v>
      </c>
      <c r="B517" s="1">
        <f t="shared" si="33"/>
        <v>1</v>
      </c>
      <c r="C517" s="1">
        <f t="shared" si="34"/>
        <v>11</v>
      </c>
      <c r="D517" s="134">
        <f t="shared" si="32"/>
        <v>37010000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8Rot</v>
      </c>
      <c r="H517" s="1" t="str">
        <f>INDEX(FCF[MarkTo],MATCH(FCFdata[[#This Row],[FCFindex]],FCF[FCFindex]))</f>
        <v>9Ama</v>
      </c>
      <c r="I517" s="118">
        <f>FCFdata[[#This Row],[SampleLabel]]+3</f>
        <v>37010003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37010005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37</v>
      </c>
      <c r="B518" s="1">
        <f t="shared" si="33"/>
        <v>1</v>
      </c>
      <c r="C518" s="1">
        <f t="shared" si="34"/>
        <v>12</v>
      </c>
      <c r="D518" s="134">
        <f t="shared" si="32"/>
        <v>37010000</v>
      </c>
      <c r="E518" s="1">
        <f>INDEX(FCF[From],MATCH(FCFdata[[#This Row],[FCFindex]],FCF[FCFindex]))</f>
        <v>13</v>
      </c>
      <c r="F518" s="1">
        <f>INDEX(FCF[To],MATCH(FCFdata[[#This Row],[FCFindex]],FCF[FCFindex]))</f>
        <v>14</v>
      </c>
      <c r="G518" s="1" t="str">
        <f>INDEX(FCF[MarkFrom],MATCH(FCFdata[[#This Row],[FCFindex]],FCF[FCFindex]))</f>
        <v>9Ama</v>
      </c>
      <c r="H518" s="1" t="str">
        <f>INDEX(FCF[MarkTo],MATCH(FCFdata[[#This Row],[FCFindex]],FCF[FCFindex]))</f>
        <v>10AsTm</v>
      </c>
      <c r="I518" s="118">
        <f>FCFdata[[#This Row],[SampleLabel]]+3</f>
        <v>37010003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37010005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37</v>
      </c>
      <c r="B519" s="1">
        <f t="shared" si="33"/>
        <v>1</v>
      </c>
      <c r="C519" s="1">
        <f t="shared" si="34"/>
        <v>13</v>
      </c>
      <c r="D519" s="134">
        <f t="shared" si="32"/>
        <v>37010000</v>
      </c>
      <c r="E519" s="1">
        <f>INDEX(FCF[From],MATCH(FCFdata[[#This Row],[FCFindex]],FCF[FCFindex]))</f>
        <v>14</v>
      </c>
      <c r="F519" s="1">
        <f>INDEX(FCF[To],MATCH(FCFdata[[#This Row],[FCFindex]],FCF[FCFindex]))</f>
        <v>15</v>
      </c>
      <c r="G519" s="1" t="str">
        <f>INDEX(FCF[MarkFrom],MATCH(FCFdata[[#This Row],[FCFindex]],FCF[FCFindex]))</f>
        <v>10AsTm</v>
      </c>
      <c r="H519" s="1" t="str">
        <f>INDEX(FCF[MarkTo],MATCH(FCFdata[[#This Row],[FCFindex]],FCF[FCFindex]))</f>
        <v>11Azd</v>
      </c>
      <c r="I519" s="118">
        <f>FCFdata[[#This Row],[SampleLabel]]+3</f>
        <v>37010003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37010005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38</v>
      </c>
      <c r="B520" s="1">
        <f t="shared" si="33"/>
        <v>1</v>
      </c>
      <c r="C520" s="1">
        <f t="shared" si="34"/>
        <v>0</v>
      </c>
      <c r="D520" s="134">
        <f t="shared" si="32"/>
        <v>38010000</v>
      </c>
      <c r="E520" s="1">
        <f>INDEX(FCF[From],MATCH(FCFdata[[#This Row],[FCFindex]],FCF[FCFindex]))</f>
        <v>1</v>
      </c>
      <c r="F520" s="1">
        <f>INDEX(FCF[To],MATCH(FCFdata[[#This Row],[FCFindex]],FCF[FCFindex]))</f>
        <v>2</v>
      </c>
      <c r="G520" s="1" t="str">
        <f>INDEX(FCF[MarkFrom],MATCH(FCFdata[[#This Row],[FCFindex]],FCF[FCFindex]))</f>
        <v>1Dig</v>
      </c>
      <c r="H520" s="1" t="str">
        <f>INDEX(FCF[MarkTo],MATCH(FCFdata[[#This Row],[FCFindex]],FCF[FCFindex]))</f>
        <v>1D</v>
      </c>
      <c r="I520" s="118">
        <f>FCFdata[[#This Row],[SampleLabel]]+3</f>
        <v>38010003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38010005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38</v>
      </c>
      <c r="B521" s="1">
        <f t="shared" si="33"/>
        <v>1</v>
      </c>
      <c r="C521" s="1">
        <f t="shared" si="34"/>
        <v>1</v>
      </c>
      <c r="D521" s="134">
        <f t="shared" si="32"/>
        <v>38010000</v>
      </c>
      <c r="E521" s="1">
        <f>INDEX(FCF[From],MATCH(FCFdata[[#This Row],[FCFindex]],FCF[FCFindex]))</f>
        <v>2</v>
      </c>
      <c r="F521" s="1">
        <f>INDEX(FCF[To],MATCH(FCFdata[[#This Row],[FCFindex]],FCF[FCFindex]))</f>
        <v>3</v>
      </c>
      <c r="G521" s="1" t="str">
        <f>INDEX(FCF[MarkFrom],MATCH(FCFdata[[#This Row],[FCFindex]],FCF[FCFindex]))</f>
        <v>1D</v>
      </c>
      <c r="H521" s="1" t="str">
        <f>INDEX(FCF[MarkTo],MATCH(FCFdata[[#This Row],[FCFindex]],FCF[FCFindex]))</f>
        <v>1M.1</v>
      </c>
      <c r="I521" s="118">
        <f>FCFdata[[#This Row],[SampleLabel]]+3</f>
        <v>38010003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38010005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38</v>
      </c>
      <c r="B522" s="1">
        <f t="shared" si="33"/>
        <v>1</v>
      </c>
      <c r="C522" s="1">
        <f t="shared" si="34"/>
        <v>2</v>
      </c>
      <c r="D522" s="134">
        <f t="shared" si="32"/>
        <v>38010000</v>
      </c>
      <c r="E522" s="1">
        <f>INDEX(FCF[From],MATCH(FCFdata[[#This Row],[FCFindex]],FCF[FCFindex]))</f>
        <v>3</v>
      </c>
      <c r="F522" s="1">
        <f>INDEX(FCF[To],MATCH(FCFdata[[#This Row],[FCFindex]],FCF[FCFindex]))</f>
        <v>4</v>
      </c>
      <c r="G522" s="1" t="str">
        <f>INDEX(FCF[MarkFrom],MATCH(FCFdata[[#This Row],[FCFindex]],FCF[FCFindex]))</f>
        <v>1M.1</v>
      </c>
      <c r="H522" s="1" t="str">
        <f>INDEX(FCF[MarkTo],MATCH(FCFdata[[#This Row],[FCFindex]],FCF[FCFindex]))</f>
        <v>2Oct</v>
      </c>
      <c r="I522" s="118">
        <f>FCFdata[[#This Row],[SampleLabel]]+3</f>
        <v>38010003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38010005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38</v>
      </c>
      <c r="B523" s="1">
        <f t="shared" si="33"/>
        <v>1</v>
      </c>
      <c r="C523" s="1">
        <f t="shared" si="34"/>
        <v>3</v>
      </c>
      <c r="D523" s="134">
        <f t="shared" si="32"/>
        <v>38010000</v>
      </c>
      <c r="E523" s="1">
        <f>INDEX(FCF[From],MATCH(FCFdata[[#This Row],[FCFindex]],FCF[FCFindex]))</f>
        <v>4</v>
      </c>
      <c r="F523" s="1">
        <f>INDEX(FCF[To],MATCH(FCFdata[[#This Row],[FCFindex]],FCF[FCFindex]))</f>
        <v>5</v>
      </c>
      <c r="G523" s="1" t="str">
        <f>INDEX(FCF[MarkFrom],MATCH(FCFdata[[#This Row],[FCFindex]],FCF[FCFindex]))</f>
        <v>2Oct</v>
      </c>
      <c r="H523" s="1" t="str">
        <f>INDEX(FCF[MarkTo],MATCH(FCFdata[[#This Row],[FCFindex]],FCF[FCFindex]))</f>
        <v>2c</v>
      </c>
      <c r="I523" s="118">
        <f>FCFdata[[#This Row],[SampleLabel]]+3</f>
        <v>38010003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38010005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38</v>
      </c>
      <c r="B524" s="1">
        <f t="shared" si="33"/>
        <v>1</v>
      </c>
      <c r="C524" s="1">
        <f t="shared" si="34"/>
        <v>4</v>
      </c>
      <c r="D524" s="134">
        <f t="shared" si="32"/>
        <v>38010000</v>
      </c>
      <c r="E524" s="1">
        <f>INDEX(FCF[From],MATCH(FCFdata[[#This Row],[FCFindex]],FCF[FCFindex]))</f>
        <v>5</v>
      </c>
      <c r="F524" s="1">
        <f>INDEX(FCF[To],MATCH(FCFdata[[#This Row],[FCFindex]],FCF[FCFindex]))</f>
        <v>6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2M2</v>
      </c>
      <c r="I524" s="118">
        <f>FCFdata[[#This Row],[SampleLabel]]+3</f>
        <v>38010003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38010005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38</v>
      </c>
      <c r="B525" s="1">
        <f t="shared" si="33"/>
        <v>1</v>
      </c>
      <c r="C525" s="1">
        <f t="shared" si="34"/>
        <v>5</v>
      </c>
      <c r="D525" s="134">
        <f t="shared" si="32"/>
        <v>38010000</v>
      </c>
      <c r="E525" s="1">
        <f>INDEX(FCF[From],MATCH(FCFdata[[#This Row],[FCFindex]],FCF[FCFindex]))</f>
        <v>6</v>
      </c>
      <c r="F525" s="1">
        <f>INDEX(FCF[To],MATCH(FCFdata[[#This Row],[FCFindex]],FCF[FCFindex]))</f>
        <v>7</v>
      </c>
      <c r="G525" s="1" t="str">
        <f>INDEX(FCF[MarkFrom],MATCH(FCFdata[[#This Row],[FCFindex]],FCF[FCFindex]))</f>
        <v>2M2</v>
      </c>
      <c r="H525" s="1" t="str">
        <f>INDEX(FCF[MarkTo],MATCH(FCFdata[[#This Row],[FCFindex]],FCF[FCFindex]))</f>
        <v>3P</v>
      </c>
      <c r="I525" s="118">
        <f>FCFdata[[#This Row],[SampleLabel]]+3</f>
        <v>38010003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38010005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38</v>
      </c>
      <c r="B526" s="1">
        <f t="shared" si="33"/>
        <v>1</v>
      </c>
      <c r="C526" s="1">
        <f t="shared" si="34"/>
        <v>6</v>
      </c>
      <c r="D526" s="134">
        <f t="shared" si="32"/>
        <v>38010000</v>
      </c>
      <c r="E526" s="1">
        <f>INDEX(FCF[From],MATCH(FCFdata[[#This Row],[FCFindex]],FCF[FCFindex]))</f>
        <v>7</v>
      </c>
      <c r="F526" s="1">
        <f>INDEX(FCF[To],MATCH(FCFdata[[#This Row],[FCFindex]],FCF[FCFindex]))</f>
        <v>8</v>
      </c>
      <c r="G526" s="1" t="str">
        <f>INDEX(FCF[MarkFrom],MATCH(FCFdata[[#This Row],[FCFindex]],FCF[FCFindex]))</f>
        <v>3P</v>
      </c>
      <c r="H526" s="1" t="str">
        <f>INDEX(FCF[MarkTo],MATCH(FCFdata[[#This Row],[FCFindex]],FCF[FCFindex]))</f>
        <v>4G</v>
      </c>
      <c r="I526" s="118">
        <f>FCFdata[[#This Row],[SampleLabel]]+3</f>
        <v>38010003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38010005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38</v>
      </c>
      <c r="B527" s="1">
        <f t="shared" si="33"/>
        <v>1</v>
      </c>
      <c r="C527" s="1">
        <f t="shared" si="34"/>
        <v>7</v>
      </c>
      <c r="D527" s="134">
        <f t="shared" si="32"/>
        <v>38010000</v>
      </c>
      <c r="E527" s="1">
        <f>INDEX(FCF[From],MATCH(FCFdata[[#This Row],[FCFindex]],FCF[FCFindex]))</f>
        <v>8</v>
      </c>
      <c r="F527" s="1">
        <f>INDEX(FCF[To],MATCH(FCFdata[[#This Row],[FCFindex]],FCF[FCFindex]))</f>
        <v>9</v>
      </c>
      <c r="G527" s="1" t="str">
        <f>INDEX(FCF[MarkFrom],MATCH(FCFdata[[#This Row],[FCFindex]],FCF[FCFindex]))</f>
        <v>4G</v>
      </c>
      <c r="H527" s="1" t="str">
        <f>INDEX(FCF[MarkTo],MATCH(FCFdata[[#This Row],[FCFindex]],FCF[FCFindex]))</f>
        <v>5S</v>
      </c>
      <c r="I527" s="118">
        <f>FCFdata[[#This Row],[SampleLabel]]+3</f>
        <v>38010003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38010005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38</v>
      </c>
      <c r="B528" s="1">
        <f t="shared" si="33"/>
        <v>1</v>
      </c>
      <c r="C528" s="1">
        <f t="shared" si="34"/>
        <v>8</v>
      </c>
      <c r="D528" s="134">
        <f t="shared" si="32"/>
        <v>38010000</v>
      </c>
      <c r="E528" s="1">
        <f>INDEX(FCF[From],MATCH(FCFdata[[#This Row],[FCFindex]],FCF[FCFindex]))</f>
        <v>9</v>
      </c>
      <c r="F528" s="1">
        <f>INDEX(FCF[To],MATCH(FCFdata[[#This Row],[FCFindex]],FCF[FCFindex]))</f>
        <v>10</v>
      </c>
      <c r="G528" s="1" t="str">
        <f>INDEX(FCF[MarkFrom],MATCH(FCFdata[[#This Row],[FCFindex]],FCF[FCFindex]))</f>
        <v>5S</v>
      </c>
      <c r="H528" s="1" t="str">
        <f>INDEX(FCF[MarkTo],MATCH(FCFdata[[#This Row],[FCFindex]],FCF[FCFindex]))</f>
        <v>6Gp</v>
      </c>
      <c r="I528" s="118">
        <f>FCFdata[[#This Row],[SampleLabel]]+3</f>
        <v>38010003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38010005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38</v>
      </c>
      <c r="B529" s="1">
        <f t="shared" si="33"/>
        <v>1</v>
      </c>
      <c r="C529" s="1">
        <f t="shared" si="34"/>
        <v>9</v>
      </c>
      <c r="D529" s="134">
        <f t="shared" si="32"/>
        <v>38010000</v>
      </c>
      <c r="E529" s="1">
        <f>INDEX(FCF[From],MATCH(FCFdata[[#This Row],[FCFindex]],FCF[FCFindex]))</f>
        <v>10</v>
      </c>
      <c r="F529" s="1">
        <f>INDEX(FCF[To],MATCH(FCFdata[[#This Row],[FCFindex]],FCF[FCFindex]))</f>
        <v>11</v>
      </c>
      <c r="G529" s="1" t="str">
        <f>INDEX(FCF[MarkFrom],MATCH(FCFdata[[#This Row],[FCFindex]],FCF[FCFindex]))</f>
        <v>6Gp</v>
      </c>
      <c r="H529" s="1" t="str">
        <f>INDEX(FCF[MarkTo],MATCH(FCFdata[[#This Row],[FCFindex]],FCF[FCFindex]))</f>
        <v>7U</v>
      </c>
      <c r="I529" s="118">
        <f>FCFdata[[#This Row],[SampleLabel]]+3</f>
        <v>38010003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38010005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38</v>
      </c>
      <c r="B530" s="1">
        <f t="shared" si="33"/>
        <v>1</v>
      </c>
      <c r="C530" s="1">
        <f t="shared" si="34"/>
        <v>10</v>
      </c>
      <c r="D530" s="134">
        <f t="shared" si="32"/>
        <v>38010000</v>
      </c>
      <c r="E530" s="1">
        <f>INDEX(FCF[From],MATCH(FCFdata[[#This Row],[FCFindex]],FCF[FCFindex]))</f>
        <v>11</v>
      </c>
      <c r="F530" s="1">
        <f>INDEX(FCF[To],MATCH(FCFdata[[#This Row],[FCFindex]],FCF[FCFindex]))</f>
        <v>12</v>
      </c>
      <c r="G530" s="1" t="str">
        <f>INDEX(FCF[MarkFrom],MATCH(FCFdata[[#This Row],[FCFindex]],FCF[FCFindex]))</f>
        <v>7U</v>
      </c>
      <c r="H530" s="1" t="str">
        <f>INDEX(FCF[MarkTo],MATCH(FCFdata[[#This Row],[FCFindex]],FCF[FCFindex]))</f>
        <v>8Rot</v>
      </c>
      <c r="I530" s="118">
        <f>FCFdata[[#This Row],[SampleLabel]]+3</f>
        <v>38010003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38010005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38</v>
      </c>
      <c r="B531" s="1">
        <f t="shared" si="33"/>
        <v>1</v>
      </c>
      <c r="C531" s="1">
        <f t="shared" si="34"/>
        <v>11</v>
      </c>
      <c r="D531" s="134">
        <f t="shared" si="32"/>
        <v>38010000</v>
      </c>
      <c r="E531" s="1">
        <f>INDEX(FCF[From],MATCH(FCFdata[[#This Row],[FCFindex]],FCF[FCFindex]))</f>
        <v>12</v>
      </c>
      <c r="F531" s="1">
        <f>INDEX(FCF[To],MATCH(FCFdata[[#This Row],[FCFindex]],FCF[FCFindex]))</f>
        <v>13</v>
      </c>
      <c r="G531" s="1" t="str">
        <f>INDEX(FCF[MarkFrom],MATCH(FCFdata[[#This Row],[FCFindex]],FCF[FCFindex]))</f>
        <v>8Rot</v>
      </c>
      <c r="H531" s="1" t="str">
        <f>INDEX(FCF[MarkTo],MATCH(FCFdata[[#This Row],[FCFindex]],FCF[FCFindex]))</f>
        <v>9Ama</v>
      </c>
      <c r="I531" s="118">
        <f>FCFdata[[#This Row],[SampleLabel]]+3</f>
        <v>38010003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38010005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38</v>
      </c>
      <c r="B532" s="1">
        <f t="shared" si="33"/>
        <v>1</v>
      </c>
      <c r="C532" s="1">
        <f t="shared" si="34"/>
        <v>12</v>
      </c>
      <c r="D532" s="134">
        <f t="shared" si="32"/>
        <v>38010000</v>
      </c>
      <c r="E532" s="1">
        <f>INDEX(FCF[From],MATCH(FCFdata[[#This Row],[FCFindex]],FCF[FCFindex]))</f>
        <v>13</v>
      </c>
      <c r="F532" s="1">
        <f>INDEX(FCF[To],MATCH(FCFdata[[#This Row],[FCFindex]],FCF[FCFindex]))</f>
        <v>14</v>
      </c>
      <c r="G532" s="1" t="str">
        <f>INDEX(FCF[MarkFrom],MATCH(FCFdata[[#This Row],[FCFindex]],FCF[FCFindex]))</f>
        <v>9Ama</v>
      </c>
      <c r="H532" s="1" t="str">
        <f>INDEX(FCF[MarkTo],MATCH(FCFdata[[#This Row],[FCFindex]],FCF[FCFindex]))</f>
        <v>10AsTm</v>
      </c>
      <c r="I532" s="118">
        <f>FCFdata[[#This Row],[SampleLabel]]+3</f>
        <v>38010003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38010005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38</v>
      </c>
      <c r="B533" s="1">
        <f t="shared" si="33"/>
        <v>1</v>
      </c>
      <c r="C533" s="1">
        <f t="shared" si="34"/>
        <v>13</v>
      </c>
      <c r="D533" s="134">
        <f t="shared" si="32"/>
        <v>38010000</v>
      </c>
      <c r="E533" s="1">
        <f>INDEX(FCF[From],MATCH(FCFdata[[#This Row],[FCFindex]],FCF[FCFindex]))</f>
        <v>14</v>
      </c>
      <c r="F533" s="1">
        <f>INDEX(FCF[To],MATCH(FCFdata[[#This Row],[FCFindex]],FCF[FCFindex]))</f>
        <v>15</v>
      </c>
      <c r="G533" s="1" t="str">
        <f>INDEX(FCF[MarkFrom],MATCH(FCFdata[[#This Row],[FCFindex]],FCF[FCFindex]))</f>
        <v>10AsTm</v>
      </c>
      <c r="H533" s="1" t="str">
        <f>INDEX(FCF[MarkTo],MATCH(FCFdata[[#This Row],[FCFindex]],FCF[FCFindex]))</f>
        <v>11Azd</v>
      </c>
      <c r="I533" s="118">
        <f>FCFdata[[#This Row],[SampleLabel]]+3</f>
        <v>38010003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38010005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39</v>
      </c>
      <c r="B534" s="1">
        <f t="shared" si="33"/>
        <v>1</v>
      </c>
      <c r="C534" s="1">
        <f t="shared" si="34"/>
        <v>0</v>
      </c>
      <c r="D534" s="134">
        <f t="shared" si="32"/>
        <v>39010000</v>
      </c>
      <c r="E534" s="1">
        <f>INDEX(FCF[From],MATCH(FCFdata[[#This Row],[FCFindex]],FCF[FCFindex]))</f>
        <v>1</v>
      </c>
      <c r="F534" s="1">
        <f>INDEX(FCF[To],MATCH(FCFdata[[#This Row],[FCFindex]],FCF[FCFindex]))</f>
        <v>2</v>
      </c>
      <c r="G534" s="1" t="str">
        <f>INDEX(FCF[MarkFrom],MATCH(FCFdata[[#This Row],[FCFindex]],FCF[FCFindex]))</f>
        <v>1Dig</v>
      </c>
      <c r="H534" s="1" t="str">
        <f>INDEX(FCF[MarkTo],MATCH(FCFdata[[#This Row],[FCFindex]],FCF[FCFindex]))</f>
        <v>1D</v>
      </c>
      <c r="I534" s="118">
        <f>FCFdata[[#This Row],[SampleLabel]]+3</f>
        <v>39010003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39010005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39</v>
      </c>
      <c r="B535" s="1">
        <f t="shared" si="33"/>
        <v>1</v>
      </c>
      <c r="C535" s="1">
        <f t="shared" si="34"/>
        <v>1</v>
      </c>
      <c r="D535" s="134">
        <f t="shared" si="32"/>
        <v>39010000</v>
      </c>
      <c r="E535" s="1">
        <f>INDEX(FCF[From],MATCH(FCFdata[[#This Row],[FCFindex]],FCF[FCFindex]))</f>
        <v>2</v>
      </c>
      <c r="F535" s="1">
        <f>INDEX(FCF[To],MATCH(FCFdata[[#This Row],[FCFindex]],FCF[FCFindex]))</f>
        <v>3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1M.1</v>
      </c>
      <c r="I535" s="118">
        <f>FCFdata[[#This Row],[SampleLabel]]+3</f>
        <v>39010003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39010005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39</v>
      </c>
      <c r="B536" s="1">
        <f t="shared" si="33"/>
        <v>1</v>
      </c>
      <c r="C536" s="1">
        <f t="shared" si="34"/>
        <v>2</v>
      </c>
      <c r="D536" s="134">
        <f t="shared" si="32"/>
        <v>39010000</v>
      </c>
      <c r="E536" s="1">
        <f>INDEX(FCF[From],MATCH(FCFdata[[#This Row],[FCFindex]],FCF[FCFindex]))</f>
        <v>3</v>
      </c>
      <c r="F536" s="1">
        <f>INDEX(FCF[To],MATCH(FCFdata[[#This Row],[FCFindex]],FCF[FCFindex]))</f>
        <v>4</v>
      </c>
      <c r="G536" s="1" t="str">
        <f>INDEX(FCF[MarkFrom],MATCH(FCFdata[[#This Row],[FCFindex]],FCF[FCFindex]))</f>
        <v>1M.1</v>
      </c>
      <c r="H536" s="1" t="str">
        <f>INDEX(FCF[MarkTo],MATCH(FCFdata[[#This Row],[FCFindex]],FCF[FCFindex]))</f>
        <v>2Oct</v>
      </c>
      <c r="I536" s="118">
        <f>FCFdata[[#This Row],[SampleLabel]]+3</f>
        <v>39010003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39010005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39</v>
      </c>
      <c r="B537" s="1">
        <f t="shared" si="33"/>
        <v>1</v>
      </c>
      <c r="C537" s="1">
        <f t="shared" si="34"/>
        <v>3</v>
      </c>
      <c r="D537" s="134">
        <f t="shared" si="32"/>
        <v>39010000</v>
      </c>
      <c r="E537" s="1">
        <f>INDEX(FCF[From],MATCH(FCFdata[[#This Row],[FCFindex]],FCF[FCFindex]))</f>
        <v>4</v>
      </c>
      <c r="F537" s="1">
        <f>INDEX(FCF[To],MATCH(FCFdata[[#This Row],[FCFindex]],FCF[FCFindex]))</f>
        <v>5</v>
      </c>
      <c r="G537" s="1" t="str">
        <f>INDEX(FCF[MarkFrom],MATCH(FCFdata[[#This Row],[FCFindex]],FCF[FCFindex]))</f>
        <v>2Oct</v>
      </c>
      <c r="H537" s="1" t="str">
        <f>INDEX(FCF[MarkTo],MATCH(FCFdata[[#This Row],[FCFindex]],FCF[FCFindex]))</f>
        <v>2c</v>
      </c>
      <c r="I537" s="118">
        <f>FCFdata[[#This Row],[SampleLabel]]+3</f>
        <v>39010003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39010005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39</v>
      </c>
      <c r="B538" s="1">
        <f t="shared" si="33"/>
        <v>1</v>
      </c>
      <c r="C538" s="1">
        <f t="shared" si="34"/>
        <v>4</v>
      </c>
      <c r="D538" s="134">
        <f t="shared" si="32"/>
        <v>39010000</v>
      </c>
      <c r="E538" s="1">
        <f>INDEX(FCF[From],MATCH(FCFdata[[#This Row],[FCFindex]],FCF[FCFindex]))</f>
        <v>5</v>
      </c>
      <c r="F538" s="1">
        <f>INDEX(FCF[To],MATCH(FCFdata[[#This Row],[FCFindex]],FCF[FCFindex]))</f>
        <v>6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2M2</v>
      </c>
      <c r="I538" s="118">
        <f>FCFdata[[#This Row],[SampleLabel]]+3</f>
        <v>39010003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39010005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39</v>
      </c>
      <c r="B539" s="1">
        <f t="shared" si="33"/>
        <v>1</v>
      </c>
      <c r="C539" s="1">
        <f t="shared" si="34"/>
        <v>5</v>
      </c>
      <c r="D539" s="134">
        <f t="shared" si="32"/>
        <v>39010000</v>
      </c>
      <c r="E539" s="1">
        <f>INDEX(FCF[From],MATCH(FCFdata[[#This Row],[FCFindex]],FCF[FCFindex]))</f>
        <v>6</v>
      </c>
      <c r="F539" s="1">
        <f>INDEX(FCF[To],MATCH(FCFdata[[#This Row],[FCFindex]],FCF[FCFindex]))</f>
        <v>7</v>
      </c>
      <c r="G539" s="1" t="str">
        <f>INDEX(FCF[MarkFrom],MATCH(FCFdata[[#This Row],[FCFindex]],FCF[FCFindex]))</f>
        <v>2M2</v>
      </c>
      <c r="H539" s="1" t="str">
        <f>INDEX(FCF[MarkTo],MATCH(FCFdata[[#This Row],[FCFindex]],FCF[FCFindex]))</f>
        <v>3P</v>
      </c>
      <c r="I539" s="118">
        <f>FCFdata[[#This Row],[SampleLabel]]+3</f>
        <v>39010003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39010005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39</v>
      </c>
      <c r="B540" s="1">
        <f t="shared" si="33"/>
        <v>1</v>
      </c>
      <c r="C540" s="1">
        <f t="shared" si="34"/>
        <v>6</v>
      </c>
      <c r="D540" s="134">
        <f t="shared" si="32"/>
        <v>39010000</v>
      </c>
      <c r="E540" s="1">
        <f>INDEX(FCF[From],MATCH(FCFdata[[#This Row],[FCFindex]],FCF[FCFindex]))</f>
        <v>7</v>
      </c>
      <c r="F540" s="1">
        <f>INDEX(FCF[To],MATCH(FCFdata[[#This Row],[FCFindex]],FCF[FCFindex]))</f>
        <v>8</v>
      </c>
      <c r="G540" s="1" t="str">
        <f>INDEX(FCF[MarkFrom],MATCH(FCFdata[[#This Row],[FCFindex]],FCF[FCFindex]))</f>
        <v>3P</v>
      </c>
      <c r="H540" s="1" t="str">
        <f>INDEX(FCF[MarkTo],MATCH(FCFdata[[#This Row],[FCFindex]],FCF[FCFindex]))</f>
        <v>4G</v>
      </c>
      <c r="I540" s="118">
        <f>FCFdata[[#This Row],[SampleLabel]]+3</f>
        <v>39010003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39010005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39</v>
      </c>
      <c r="B541" s="1">
        <f t="shared" si="33"/>
        <v>1</v>
      </c>
      <c r="C541" s="1">
        <f t="shared" si="34"/>
        <v>7</v>
      </c>
      <c r="D541" s="134">
        <f t="shared" si="32"/>
        <v>39010000</v>
      </c>
      <c r="E541" s="1">
        <f>INDEX(FCF[From],MATCH(FCFdata[[#This Row],[FCFindex]],FCF[FCFindex]))</f>
        <v>8</v>
      </c>
      <c r="F541" s="1">
        <f>INDEX(FCF[To],MATCH(FCFdata[[#This Row],[FCFindex]],FCF[FCFindex]))</f>
        <v>9</v>
      </c>
      <c r="G541" s="1" t="str">
        <f>INDEX(FCF[MarkFrom],MATCH(FCFdata[[#This Row],[FCFindex]],FCF[FCFindex]))</f>
        <v>4G</v>
      </c>
      <c r="H541" s="1" t="str">
        <f>INDEX(FCF[MarkTo],MATCH(FCFdata[[#This Row],[FCFindex]],FCF[FCFindex]))</f>
        <v>5S</v>
      </c>
      <c r="I541" s="118">
        <f>FCFdata[[#This Row],[SampleLabel]]+3</f>
        <v>39010003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39010005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39</v>
      </c>
      <c r="B542" s="1">
        <f t="shared" si="33"/>
        <v>1</v>
      </c>
      <c r="C542" s="1">
        <f t="shared" si="34"/>
        <v>8</v>
      </c>
      <c r="D542" s="134">
        <f t="shared" si="32"/>
        <v>39010000</v>
      </c>
      <c r="E542" s="1">
        <f>INDEX(FCF[From],MATCH(FCFdata[[#This Row],[FCFindex]],FCF[FCFindex]))</f>
        <v>9</v>
      </c>
      <c r="F542" s="1">
        <f>INDEX(FCF[To],MATCH(FCFdata[[#This Row],[FCFindex]],FCF[FCFindex]))</f>
        <v>10</v>
      </c>
      <c r="G542" s="1" t="str">
        <f>INDEX(FCF[MarkFrom],MATCH(FCFdata[[#This Row],[FCFindex]],FCF[FCFindex]))</f>
        <v>5S</v>
      </c>
      <c r="H542" s="1" t="str">
        <f>INDEX(FCF[MarkTo],MATCH(FCFdata[[#This Row],[FCFindex]],FCF[FCFindex]))</f>
        <v>6Gp</v>
      </c>
      <c r="I542" s="118">
        <f>FCFdata[[#This Row],[SampleLabel]]+3</f>
        <v>39010003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39010005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39</v>
      </c>
      <c r="B543" s="1">
        <f t="shared" si="33"/>
        <v>1</v>
      </c>
      <c r="C543" s="1">
        <f t="shared" si="34"/>
        <v>9</v>
      </c>
      <c r="D543" s="134">
        <f t="shared" si="32"/>
        <v>39010000</v>
      </c>
      <c r="E543" s="1">
        <f>INDEX(FCF[From],MATCH(FCFdata[[#This Row],[FCFindex]],FCF[FCFindex]))</f>
        <v>10</v>
      </c>
      <c r="F543" s="1">
        <f>INDEX(FCF[To],MATCH(FCFdata[[#This Row],[FCFindex]],FCF[FCFindex]))</f>
        <v>11</v>
      </c>
      <c r="G543" s="1" t="str">
        <f>INDEX(FCF[MarkFrom],MATCH(FCFdata[[#This Row],[FCFindex]],FCF[FCFindex]))</f>
        <v>6Gp</v>
      </c>
      <c r="H543" s="1" t="str">
        <f>INDEX(FCF[MarkTo],MATCH(FCFdata[[#This Row],[FCFindex]],FCF[FCFindex]))</f>
        <v>7U</v>
      </c>
      <c r="I543" s="118">
        <f>FCFdata[[#This Row],[SampleLabel]]+3</f>
        <v>39010003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39010005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39</v>
      </c>
      <c r="B544" s="1">
        <f t="shared" si="33"/>
        <v>1</v>
      </c>
      <c r="C544" s="1">
        <f t="shared" si="34"/>
        <v>10</v>
      </c>
      <c r="D544" s="134">
        <f t="shared" si="32"/>
        <v>39010000</v>
      </c>
      <c r="E544" s="1">
        <f>INDEX(FCF[From],MATCH(FCFdata[[#This Row],[FCFindex]],FCF[FCFindex]))</f>
        <v>11</v>
      </c>
      <c r="F544" s="1">
        <f>INDEX(FCF[To],MATCH(FCFdata[[#This Row],[FCFindex]],FCF[FCFindex]))</f>
        <v>12</v>
      </c>
      <c r="G544" s="1" t="str">
        <f>INDEX(FCF[MarkFrom],MATCH(FCFdata[[#This Row],[FCFindex]],FCF[FCFindex]))</f>
        <v>7U</v>
      </c>
      <c r="H544" s="1" t="str">
        <f>INDEX(FCF[MarkTo],MATCH(FCFdata[[#This Row],[FCFindex]],FCF[FCFindex]))</f>
        <v>8Rot</v>
      </c>
      <c r="I544" s="118">
        <f>FCFdata[[#This Row],[SampleLabel]]+3</f>
        <v>39010003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39010005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39</v>
      </c>
      <c r="B545" s="1">
        <f t="shared" si="33"/>
        <v>1</v>
      </c>
      <c r="C545" s="1">
        <f t="shared" si="34"/>
        <v>11</v>
      </c>
      <c r="D545" s="134">
        <f t="shared" si="32"/>
        <v>39010000</v>
      </c>
      <c r="E545" s="1">
        <f>INDEX(FCF[From],MATCH(FCFdata[[#This Row],[FCFindex]],FCF[FCFindex]))</f>
        <v>12</v>
      </c>
      <c r="F545" s="1">
        <f>INDEX(FCF[To],MATCH(FCFdata[[#This Row],[FCFindex]],FCF[FCFindex]))</f>
        <v>13</v>
      </c>
      <c r="G545" s="1" t="str">
        <f>INDEX(FCF[MarkFrom],MATCH(FCFdata[[#This Row],[FCFindex]],FCF[FCFindex]))</f>
        <v>8Rot</v>
      </c>
      <c r="H545" s="1" t="str">
        <f>INDEX(FCF[MarkTo],MATCH(FCFdata[[#This Row],[FCFindex]],FCF[FCFindex]))</f>
        <v>9Ama</v>
      </c>
      <c r="I545" s="118">
        <f>FCFdata[[#This Row],[SampleLabel]]+3</f>
        <v>39010003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39010005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39</v>
      </c>
      <c r="B546" s="1">
        <f t="shared" si="33"/>
        <v>1</v>
      </c>
      <c r="C546" s="1">
        <f t="shared" si="34"/>
        <v>12</v>
      </c>
      <c r="D546" s="134">
        <f t="shared" si="32"/>
        <v>39010000</v>
      </c>
      <c r="E546" s="1">
        <f>INDEX(FCF[From],MATCH(FCFdata[[#This Row],[FCFindex]],FCF[FCFindex]))</f>
        <v>13</v>
      </c>
      <c r="F546" s="1">
        <f>INDEX(FCF[To],MATCH(FCFdata[[#This Row],[FCFindex]],FCF[FCFindex]))</f>
        <v>14</v>
      </c>
      <c r="G546" s="1" t="str">
        <f>INDEX(FCF[MarkFrom],MATCH(FCFdata[[#This Row],[FCFindex]],FCF[FCFindex]))</f>
        <v>9Ama</v>
      </c>
      <c r="H546" s="1" t="str">
        <f>INDEX(FCF[MarkTo],MATCH(FCFdata[[#This Row],[FCFindex]],FCF[FCFindex]))</f>
        <v>10AsTm</v>
      </c>
      <c r="I546" s="118">
        <f>FCFdata[[#This Row],[SampleLabel]]+3</f>
        <v>39010003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39010005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39</v>
      </c>
      <c r="B547" s="1">
        <f t="shared" si="33"/>
        <v>1</v>
      </c>
      <c r="C547" s="1">
        <f t="shared" si="34"/>
        <v>13</v>
      </c>
      <c r="D547" s="134">
        <f t="shared" si="32"/>
        <v>39010000</v>
      </c>
      <c r="E547" s="1">
        <f>INDEX(FCF[From],MATCH(FCFdata[[#This Row],[FCFindex]],FCF[FCFindex]))</f>
        <v>14</v>
      </c>
      <c r="F547" s="1">
        <f>INDEX(FCF[To],MATCH(FCFdata[[#This Row],[FCFindex]],FCF[FCFindex]))</f>
        <v>15</v>
      </c>
      <c r="G547" s="1" t="str">
        <f>INDEX(FCF[MarkFrom],MATCH(FCFdata[[#This Row],[FCFindex]],FCF[FCFindex]))</f>
        <v>10AsTm</v>
      </c>
      <c r="H547" s="1" t="str">
        <f>INDEX(FCF[MarkTo],MATCH(FCFdata[[#This Row],[FCFindex]],FCF[FCFindex]))</f>
        <v>11Azd</v>
      </c>
      <c r="I547" s="118">
        <f>FCFdata[[#This Row],[SampleLabel]]+3</f>
        <v>39010003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39010005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40</v>
      </c>
      <c r="B548" s="1">
        <f t="shared" si="33"/>
        <v>1</v>
      </c>
      <c r="C548" s="1">
        <f t="shared" si="34"/>
        <v>0</v>
      </c>
      <c r="D548" s="134">
        <f t="shared" si="32"/>
        <v>40010000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1Dig</v>
      </c>
      <c r="H548" s="1" t="str">
        <f>INDEX(FCF[MarkTo],MATCH(FCFdata[[#This Row],[FCFindex]],FCF[FCFindex]))</f>
        <v>1D</v>
      </c>
      <c r="I548" s="118">
        <f>FCFdata[[#This Row],[SampleLabel]]+3</f>
        <v>40010003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40010005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40</v>
      </c>
      <c r="B549" s="1">
        <f t="shared" si="33"/>
        <v>1</v>
      </c>
      <c r="C549" s="1">
        <f t="shared" si="34"/>
        <v>1</v>
      </c>
      <c r="D549" s="134">
        <f t="shared" si="32"/>
        <v>40010000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1D</v>
      </c>
      <c r="H549" s="1" t="str">
        <f>INDEX(FCF[MarkTo],MATCH(FCFdata[[#This Row],[FCFindex]],FCF[FCFindex]))</f>
        <v>1M.1</v>
      </c>
      <c r="I549" s="118">
        <f>FCFdata[[#This Row],[SampleLabel]]+3</f>
        <v>40010003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40010005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40</v>
      </c>
      <c r="B550" s="1">
        <f t="shared" si="33"/>
        <v>1</v>
      </c>
      <c r="C550" s="1">
        <f t="shared" si="34"/>
        <v>2</v>
      </c>
      <c r="D550" s="134">
        <f t="shared" si="32"/>
        <v>40010000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1M.1</v>
      </c>
      <c r="H550" s="1" t="str">
        <f>INDEX(FCF[MarkTo],MATCH(FCFdata[[#This Row],[FCFindex]],FCF[FCFindex]))</f>
        <v>2Oct</v>
      </c>
      <c r="I550" s="118">
        <f>FCFdata[[#This Row],[SampleLabel]]+3</f>
        <v>40010003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40010005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40</v>
      </c>
      <c r="B551" s="1">
        <f t="shared" si="33"/>
        <v>1</v>
      </c>
      <c r="C551" s="1">
        <f t="shared" si="34"/>
        <v>3</v>
      </c>
      <c r="D551" s="134">
        <f t="shared" si="32"/>
        <v>40010000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2Oct</v>
      </c>
      <c r="H551" s="1" t="str">
        <f>INDEX(FCF[MarkTo],MATCH(FCFdata[[#This Row],[FCFindex]],FCF[FCFindex]))</f>
        <v>2c</v>
      </c>
      <c r="I551" s="118">
        <f>FCFdata[[#This Row],[SampleLabel]]+3</f>
        <v>40010003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40010005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40</v>
      </c>
      <c r="B552" s="1">
        <f t="shared" si="33"/>
        <v>1</v>
      </c>
      <c r="C552" s="1">
        <f t="shared" si="34"/>
        <v>4</v>
      </c>
      <c r="D552" s="134">
        <f t="shared" si="32"/>
        <v>40010000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2c</v>
      </c>
      <c r="H552" s="1" t="str">
        <f>INDEX(FCF[MarkTo],MATCH(FCFdata[[#This Row],[FCFindex]],FCF[FCFindex]))</f>
        <v>2M2</v>
      </c>
      <c r="I552" s="118">
        <f>FCFdata[[#This Row],[SampleLabel]]+3</f>
        <v>40010003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40010005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40</v>
      </c>
      <c r="B553" s="1">
        <f t="shared" si="33"/>
        <v>1</v>
      </c>
      <c r="C553" s="1">
        <f t="shared" si="34"/>
        <v>5</v>
      </c>
      <c r="D553" s="134">
        <f t="shared" si="32"/>
        <v>40010000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2M2</v>
      </c>
      <c r="H553" s="1" t="str">
        <f>INDEX(FCF[MarkTo],MATCH(FCFdata[[#This Row],[FCFindex]],FCF[FCFindex]))</f>
        <v>3P</v>
      </c>
      <c r="I553" s="118">
        <f>FCFdata[[#This Row],[SampleLabel]]+3</f>
        <v>40010003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40010005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40</v>
      </c>
      <c r="B554" s="1">
        <f t="shared" si="33"/>
        <v>1</v>
      </c>
      <c r="C554" s="1">
        <f t="shared" si="34"/>
        <v>6</v>
      </c>
      <c r="D554" s="134">
        <f t="shared" si="32"/>
        <v>40010000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3P</v>
      </c>
      <c r="H554" s="1" t="str">
        <f>INDEX(FCF[MarkTo],MATCH(FCFdata[[#This Row],[FCFindex]],FCF[FCFindex]))</f>
        <v>4G</v>
      </c>
      <c r="I554" s="118">
        <f>FCFdata[[#This Row],[SampleLabel]]+3</f>
        <v>40010003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40010005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40</v>
      </c>
      <c r="B555" s="1">
        <f t="shared" si="33"/>
        <v>1</v>
      </c>
      <c r="C555" s="1">
        <f t="shared" si="34"/>
        <v>7</v>
      </c>
      <c r="D555" s="134">
        <f t="shared" si="32"/>
        <v>40010000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4G</v>
      </c>
      <c r="H555" s="1" t="str">
        <f>INDEX(FCF[MarkTo],MATCH(FCFdata[[#This Row],[FCFindex]],FCF[FCFindex]))</f>
        <v>5S</v>
      </c>
      <c r="I555" s="118">
        <f>FCFdata[[#This Row],[SampleLabel]]+3</f>
        <v>40010003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40010005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40</v>
      </c>
      <c r="B556" s="1">
        <f t="shared" si="33"/>
        <v>1</v>
      </c>
      <c r="C556" s="1">
        <f t="shared" si="34"/>
        <v>8</v>
      </c>
      <c r="D556" s="134">
        <f t="shared" si="32"/>
        <v>40010000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5S</v>
      </c>
      <c r="H556" s="1" t="str">
        <f>INDEX(FCF[MarkTo],MATCH(FCFdata[[#This Row],[FCFindex]],FCF[FCFindex]))</f>
        <v>6Gp</v>
      </c>
      <c r="I556" s="118">
        <f>FCFdata[[#This Row],[SampleLabel]]+3</f>
        <v>40010003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40010005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40</v>
      </c>
      <c r="B557" s="1">
        <f t="shared" si="33"/>
        <v>1</v>
      </c>
      <c r="C557" s="1">
        <f t="shared" si="34"/>
        <v>9</v>
      </c>
      <c r="D557" s="134">
        <f t="shared" si="32"/>
        <v>40010000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6Gp</v>
      </c>
      <c r="H557" s="1" t="str">
        <f>INDEX(FCF[MarkTo],MATCH(FCFdata[[#This Row],[FCFindex]],FCF[FCFindex]))</f>
        <v>7U</v>
      </c>
      <c r="I557" s="118">
        <f>FCFdata[[#This Row],[SampleLabel]]+3</f>
        <v>40010003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40010005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40</v>
      </c>
      <c r="B558" s="1">
        <f t="shared" si="33"/>
        <v>1</v>
      </c>
      <c r="C558" s="1">
        <f t="shared" si="34"/>
        <v>10</v>
      </c>
      <c r="D558" s="134">
        <f t="shared" si="32"/>
        <v>40010000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7U</v>
      </c>
      <c r="H558" s="1" t="str">
        <f>INDEX(FCF[MarkTo],MATCH(FCFdata[[#This Row],[FCFindex]],FCF[FCFindex]))</f>
        <v>8Rot</v>
      </c>
      <c r="I558" s="118">
        <f>FCFdata[[#This Row],[SampleLabel]]+3</f>
        <v>40010003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40010005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40</v>
      </c>
      <c r="B559" s="1">
        <f t="shared" si="33"/>
        <v>1</v>
      </c>
      <c r="C559" s="1">
        <f t="shared" si="34"/>
        <v>11</v>
      </c>
      <c r="D559" s="134">
        <f t="shared" si="32"/>
        <v>40010000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8Rot</v>
      </c>
      <c r="H559" s="1" t="str">
        <f>INDEX(FCF[MarkTo],MATCH(FCFdata[[#This Row],[FCFindex]],FCF[FCFindex]))</f>
        <v>9Ama</v>
      </c>
      <c r="I559" s="118">
        <f>FCFdata[[#This Row],[SampleLabel]]+3</f>
        <v>40010003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40010005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40</v>
      </c>
      <c r="B560" s="1">
        <f t="shared" si="33"/>
        <v>1</v>
      </c>
      <c r="C560" s="1">
        <f t="shared" si="34"/>
        <v>12</v>
      </c>
      <c r="D560" s="134">
        <f t="shared" si="32"/>
        <v>40010000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9Ama</v>
      </c>
      <c r="H560" s="1" t="str">
        <f>INDEX(FCF[MarkTo],MATCH(FCFdata[[#This Row],[FCFindex]],FCF[FCFindex]))</f>
        <v>10AsTm</v>
      </c>
      <c r="I560" s="118">
        <f>FCFdata[[#This Row],[SampleLabel]]+3</f>
        <v>40010003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40010005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40</v>
      </c>
      <c r="B561" s="1">
        <f t="shared" si="33"/>
        <v>1</v>
      </c>
      <c r="C561" s="1">
        <f t="shared" si="34"/>
        <v>13</v>
      </c>
      <c r="D561" s="134">
        <f t="shared" si="32"/>
        <v>40010000</v>
      </c>
      <c r="E561" s="1">
        <f>INDEX(FCF[From],MATCH(FCFdata[[#This Row],[FCFindex]],FCF[FCFindex]))</f>
        <v>14</v>
      </c>
      <c r="F561" s="1">
        <f>INDEX(FCF[To],MATCH(FCFdata[[#This Row],[FCFindex]],FCF[FCFindex]))</f>
        <v>15</v>
      </c>
      <c r="G561" s="1" t="str">
        <f>INDEX(FCF[MarkFrom],MATCH(FCFdata[[#This Row],[FCFindex]],FCF[FCFindex]))</f>
        <v>10AsTm</v>
      </c>
      <c r="H561" s="1" t="str">
        <f>INDEX(FCF[MarkTo],MATCH(FCFdata[[#This Row],[FCFindex]],FCF[FCFindex]))</f>
        <v>11Azd</v>
      </c>
      <c r="I561" s="118">
        <f>FCFdata[[#This Row],[SampleLabel]]+3</f>
        <v>40010003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40010005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41</v>
      </c>
      <c r="B562" s="1">
        <f t="shared" si="33"/>
        <v>1</v>
      </c>
      <c r="C562" s="1">
        <f t="shared" si="34"/>
        <v>0</v>
      </c>
      <c r="D562" s="134">
        <f t="shared" si="32"/>
        <v>41010000</v>
      </c>
      <c r="E562" s="1">
        <f>INDEX(FCF[From],MATCH(FCFdata[[#This Row],[FCFindex]],FCF[FCFindex]))</f>
        <v>1</v>
      </c>
      <c r="F562" s="1">
        <f>INDEX(FCF[To],MATCH(FCFdata[[#This Row],[FCFindex]],FCF[FCFindex]))</f>
        <v>2</v>
      </c>
      <c r="G562" s="1" t="str">
        <f>INDEX(FCF[MarkFrom],MATCH(FCFdata[[#This Row],[FCFindex]],FCF[FCFindex]))</f>
        <v>1Dig</v>
      </c>
      <c r="H562" s="1" t="str">
        <f>INDEX(FCF[MarkTo],MATCH(FCFdata[[#This Row],[FCFindex]],FCF[FCFindex]))</f>
        <v>1D</v>
      </c>
      <c r="I562" s="118">
        <f>FCFdata[[#This Row],[SampleLabel]]+3</f>
        <v>41010003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41010005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41</v>
      </c>
      <c r="B563" s="1">
        <f t="shared" si="33"/>
        <v>1</v>
      </c>
      <c r="C563" s="1">
        <f t="shared" si="34"/>
        <v>1</v>
      </c>
      <c r="D563" s="134">
        <f t="shared" si="32"/>
        <v>41010000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1D</v>
      </c>
      <c r="H563" s="1" t="str">
        <f>INDEX(FCF[MarkTo],MATCH(FCFdata[[#This Row],[FCFindex]],FCF[FCFindex]))</f>
        <v>1M.1</v>
      </c>
      <c r="I563" s="118">
        <f>FCFdata[[#This Row],[SampleLabel]]+3</f>
        <v>41010003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41010005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41</v>
      </c>
      <c r="B564" s="1">
        <f t="shared" si="33"/>
        <v>1</v>
      </c>
      <c r="C564" s="1">
        <f t="shared" si="34"/>
        <v>2</v>
      </c>
      <c r="D564" s="134">
        <f t="shared" si="32"/>
        <v>41010000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1M.1</v>
      </c>
      <c r="H564" s="1" t="str">
        <f>INDEX(FCF[MarkTo],MATCH(FCFdata[[#This Row],[FCFindex]],FCF[FCFindex]))</f>
        <v>2Oct</v>
      </c>
      <c r="I564" s="118">
        <f>FCFdata[[#This Row],[SampleLabel]]+3</f>
        <v>41010003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41010005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41</v>
      </c>
      <c r="B565" s="1">
        <f t="shared" si="33"/>
        <v>1</v>
      </c>
      <c r="C565" s="1">
        <f t="shared" si="34"/>
        <v>3</v>
      </c>
      <c r="D565" s="134">
        <f t="shared" si="32"/>
        <v>41010000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2Oct</v>
      </c>
      <c r="H565" s="1" t="str">
        <f>INDEX(FCF[MarkTo],MATCH(FCFdata[[#This Row],[FCFindex]],FCF[FCFindex]))</f>
        <v>2c</v>
      </c>
      <c r="I565" s="118">
        <f>FCFdata[[#This Row],[SampleLabel]]+3</f>
        <v>41010003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41010005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41</v>
      </c>
      <c r="B566" s="1">
        <f t="shared" si="33"/>
        <v>1</v>
      </c>
      <c r="C566" s="1">
        <f t="shared" si="34"/>
        <v>4</v>
      </c>
      <c r="D566" s="134">
        <f t="shared" si="32"/>
        <v>41010000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2c</v>
      </c>
      <c r="H566" s="1" t="str">
        <f>INDEX(FCF[MarkTo],MATCH(FCFdata[[#This Row],[FCFindex]],FCF[FCFindex]))</f>
        <v>2M2</v>
      </c>
      <c r="I566" s="118">
        <f>FCFdata[[#This Row],[SampleLabel]]+3</f>
        <v>41010003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41010005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41</v>
      </c>
      <c r="B567" s="1">
        <f t="shared" si="33"/>
        <v>1</v>
      </c>
      <c r="C567" s="1">
        <f t="shared" si="34"/>
        <v>5</v>
      </c>
      <c r="D567" s="134">
        <f t="shared" si="32"/>
        <v>41010000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2M2</v>
      </c>
      <c r="H567" s="1" t="str">
        <f>INDEX(FCF[MarkTo],MATCH(FCFdata[[#This Row],[FCFindex]],FCF[FCFindex]))</f>
        <v>3P</v>
      </c>
      <c r="I567" s="118">
        <f>FCFdata[[#This Row],[SampleLabel]]+3</f>
        <v>41010003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41010005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41</v>
      </c>
      <c r="B568" s="1">
        <f t="shared" si="33"/>
        <v>1</v>
      </c>
      <c r="C568" s="1">
        <f t="shared" si="34"/>
        <v>6</v>
      </c>
      <c r="D568" s="134">
        <f t="shared" si="32"/>
        <v>41010000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3P</v>
      </c>
      <c r="H568" s="1" t="str">
        <f>INDEX(FCF[MarkTo],MATCH(FCFdata[[#This Row],[FCFindex]],FCF[FCFindex]))</f>
        <v>4G</v>
      </c>
      <c r="I568" s="118">
        <f>FCFdata[[#This Row],[SampleLabel]]+3</f>
        <v>41010003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41010005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41</v>
      </c>
      <c r="B569" s="1">
        <f t="shared" si="33"/>
        <v>1</v>
      </c>
      <c r="C569" s="1">
        <f t="shared" si="34"/>
        <v>7</v>
      </c>
      <c r="D569" s="134">
        <f t="shared" si="32"/>
        <v>41010000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4G</v>
      </c>
      <c r="H569" s="1" t="str">
        <f>INDEX(FCF[MarkTo],MATCH(FCFdata[[#This Row],[FCFindex]],FCF[FCFindex]))</f>
        <v>5S</v>
      </c>
      <c r="I569" s="118">
        <f>FCFdata[[#This Row],[SampleLabel]]+3</f>
        <v>41010003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41010005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41</v>
      </c>
      <c r="B570" s="1">
        <f t="shared" si="33"/>
        <v>1</v>
      </c>
      <c r="C570" s="1">
        <f t="shared" si="34"/>
        <v>8</v>
      </c>
      <c r="D570" s="134">
        <f t="shared" si="32"/>
        <v>41010000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5S</v>
      </c>
      <c r="H570" s="1" t="str">
        <f>INDEX(FCF[MarkTo],MATCH(FCFdata[[#This Row],[FCFindex]],FCF[FCFindex]))</f>
        <v>6Gp</v>
      </c>
      <c r="I570" s="118">
        <f>FCFdata[[#This Row],[SampleLabel]]+3</f>
        <v>41010003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41010005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41</v>
      </c>
      <c r="B571" s="1">
        <f t="shared" si="33"/>
        <v>1</v>
      </c>
      <c r="C571" s="1">
        <f t="shared" si="34"/>
        <v>9</v>
      </c>
      <c r="D571" s="134">
        <f t="shared" si="32"/>
        <v>41010000</v>
      </c>
      <c r="E571" s="1">
        <f>INDEX(FCF[From],MATCH(FCFdata[[#This Row],[FCFindex]],FCF[FCFindex]))</f>
        <v>10</v>
      </c>
      <c r="F571" s="1">
        <f>INDEX(FCF[To],MATCH(FCFdata[[#This Row],[FCFindex]],FCF[FCFindex]))</f>
        <v>11</v>
      </c>
      <c r="G571" s="1" t="str">
        <f>INDEX(FCF[MarkFrom],MATCH(FCFdata[[#This Row],[FCFindex]],FCF[FCFindex]))</f>
        <v>6Gp</v>
      </c>
      <c r="H571" s="1" t="str">
        <f>INDEX(FCF[MarkTo],MATCH(FCFdata[[#This Row],[FCFindex]],FCF[FCFindex]))</f>
        <v>7U</v>
      </c>
      <c r="I571" s="118">
        <f>FCFdata[[#This Row],[SampleLabel]]+3</f>
        <v>41010003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41010005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41</v>
      </c>
      <c r="B572" s="1">
        <f t="shared" si="33"/>
        <v>1</v>
      </c>
      <c r="C572" s="1">
        <f t="shared" si="34"/>
        <v>10</v>
      </c>
      <c r="D572" s="134">
        <f t="shared" si="32"/>
        <v>41010000</v>
      </c>
      <c r="E572" s="1">
        <f>INDEX(FCF[From],MATCH(FCFdata[[#This Row],[FCFindex]],FCF[FCFindex]))</f>
        <v>11</v>
      </c>
      <c r="F572" s="1">
        <f>INDEX(FCF[To],MATCH(FCFdata[[#This Row],[FCFindex]],FCF[FCFindex]))</f>
        <v>12</v>
      </c>
      <c r="G572" s="1" t="str">
        <f>INDEX(FCF[MarkFrom],MATCH(FCFdata[[#This Row],[FCFindex]],FCF[FCFindex]))</f>
        <v>7U</v>
      </c>
      <c r="H572" s="1" t="str">
        <f>INDEX(FCF[MarkTo],MATCH(FCFdata[[#This Row],[FCFindex]],FCF[FCFindex]))</f>
        <v>8Rot</v>
      </c>
      <c r="I572" s="118">
        <f>FCFdata[[#This Row],[SampleLabel]]+3</f>
        <v>41010003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41010005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41</v>
      </c>
      <c r="B573" s="1">
        <f t="shared" si="33"/>
        <v>1</v>
      </c>
      <c r="C573" s="1">
        <f t="shared" si="34"/>
        <v>11</v>
      </c>
      <c r="D573" s="134">
        <f t="shared" si="32"/>
        <v>41010000</v>
      </c>
      <c r="E573" s="1">
        <f>INDEX(FCF[From],MATCH(FCFdata[[#This Row],[FCFindex]],FCF[FCFindex]))</f>
        <v>12</v>
      </c>
      <c r="F573" s="1">
        <f>INDEX(FCF[To],MATCH(FCFdata[[#This Row],[FCFindex]],FCF[FCFindex]))</f>
        <v>13</v>
      </c>
      <c r="G573" s="1" t="str">
        <f>INDEX(FCF[MarkFrom],MATCH(FCFdata[[#This Row],[FCFindex]],FCF[FCFindex]))</f>
        <v>8Rot</v>
      </c>
      <c r="H573" s="1" t="str">
        <f>INDEX(FCF[MarkTo],MATCH(FCFdata[[#This Row],[FCFindex]],FCF[FCFindex]))</f>
        <v>9Ama</v>
      </c>
      <c r="I573" s="118">
        <f>FCFdata[[#This Row],[SampleLabel]]+3</f>
        <v>41010003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41010005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41</v>
      </c>
      <c r="B574" s="1">
        <f t="shared" si="33"/>
        <v>1</v>
      </c>
      <c r="C574" s="1">
        <f t="shared" si="34"/>
        <v>12</v>
      </c>
      <c r="D574" s="134">
        <f t="shared" si="32"/>
        <v>41010000</v>
      </c>
      <c r="E574" s="1">
        <f>INDEX(FCF[From],MATCH(FCFdata[[#This Row],[FCFindex]],FCF[FCFindex]))</f>
        <v>13</v>
      </c>
      <c r="F574" s="1">
        <f>INDEX(FCF[To],MATCH(FCFdata[[#This Row],[FCFindex]],FCF[FCFindex]))</f>
        <v>14</v>
      </c>
      <c r="G574" s="1" t="str">
        <f>INDEX(FCF[MarkFrom],MATCH(FCFdata[[#This Row],[FCFindex]],FCF[FCFindex]))</f>
        <v>9Ama</v>
      </c>
      <c r="H574" s="1" t="str">
        <f>INDEX(FCF[MarkTo],MATCH(FCFdata[[#This Row],[FCFindex]],FCF[FCFindex]))</f>
        <v>10AsTm</v>
      </c>
      <c r="I574" s="118">
        <f>FCFdata[[#This Row],[SampleLabel]]+3</f>
        <v>41010003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41010005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41</v>
      </c>
      <c r="B575" s="1">
        <f t="shared" si="33"/>
        <v>1</v>
      </c>
      <c r="C575" s="1">
        <f t="shared" si="34"/>
        <v>13</v>
      </c>
      <c r="D575" s="134">
        <f t="shared" si="32"/>
        <v>41010000</v>
      </c>
      <c r="E575" s="1">
        <f>INDEX(FCF[From],MATCH(FCFdata[[#This Row],[FCFindex]],FCF[FCFindex]))</f>
        <v>14</v>
      </c>
      <c r="F575" s="1">
        <f>INDEX(FCF[To],MATCH(FCFdata[[#This Row],[FCFindex]],FCF[FCFindex]))</f>
        <v>15</v>
      </c>
      <c r="G575" s="1" t="str">
        <f>INDEX(FCF[MarkFrom],MATCH(FCFdata[[#This Row],[FCFindex]],FCF[FCFindex]))</f>
        <v>10AsTm</v>
      </c>
      <c r="H575" s="1" t="str">
        <f>INDEX(FCF[MarkTo],MATCH(FCFdata[[#This Row],[FCFindex]],FCF[FCFindex]))</f>
        <v>11Azd</v>
      </c>
      <c r="I575" s="118">
        <f>FCFdata[[#This Row],[SampleLabel]]+3</f>
        <v>41010003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41010005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42</v>
      </c>
      <c r="B576" s="1">
        <f t="shared" si="33"/>
        <v>1</v>
      </c>
      <c r="C576" s="1">
        <f t="shared" si="34"/>
        <v>0</v>
      </c>
      <c r="D576" s="134">
        <f t="shared" si="32"/>
        <v>42010000</v>
      </c>
      <c r="E576" s="1">
        <f>INDEX(FCF[From],MATCH(FCFdata[[#This Row],[FCFindex]],FCF[FCFindex]))</f>
        <v>1</v>
      </c>
      <c r="F576" s="1">
        <f>INDEX(FCF[To],MATCH(FCFdata[[#This Row],[FCFindex]],FCF[FCFindex]))</f>
        <v>2</v>
      </c>
      <c r="G576" s="1" t="str">
        <f>INDEX(FCF[MarkFrom],MATCH(FCFdata[[#This Row],[FCFindex]],FCF[FCFindex]))</f>
        <v>1Dig</v>
      </c>
      <c r="H576" s="1" t="str">
        <f>INDEX(FCF[MarkTo],MATCH(FCFdata[[#This Row],[FCFindex]],FCF[FCFindex]))</f>
        <v>1D</v>
      </c>
      <c r="I576" s="118">
        <f>FCFdata[[#This Row],[SampleLabel]]+3</f>
        <v>42010003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42010005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42</v>
      </c>
      <c r="B577" s="1">
        <f t="shared" si="33"/>
        <v>1</v>
      </c>
      <c r="C577" s="1">
        <f t="shared" si="34"/>
        <v>1</v>
      </c>
      <c r="D577" s="134">
        <f t="shared" si="32"/>
        <v>42010000</v>
      </c>
      <c r="E577" s="1">
        <f>INDEX(FCF[From],MATCH(FCFdata[[#This Row],[FCFindex]],FCF[FCFindex]))</f>
        <v>2</v>
      </c>
      <c r="F577" s="1">
        <f>INDEX(FCF[To],MATCH(FCFdata[[#This Row],[FCFindex]],FCF[FCFindex]))</f>
        <v>3</v>
      </c>
      <c r="G577" s="1" t="str">
        <f>INDEX(FCF[MarkFrom],MATCH(FCFdata[[#This Row],[FCFindex]],FCF[FCFindex]))</f>
        <v>1D</v>
      </c>
      <c r="H577" s="1" t="str">
        <f>INDEX(FCF[MarkTo],MATCH(FCFdata[[#This Row],[FCFindex]],FCF[FCFindex]))</f>
        <v>1M.1</v>
      </c>
      <c r="I577" s="118">
        <f>FCFdata[[#This Row],[SampleLabel]]+3</f>
        <v>42010003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42010005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42</v>
      </c>
      <c r="B578" s="1">
        <f t="shared" si="33"/>
        <v>1</v>
      </c>
      <c r="C578" s="1">
        <f t="shared" si="34"/>
        <v>2</v>
      </c>
      <c r="D578" s="134">
        <f t="shared" ref="D578:D641" si="36">A578*1000000+B578*10000</f>
        <v>42010000</v>
      </c>
      <c r="E578" s="1">
        <f>INDEX(FCF[From],MATCH(FCFdata[[#This Row],[FCFindex]],FCF[FCFindex]))</f>
        <v>3</v>
      </c>
      <c r="F578" s="1">
        <f>INDEX(FCF[To],MATCH(FCFdata[[#This Row],[FCFindex]],FCF[FCFindex]))</f>
        <v>4</v>
      </c>
      <c r="G578" s="1" t="str">
        <f>INDEX(FCF[MarkFrom],MATCH(FCFdata[[#This Row],[FCFindex]],FCF[FCFindex]))</f>
        <v>1M.1</v>
      </c>
      <c r="H578" s="1" t="str">
        <f>INDEX(FCF[MarkTo],MATCH(FCFdata[[#This Row],[FCFindex]],FCF[FCFindex]))</f>
        <v>2Oct</v>
      </c>
      <c r="I578" s="118">
        <f>FCFdata[[#This Row],[SampleLabel]]+3</f>
        <v>42010003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42010005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42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3</v>
      </c>
      <c r="D579" s="134">
        <f t="shared" si="36"/>
        <v>42010000</v>
      </c>
      <c r="E579" s="1">
        <f>INDEX(FCF[From],MATCH(FCFdata[[#This Row],[FCFindex]],FCF[FCFindex]))</f>
        <v>4</v>
      </c>
      <c r="F579" s="1">
        <f>INDEX(FCF[To],MATCH(FCFdata[[#This Row],[FCFindex]],FCF[FCFindex]))</f>
        <v>5</v>
      </c>
      <c r="G579" s="1" t="str">
        <f>INDEX(FCF[MarkFrom],MATCH(FCFdata[[#This Row],[FCFindex]],FCF[FCFindex]))</f>
        <v>2Oct</v>
      </c>
      <c r="H579" s="1" t="str">
        <f>INDEX(FCF[MarkTo],MATCH(FCFdata[[#This Row],[FCFindex]],FCF[FCFindex]))</f>
        <v>2c</v>
      </c>
      <c r="I579" s="118">
        <f>FCFdata[[#This Row],[SampleLabel]]+3</f>
        <v>42010003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42010005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42</v>
      </c>
      <c r="B580" s="1">
        <f t="shared" si="37"/>
        <v>1</v>
      </c>
      <c r="C580" s="1">
        <f t="shared" si="38"/>
        <v>4</v>
      </c>
      <c r="D580" s="134">
        <f t="shared" si="36"/>
        <v>42010000</v>
      </c>
      <c r="E580" s="1">
        <f>INDEX(FCF[From],MATCH(FCFdata[[#This Row],[FCFindex]],FCF[FCFindex]))</f>
        <v>5</v>
      </c>
      <c r="F580" s="1">
        <f>INDEX(FCF[To],MATCH(FCFdata[[#This Row],[FCFindex]],FCF[FCFindex]))</f>
        <v>6</v>
      </c>
      <c r="G580" s="1" t="str">
        <f>INDEX(FCF[MarkFrom],MATCH(FCFdata[[#This Row],[FCFindex]],FCF[FCFindex]))</f>
        <v>2c</v>
      </c>
      <c r="H580" s="1" t="str">
        <f>INDEX(FCF[MarkTo],MATCH(FCFdata[[#This Row],[FCFindex]],FCF[FCFindex]))</f>
        <v>2M2</v>
      </c>
      <c r="I580" s="118">
        <f>FCFdata[[#This Row],[SampleLabel]]+3</f>
        <v>42010003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42010005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42</v>
      </c>
      <c r="B581" s="1">
        <f t="shared" si="37"/>
        <v>1</v>
      </c>
      <c r="C581" s="1">
        <f t="shared" si="38"/>
        <v>5</v>
      </c>
      <c r="D581" s="134">
        <f t="shared" si="36"/>
        <v>42010000</v>
      </c>
      <c r="E581" s="1">
        <f>INDEX(FCF[From],MATCH(FCFdata[[#This Row],[FCFindex]],FCF[FCFindex]))</f>
        <v>6</v>
      </c>
      <c r="F581" s="1">
        <f>INDEX(FCF[To],MATCH(FCFdata[[#This Row],[FCFindex]],FCF[FCFindex]))</f>
        <v>7</v>
      </c>
      <c r="G581" s="1" t="str">
        <f>INDEX(FCF[MarkFrom],MATCH(FCFdata[[#This Row],[FCFindex]],FCF[FCFindex]))</f>
        <v>2M2</v>
      </c>
      <c r="H581" s="1" t="str">
        <f>INDEX(FCF[MarkTo],MATCH(FCFdata[[#This Row],[FCFindex]],FCF[FCFindex]))</f>
        <v>3P</v>
      </c>
      <c r="I581" s="118">
        <f>FCFdata[[#This Row],[SampleLabel]]+3</f>
        <v>42010003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42010005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42</v>
      </c>
      <c r="B582" s="1">
        <f t="shared" si="37"/>
        <v>1</v>
      </c>
      <c r="C582" s="1">
        <f t="shared" si="38"/>
        <v>6</v>
      </c>
      <c r="D582" s="134">
        <f t="shared" si="36"/>
        <v>42010000</v>
      </c>
      <c r="E582" s="1">
        <f>INDEX(FCF[From],MATCH(FCFdata[[#This Row],[FCFindex]],FCF[FCFindex]))</f>
        <v>7</v>
      </c>
      <c r="F582" s="1">
        <f>INDEX(FCF[To],MATCH(FCFdata[[#This Row],[FCFindex]],FCF[FCFindex]))</f>
        <v>8</v>
      </c>
      <c r="G582" s="1" t="str">
        <f>INDEX(FCF[MarkFrom],MATCH(FCFdata[[#This Row],[FCFindex]],FCF[FCFindex]))</f>
        <v>3P</v>
      </c>
      <c r="H582" s="1" t="str">
        <f>INDEX(FCF[MarkTo],MATCH(FCFdata[[#This Row],[FCFindex]],FCF[FCFindex]))</f>
        <v>4G</v>
      </c>
      <c r="I582" s="118">
        <f>FCFdata[[#This Row],[SampleLabel]]+3</f>
        <v>42010003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42010005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42</v>
      </c>
      <c r="B583" s="1">
        <f t="shared" si="37"/>
        <v>1</v>
      </c>
      <c r="C583" s="1">
        <f t="shared" si="38"/>
        <v>7</v>
      </c>
      <c r="D583" s="134">
        <f t="shared" si="36"/>
        <v>42010000</v>
      </c>
      <c r="E583" s="1">
        <f>INDEX(FCF[From],MATCH(FCFdata[[#This Row],[FCFindex]],FCF[FCFindex]))</f>
        <v>8</v>
      </c>
      <c r="F583" s="1">
        <f>INDEX(FCF[To],MATCH(FCFdata[[#This Row],[FCFindex]],FCF[FCFindex]))</f>
        <v>9</v>
      </c>
      <c r="G583" s="1" t="str">
        <f>INDEX(FCF[MarkFrom],MATCH(FCFdata[[#This Row],[FCFindex]],FCF[FCFindex]))</f>
        <v>4G</v>
      </c>
      <c r="H583" s="1" t="str">
        <f>INDEX(FCF[MarkTo],MATCH(FCFdata[[#This Row],[FCFindex]],FCF[FCFindex]))</f>
        <v>5S</v>
      </c>
      <c r="I583" s="118">
        <f>FCFdata[[#This Row],[SampleLabel]]+3</f>
        <v>42010003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42010005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42</v>
      </c>
      <c r="B584" s="1">
        <f t="shared" si="37"/>
        <v>1</v>
      </c>
      <c r="C584" s="1">
        <f t="shared" si="38"/>
        <v>8</v>
      </c>
      <c r="D584" s="134">
        <f t="shared" si="36"/>
        <v>42010000</v>
      </c>
      <c r="E584" s="1">
        <f>INDEX(FCF[From],MATCH(FCFdata[[#This Row],[FCFindex]],FCF[FCFindex]))</f>
        <v>9</v>
      </c>
      <c r="F584" s="1">
        <f>INDEX(FCF[To],MATCH(FCFdata[[#This Row],[FCFindex]],FCF[FCFindex]))</f>
        <v>10</v>
      </c>
      <c r="G584" s="1" t="str">
        <f>INDEX(FCF[MarkFrom],MATCH(FCFdata[[#This Row],[FCFindex]],FCF[FCFindex]))</f>
        <v>5S</v>
      </c>
      <c r="H584" s="1" t="str">
        <f>INDEX(FCF[MarkTo],MATCH(FCFdata[[#This Row],[FCFindex]],FCF[FCFindex]))</f>
        <v>6Gp</v>
      </c>
      <c r="I584" s="118">
        <f>FCFdata[[#This Row],[SampleLabel]]+3</f>
        <v>42010003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42010005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42</v>
      </c>
      <c r="B585" s="1">
        <f t="shared" si="37"/>
        <v>1</v>
      </c>
      <c r="C585" s="1">
        <f t="shared" si="38"/>
        <v>9</v>
      </c>
      <c r="D585" s="134">
        <f t="shared" si="36"/>
        <v>42010000</v>
      </c>
      <c r="E585" s="1">
        <f>INDEX(FCF[From],MATCH(FCFdata[[#This Row],[FCFindex]],FCF[FCFindex]))</f>
        <v>10</v>
      </c>
      <c r="F585" s="1">
        <f>INDEX(FCF[To],MATCH(FCFdata[[#This Row],[FCFindex]],FCF[FCFindex]))</f>
        <v>11</v>
      </c>
      <c r="G585" s="1" t="str">
        <f>INDEX(FCF[MarkFrom],MATCH(FCFdata[[#This Row],[FCFindex]],FCF[FCFindex]))</f>
        <v>6Gp</v>
      </c>
      <c r="H585" s="1" t="str">
        <f>INDEX(FCF[MarkTo],MATCH(FCFdata[[#This Row],[FCFindex]],FCF[FCFindex]))</f>
        <v>7U</v>
      </c>
      <c r="I585" s="118">
        <f>FCFdata[[#This Row],[SampleLabel]]+3</f>
        <v>42010003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42010005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42</v>
      </c>
      <c r="B586" s="1">
        <f t="shared" si="37"/>
        <v>1</v>
      </c>
      <c r="C586" s="1">
        <f t="shared" si="38"/>
        <v>10</v>
      </c>
      <c r="D586" s="134">
        <f t="shared" si="36"/>
        <v>42010000</v>
      </c>
      <c r="E586" s="1">
        <f>INDEX(FCF[From],MATCH(FCFdata[[#This Row],[FCFindex]],FCF[FCFindex]))</f>
        <v>11</v>
      </c>
      <c r="F586" s="1">
        <f>INDEX(FCF[To],MATCH(FCFdata[[#This Row],[FCFindex]],FCF[FCFindex]))</f>
        <v>12</v>
      </c>
      <c r="G586" s="1" t="str">
        <f>INDEX(FCF[MarkFrom],MATCH(FCFdata[[#This Row],[FCFindex]],FCF[FCFindex]))</f>
        <v>7U</v>
      </c>
      <c r="H586" s="1" t="str">
        <f>INDEX(FCF[MarkTo],MATCH(FCFdata[[#This Row],[FCFindex]],FCF[FCFindex]))</f>
        <v>8Rot</v>
      </c>
      <c r="I586" s="118">
        <f>FCFdata[[#This Row],[SampleLabel]]+3</f>
        <v>42010003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42010005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42</v>
      </c>
      <c r="B587" s="1">
        <f t="shared" si="37"/>
        <v>1</v>
      </c>
      <c r="C587" s="1">
        <f t="shared" si="38"/>
        <v>11</v>
      </c>
      <c r="D587" s="134">
        <f t="shared" si="36"/>
        <v>42010000</v>
      </c>
      <c r="E587" s="1">
        <f>INDEX(FCF[From],MATCH(FCFdata[[#This Row],[FCFindex]],FCF[FCFindex]))</f>
        <v>12</v>
      </c>
      <c r="F587" s="1">
        <f>INDEX(FCF[To],MATCH(FCFdata[[#This Row],[FCFindex]],FCF[FCFindex]))</f>
        <v>13</v>
      </c>
      <c r="G587" s="1" t="str">
        <f>INDEX(FCF[MarkFrom],MATCH(FCFdata[[#This Row],[FCFindex]],FCF[FCFindex]))</f>
        <v>8Rot</v>
      </c>
      <c r="H587" s="1" t="str">
        <f>INDEX(FCF[MarkTo],MATCH(FCFdata[[#This Row],[FCFindex]],FCF[FCFindex]))</f>
        <v>9Ama</v>
      </c>
      <c r="I587" s="118">
        <f>FCFdata[[#This Row],[SampleLabel]]+3</f>
        <v>42010003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42010005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42</v>
      </c>
      <c r="B588" s="1">
        <f t="shared" si="37"/>
        <v>1</v>
      </c>
      <c r="C588" s="1">
        <f t="shared" si="38"/>
        <v>12</v>
      </c>
      <c r="D588" s="134">
        <f t="shared" si="36"/>
        <v>42010000</v>
      </c>
      <c r="E588" s="1">
        <f>INDEX(FCF[From],MATCH(FCFdata[[#This Row],[FCFindex]],FCF[FCFindex]))</f>
        <v>13</v>
      </c>
      <c r="F588" s="1">
        <f>INDEX(FCF[To],MATCH(FCFdata[[#This Row],[FCFindex]],FCF[FCFindex]))</f>
        <v>14</v>
      </c>
      <c r="G588" s="1" t="str">
        <f>INDEX(FCF[MarkFrom],MATCH(FCFdata[[#This Row],[FCFindex]],FCF[FCFindex]))</f>
        <v>9Ama</v>
      </c>
      <c r="H588" s="1" t="str">
        <f>INDEX(FCF[MarkTo],MATCH(FCFdata[[#This Row],[FCFindex]],FCF[FCFindex]))</f>
        <v>10AsTm</v>
      </c>
      <c r="I588" s="118">
        <f>FCFdata[[#This Row],[SampleLabel]]+3</f>
        <v>42010003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42010005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42</v>
      </c>
      <c r="B589" s="1">
        <f t="shared" si="37"/>
        <v>1</v>
      </c>
      <c r="C589" s="1">
        <f t="shared" si="38"/>
        <v>13</v>
      </c>
      <c r="D589" s="134">
        <f t="shared" si="36"/>
        <v>42010000</v>
      </c>
      <c r="E589" s="1">
        <f>INDEX(FCF[From],MATCH(FCFdata[[#This Row],[FCFindex]],FCF[FCFindex]))</f>
        <v>14</v>
      </c>
      <c r="F589" s="1">
        <f>INDEX(FCF[To],MATCH(FCFdata[[#This Row],[FCFindex]],FCF[FCFindex]))</f>
        <v>15</v>
      </c>
      <c r="G589" s="1" t="str">
        <f>INDEX(FCF[MarkFrom],MATCH(FCFdata[[#This Row],[FCFindex]],FCF[FCFindex]))</f>
        <v>10AsTm</v>
      </c>
      <c r="H589" s="1" t="str">
        <f>INDEX(FCF[MarkTo],MATCH(FCFdata[[#This Row],[FCFindex]],FCF[FCFindex]))</f>
        <v>11Azd</v>
      </c>
      <c r="I589" s="118">
        <f>FCFdata[[#This Row],[SampleLabel]]+3</f>
        <v>42010003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42010005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43</v>
      </c>
      <c r="B590" s="1">
        <f t="shared" si="37"/>
        <v>1</v>
      </c>
      <c r="C590" s="1">
        <f t="shared" si="38"/>
        <v>0</v>
      </c>
      <c r="D590" s="134">
        <f t="shared" si="36"/>
        <v>43010000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1D</v>
      </c>
      <c r="I590" s="118">
        <f>FCFdata[[#This Row],[SampleLabel]]+3</f>
        <v>43010003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43010005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43</v>
      </c>
      <c r="B591" s="1">
        <f t="shared" si="37"/>
        <v>1</v>
      </c>
      <c r="C591" s="1">
        <f t="shared" si="38"/>
        <v>1</v>
      </c>
      <c r="D591" s="134">
        <f t="shared" si="36"/>
        <v>43010000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1D</v>
      </c>
      <c r="H591" s="1" t="str">
        <f>INDEX(FCF[MarkTo],MATCH(FCFdata[[#This Row],[FCFindex]],FCF[FCFindex]))</f>
        <v>1M.1</v>
      </c>
      <c r="I591" s="118">
        <f>FCFdata[[#This Row],[SampleLabel]]+3</f>
        <v>43010003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43010005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43</v>
      </c>
      <c r="B592" s="1">
        <f t="shared" si="37"/>
        <v>1</v>
      </c>
      <c r="C592" s="1">
        <f t="shared" si="38"/>
        <v>2</v>
      </c>
      <c r="D592" s="134">
        <f t="shared" si="36"/>
        <v>43010000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1M.1</v>
      </c>
      <c r="H592" s="1" t="str">
        <f>INDEX(FCF[MarkTo],MATCH(FCFdata[[#This Row],[FCFindex]],FCF[FCFindex]))</f>
        <v>2Oct</v>
      </c>
      <c r="I592" s="118">
        <f>FCFdata[[#This Row],[SampleLabel]]+3</f>
        <v>43010003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43010005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43</v>
      </c>
      <c r="B593" s="1">
        <f t="shared" si="37"/>
        <v>1</v>
      </c>
      <c r="C593" s="1">
        <f t="shared" si="38"/>
        <v>3</v>
      </c>
      <c r="D593" s="134">
        <f t="shared" si="36"/>
        <v>43010000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2Oct</v>
      </c>
      <c r="H593" s="1" t="str">
        <f>INDEX(FCF[MarkTo],MATCH(FCFdata[[#This Row],[FCFindex]],FCF[FCFindex]))</f>
        <v>2c</v>
      </c>
      <c r="I593" s="118">
        <f>FCFdata[[#This Row],[SampleLabel]]+3</f>
        <v>43010003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43010005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43</v>
      </c>
      <c r="B594" s="1">
        <f t="shared" si="37"/>
        <v>1</v>
      </c>
      <c r="C594" s="1">
        <f t="shared" si="38"/>
        <v>4</v>
      </c>
      <c r="D594" s="134">
        <f t="shared" si="36"/>
        <v>43010000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2M2</v>
      </c>
      <c r="I594" s="118">
        <f>FCFdata[[#This Row],[SampleLabel]]+3</f>
        <v>43010003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43010005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43</v>
      </c>
      <c r="B595" s="1">
        <f t="shared" si="37"/>
        <v>1</v>
      </c>
      <c r="C595" s="1">
        <f t="shared" si="38"/>
        <v>5</v>
      </c>
      <c r="D595" s="134">
        <f t="shared" si="36"/>
        <v>43010000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2M2</v>
      </c>
      <c r="H595" s="1" t="str">
        <f>INDEX(FCF[MarkTo],MATCH(FCFdata[[#This Row],[FCFindex]],FCF[FCFindex]))</f>
        <v>3P</v>
      </c>
      <c r="I595" s="118">
        <f>FCFdata[[#This Row],[SampleLabel]]+3</f>
        <v>43010003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43010005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43</v>
      </c>
      <c r="B596" s="1">
        <f t="shared" si="37"/>
        <v>1</v>
      </c>
      <c r="C596" s="1">
        <f t="shared" si="38"/>
        <v>6</v>
      </c>
      <c r="D596" s="134">
        <f t="shared" si="36"/>
        <v>43010000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3P</v>
      </c>
      <c r="H596" s="1" t="str">
        <f>INDEX(FCF[MarkTo],MATCH(FCFdata[[#This Row],[FCFindex]],FCF[FCFindex]))</f>
        <v>4G</v>
      </c>
      <c r="I596" s="118">
        <f>FCFdata[[#This Row],[SampleLabel]]+3</f>
        <v>43010003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43010005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43</v>
      </c>
      <c r="B597" s="1">
        <f t="shared" si="37"/>
        <v>1</v>
      </c>
      <c r="C597" s="1">
        <f t="shared" si="38"/>
        <v>7</v>
      </c>
      <c r="D597" s="134">
        <f t="shared" si="36"/>
        <v>43010000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4G</v>
      </c>
      <c r="H597" s="1" t="str">
        <f>INDEX(FCF[MarkTo],MATCH(FCFdata[[#This Row],[FCFindex]],FCF[FCFindex]))</f>
        <v>5S</v>
      </c>
      <c r="I597" s="118">
        <f>FCFdata[[#This Row],[SampleLabel]]+3</f>
        <v>43010003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43010005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43</v>
      </c>
      <c r="B598" s="1">
        <f t="shared" si="37"/>
        <v>1</v>
      </c>
      <c r="C598" s="1">
        <f t="shared" si="38"/>
        <v>8</v>
      </c>
      <c r="D598" s="134">
        <f t="shared" si="36"/>
        <v>43010000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5S</v>
      </c>
      <c r="H598" s="1" t="str">
        <f>INDEX(FCF[MarkTo],MATCH(FCFdata[[#This Row],[FCFindex]],FCF[FCFindex]))</f>
        <v>6Gp</v>
      </c>
      <c r="I598" s="118">
        <f>FCFdata[[#This Row],[SampleLabel]]+3</f>
        <v>43010003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43010005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43</v>
      </c>
      <c r="B599" s="1">
        <f t="shared" si="37"/>
        <v>1</v>
      </c>
      <c r="C599" s="1">
        <f t="shared" si="38"/>
        <v>9</v>
      </c>
      <c r="D599" s="134">
        <f t="shared" si="36"/>
        <v>43010000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6Gp</v>
      </c>
      <c r="H599" s="1" t="str">
        <f>INDEX(FCF[MarkTo],MATCH(FCFdata[[#This Row],[FCFindex]],FCF[FCFindex]))</f>
        <v>7U</v>
      </c>
      <c r="I599" s="118">
        <f>FCFdata[[#This Row],[SampleLabel]]+3</f>
        <v>43010003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43010005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43</v>
      </c>
      <c r="B600" s="1">
        <f t="shared" si="37"/>
        <v>1</v>
      </c>
      <c r="C600" s="1">
        <f t="shared" si="38"/>
        <v>10</v>
      </c>
      <c r="D600" s="134">
        <f t="shared" si="36"/>
        <v>43010000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7U</v>
      </c>
      <c r="H600" s="1" t="str">
        <f>INDEX(FCF[MarkTo],MATCH(FCFdata[[#This Row],[FCFindex]],FCF[FCFindex]))</f>
        <v>8Rot</v>
      </c>
      <c r="I600" s="118">
        <f>FCFdata[[#This Row],[SampleLabel]]+3</f>
        <v>43010003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43010005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43</v>
      </c>
      <c r="B601" s="1">
        <f t="shared" si="37"/>
        <v>1</v>
      </c>
      <c r="C601" s="1">
        <f t="shared" si="38"/>
        <v>11</v>
      </c>
      <c r="D601" s="134">
        <f t="shared" si="36"/>
        <v>43010000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8Rot</v>
      </c>
      <c r="H601" s="1" t="str">
        <f>INDEX(FCF[MarkTo],MATCH(FCFdata[[#This Row],[FCFindex]],FCF[FCFindex]))</f>
        <v>9Ama</v>
      </c>
      <c r="I601" s="118">
        <f>FCFdata[[#This Row],[SampleLabel]]+3</f>
        <v>43010003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43010005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43</v>
      </c>
      <c r="B602" s="1">
        <f t="shared" si="37"/>
        <v>1</v>
      </c>
      <c r="C602" s="1">
        <f t="shared" si="38"/>
        <v>12</v>
      </c>
      <c r="D602" s="134">
        <f t="shared" si="36"/>
        <v>43010000</v>
      </c>
      <c r="E602" s="1">
        <f>INDEX(FCF[From],MATCH(FCFdata[[#This Row],[FCFindex]],FCF[FCFindex]))</f>
        <v>13</v>
      </c>
      <c r="F602" s="1">
        <f>INDEX(FCF[To],MATCH(FCFdata[[#This Row],[FCFindex]],FCF[FCFindex]))</f>
        <v>14</v>
      </c>
      <c r="G602" s="1" t="str">
        <f>INDEX(FCF[MarkFrom],MATCH(FCFdata[[#This Row],[FCFindex]],FCF[FCFindex]))</f>
        <v>9Ama</v>
      </c>
      <c r="H602" s="1" t="str">
        <f>INDEX(FCF[MarkTo],MATCH(FCFdata[[#This Row],[FCFindex]],FCF[FCFindex]))</f>
        <v>10AsTm</v>
      </c>
      <c r="I602" s="118">
        <f>FCFdata[[#This Row],[SampleLabel]]+3</f>
        <v>43010003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43010005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43</v>
      </c>
      <c r="B603" s="1">
        <f t="shared" si="37"/>
        <v>1</v>
      </c>
      <c r="C603" s="1">
        <f t="shared" si="38"/>
        <v>13</v>
      </c>
      <c r="D603" s="134">
        <f t="shared" si="36"/>
        <v>43010000</v>
      </c>
      <c r="E603" s="1">
        <f>INDEX(FCF[From],MATCH(FCFdata[[#This Row],[FCFindex]],FCF[FCFindex]))</f>
        <v>14</v>
      </c>
      <c r="F603" s="1">
        <f>INDEX(FCF[To],MATCH(FCFdata[[#This Row],[FCFindex]],FCF[FCFindex]))</f>
        <v>15</v>
      </c>
      <c r="G603" s="1" t="str">
        <f>INDEX(FCF[MarkFrom],MATCH(FCFdata[[#This Row],[FCFindex]],FCF[FCFindex]))</f>
        <v>10AsTm</v>
      </c>
      <c r="H603" s="1" t="str">
        <f>INDEX(FCF[MarkTo],MATCH(FCFdata[[#This Row],[FCFindex]],FCF[FCFindex]))</f>
        <v>11Azd</v>
      </c>
      <c r="I603" s="118">
        <f>FCFdata[[#This Row],[SampleLabel]]+3</f>
        <v>43010003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43010005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44</v>
      </c>
      <c r="B604" s="1">
        <f t="shared" si="37"/>
        <v>1</v>
      </c>
      <c r="C604" s="1">
        <f t="shared" si="38"/>
        <v>0</v>
      </c>
      <c r="D604" s="134">
        <f t="shared" si="36"/>
        <v>44010000</v>
      </c>
      <c r="E604" s="1">
        <f>INDEX(FCF[From],MATCH(FCFdata[[#This Row],[FCFindex]],FCF[FCFindex]))</f>
        <v>1</v>
      </c>
      <c r="F604" s="1">
        <f>INDEX(FCF[To],MATCH(FCFdata[[#This Row],[FCFindex]],FCF[FCFindex]))</f>
        <v>2</v>
      </c>
      <c r="G604" s="1" t="str">
        <f>INDEX(FCF[MarkFrom],MATCH(FCFdata[[#This Row],[FCFindex]],FCF[FCFindex]))</f>
        <v>1Dig</v>
      </c>
      <c r="H604" s="1" t="str">
        <f>INDEX(FCF[MarkTo],MATCH(FCFdata[[#This Row],[FCFindex]],FCF[FCFindex]))</f>
        <v>1D</v>
      </c>
      <c r="I604" s="118">
        <f>FCFdata[[#This Row],[SampleLabel]]+3</f>
        <v>44010003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44010005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44</v>
      </c>
      <c r="B605" s="1">
        <f t="shared" si="37"/>
        <v>1</v>
      </c>
      <c r="C605" s="1">
        <f t="shared" si="38"/>
        <v>1</v>
      </c>
      <c r="D605" s="134">
        <f t="shared" si="36"/>
        <v>44010000</v>
      </c>
      <c r="E605" s="1">
        <f>INDEX(FCF[From],MATCH(FCFdata[[#This Row],[FCFindex]],FCF[FCFindex]))</f>
        <v>2</v>
      </c>
      <c r="F605" s="1">
        <f>INDEX(FCF[To],MATCH(FCFdata[[#This Row],[FCFindex]],FCF[FCFindex]))</f>
        <v>3</v>
      </c>
      <c r="G605" s="1" t="str">
        <f>INDEX(FCF[MarkFrom],MATCH(FCFdata[[#This Row],[FCFindex]],FCF[FCFindex]))</f>
        <v>1D</v>
      </c>
      <c r="H605" s="1" t="str">
        <f>INDEX(FCF[MarkTo],MATCH(FCFdata[[#This Row],[FCFindex]],FCF[FCFindex]))</f>
        <v>1M.1</v>
      </c>
      <c r="I605" s="118">
        <f>FCFdata[[#This Row],[SampleLabel]]+3</f>
        <v>44010003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44010005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44</v>
      </c>
      <c r="B606" s="1">
        <f t="shared" si="37"/>
        <v>1</v>
      </c>
      <c r="C606" s="1">
        <f t="shared" si="38"/>
        <v>2</v>
      </c>
      <c r="D606" s="134">
        <f t="shared" si="36"/>
        <v>44010000</v>
      </c>
      <c r="E606" s="1">
        <f>INDEX(FCF[From],MATCH(FCFdata[[#This Row],[FCFindex]],FCF[FCFindex]))</f>
        <v>3</v>
      </c>
      <c r="F606" s="1">
        <f>INDEX(FCF[To],MATCH(FCFdata[[#This Row],[FCFindex]],FCF[FCFindex]))</f>
        <v>4</v>
      </c>
      <c r="G606" s="1" t="str">
        <f>INDEX(FCF[MarkFrom],MATCH(FCFdata[[#This Row],[FCFindex]],FCF[FCFindex]))</f>
        <v>1M.1</v>
      </c>
      <c r="H606" s="1" t="str">
        <f>INDEX(FCF[MarkTo],MATCH(FCFdata[[#This Row],[FCFindex]],FCF[FCFindex]))</f>
        <v>2Oct</v>
      </c>
      <c r="I606" s="118">
        <f>FCFdata[[#This Row],[SampleLabel]]+3</f>
        <v>44010003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44010005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44</v>
      </c>
      <c r="B607" s="1">
        <f t="shared" si="37"/>
        <v>1</v>
      </c>
      <c r="C607" s="1">
        <f t="shared" si="38"/>
        <v>3</v>
      </c>
      <c r="D607" s="134">
        <f t="shared" si="36"/>
        <v>44010000</v>
      </c>
      <c r="E607" s="1">
        <f>INDEX(FCF[From],MATCH(FCFdata[[#This Row],[FCFindex]],FCF[FCFindex]))</f>
        <v>4</v>
      </c>
      <c r="F607" s="1">
        <f>INDEX(FCF[To],MATCH(FCFdata[[#This Row],[FCFindex]],FCF[FCFindex]))</f>
        <v>5</v>
      </c>
      <c r="G607" s="1" t="str">
        <f>INDEX(FCF[MarkFrom],MATCH(FCFdata[[#This Row],[FCFindex]],FCF[FCFindex]))</f>
        <v>2Oct</v>
      </c>
      <c r="H607" s="1" t="str">
        <f>INDEX(FCF[MarkTo],MATCH(FCFdata[[#This Row],[FCFindex]],FCF[FCFindex]))</f>
        <v>2c</v>
      </c>
      <c r="I607" s="118">
        <f>FCFdata[[#This Row],[SampleLabel]]+3</f>
        <v>44010003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44010005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44</v>
      </c>
      <c r="B608" s="1">
        <f t="shared" si="37"/>
        <v>1</v>
      </c>
      <c r="C608" s="1">
        <f t="shared" si="38"/>
        <v>4</v>
      </c>
      <c r="D608" s="134">
        <f t="shared" si="36"/>
        <v>44010000</v>
      </c>
      <c r="E608" s="1">
        <f>INDEX(FCF[From],MATCH(FCFdata[[#This Row],[FCFindex]],FCF[FCFindex]))</f>
        <v>5</v>
      </c>
      <c r="F608" s="1">
        <f>INDEX(FCF[To],MATCH(FCFdata[[#This Row],[FCFindex]],FCF[FCFindex]))</f>
        <v>6</v>
      </c>
      <c r="G608" s="1" t="str">
        <f>INDEX(FCF[MarkFrom],MATCH(FCFdata[[#This Row],[FCFindex]],FCF[FCFindex]))</f>
        <v>2c</v>
      </c>
      <c r="H608" s="1" t="str">
        <f>INDEX(FCF[MarkTo],MATCH(FCFdata[[#This Row],[FCFindex]],FCF[FCFindex]))</f>
        <v>2M2</v>
      </c>
      <c r="I608" s="118">
        <f>FCFdata[[#This Row],[SampleLabel]]+3</f>
        <v>44010003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44010005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44</v>
      </c>
      <c r="B609" s="1">
        <f t="shared" si="37"/>
        <v>1</v>
      </c>
      <c r="C609" s="1">
        <f t="shared" si="38"/>
        <v>5</v>
      </c>
      <c r="D609" s="134">
        <f t="shared" si="36"/>
        <v>44010000</v>
      </c>
      <c r="E609" s="1">
        <f>INDEX(FCF[From],MATCH(FCFdata[[#This Row],[FCFindex]],FCF[FCFindex]))</f>
        <v>6</v>
      </c>
      <c r="F609" s="1">
        <f>INDEX(FCF[To],MATCH(FCFdata[[#This Row],[FCFindex]],FCF[FCFindex]))</f>
        <v>7</v>
      </c>
      <c r="G609" s="1" t="str">
        <f>INDEX(FCF[MarkFrom],MATCH(FCFdata[[#This Row],[FCFindex]],FCF[FCFindex]))</f>
        <v>2M2</v>
      </c>
      <c r="H609" s="1" t="str">
        <f>INDEX(FCF[MarkTo],MATCH(FCFdata[[#This Row],[FCFindex]],FCF[FCFindex]))</f>
        <v>3P</v>
      </c>
      <c r="I609" s="118">
        <f>FCFdata[[#This Row],[SampleLabel]]+3</f>
        <v>44010003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44010005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44</v>
      </c>
      <c r="B610" s="1">
        <f t="shared" si="37"/>
        <v>1</v>
      </c>
      <c r="C610" s="1">
        <f t="shared" si="38"/>
        <v>6</v>
      </c>
      <c r="D610" s="134">
        <f t="shared" si="36"/>
        <v>44010000</v>
      </c>
      <c r="E610" s="1">
        <f>INDEX(FCF[From],MATCH(FCFdata[[#This Row],[FCFindex]],FCF[FCFindex]))</f>
        <v>7</v>
      </c>
      <c r="F610" s="1">
        <f>INDEX(FCF[To],MATCH(FCFdata[[#This Row],[FCFindex]],FCF[FCFindex]))</f>
        <v>8</v>
      </c>
      <c r="G610" s="1" t="str">
        <f>INDEX(FCF[MarkFrom],MATCH(FCFdata[[#This Row],[FCFindex]],FCF[FCFindex]))</f>
        <v>3P</v>
      </c>
      <c r="H610" s="1" t="str">
        <f>INDEX(FCF[MarkTo],MATCH(FCFdata[[#This Row],[FCFindex]],FCF[FCFindex]))</f>
        <v>4G</v>
      </c>
      <c r="I610" s="118">
        <f>FCFdata[[#This Row],[SampleLabel]]+3</f>
        <v>44010003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44010005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44</v>
      </c>
      <c r="B611" s="1">
        <f t="shared" si="37"/>
        <v>1</v>
      </c>
      <c r="C611" s="1">
        <f t="shared" si="38"/>
        <v>7</v>
      </c>
      <c r="D611" s="134">
        <f t="shared" si="36"/>
        <v>44010000</v>
      </c>
      <c r="E611" s="1">
        <f>INDEX(FCF[From],MATCH(FCFdata[[#This Row],[FCFindex]],FCF[FCFindex]))</f>
        <v>8</v>
      </c>
      <c r="F611" s="1">
        <f>INDEX(FCF[To],MATCH(FCFdata[[#This Row],[FCFindex]],FCF[FCFindex]))</f>
        <v>9</v>
      </c>
      <c r="G611" s="1" t="str">
        <f>INDEX(FCF[MarkFrom],MATCH(FCFdata[[#This Row],[FCFindex]],FCF[FCFindex]))</f>
        <v>4G</v>
      </c>
      <c r="H611" s="1" t="str">
        <f>INDEX(FCF[MarkTo],MATCH(FCFdata[[#This Row],[FCFindex]],FCF[FCFindex]))</f>
        <v>5S</v>
      </c>
      <c r="I611" s="118">
        <f>FCFdata[[#This Row],[SampleLabel]]+3</f>
        <v>44010003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44010005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44</v>
      </c>
      <c r="B612" s="1">
        <f t="shared" si="37"/>
        <v>1</v>
      </c>
      <c r="C612" s="1">
        <f t="shared" si="38"/>
        <v>8</v>
      </c>
      <c r="D612" s="134">
        <f t="shared" si="36"/>
        <v>44010000</v>
      </c>
      <c r="E612" s="1">
        <f>INDEX(FCF[From],MATCH(FCFdata[[#This Row],[FCFindex]],FCF[FCFindex]))</f>
        <v>9</v>
      </c>
      <c r="F612" s="1">
        <f>INDEX(FCF[To],MATCH(FCFdata[[#This Row],[FCFindex]],FCF[FCFindex]))</f>
        <v>10</v>
      </c>
      <c r="G612" s="1" t="str">
        <f>INDEX(FCF[MarkFrom],MATCH(FCFdata[[#This Row],[FCFindex]],FCF[FCFindex]))</f>
        <v>5S</v>
      </c>
      <c r="H612" s="1" t="str">
        <f>INDEX(FCF[MarkTo],MATCH(FCFdata[[#This Row],[FCFindex]],FCF[FCFindex]))</f>
        <v>6Gp</v>
      </c>
      <c r="I612" s="118">
        <f>FCFdata[[#This Row],[SampleLabel]]+3</f>
        <v>44010003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44010005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44</v>
      </c>
      <c r="B613" s="1">
        <f t="shared" si="37"/>
        <v>1</v>
      </c>
      <c r="C613" s="1">
        <f t="shared" si="38"/>
        <v>9</v>
      </c>
      <c r="D613" s="134">
        <f t="shared" si="36"/>
        <v>44010000</v>
      </c>
      <c r="E613" s="1">
        <f>INDEX(FCF[From],MATCH(FCFdata[[#This Row],[FCFindex]],FCF[FCFindex]))</f>
        <v>10</v>
      </c>
      <c r="F613" s="1">
        <f>INDEX(FCF[To],MATCH(FCFdata[[#This Row],[FCFindex]],FCF[FCFindex]))</f>
        <v>11</v>
      </c>
      <c r="G613" s="1" t="str">
        <f>INDEX(FCF[MarkFrom],MATCH(FCFdata[[#This Row],[FCFindex]],FCF[FCFindex]))</f>
        <v>6Gp</v>
      </c>
      <c r="H613" s="1" t="str">
        <f>INDEX(FCF[MarkTo],MATCH(FCFdata[[#This Row],[FCFindex]],FCF[FCFindex]))</f>
        <v>7U</v>
      </c>
      <c r="I613" s="118">
        <f>FCFdata[[#This Row],[SampleLabel]]+3</f>
        <v>44010003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44010005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44</v>
      </c>
      <c r="B614" s="1">
        <f t="shared" si="37"/>
        <v>1</v>
      </c>
      <c r="C614" s="1">
        <f t="shared" si="38"/>
        <v>10</v>
      </c>
      <c r="D614" s="134">
        <f t="shared" si="36"/>
        <v>44010000</v>
      </c>
      <c r="E614" s="1">
        <f>INDEX(FCF[From],MATCH(FCFdata[[#This Row],[FCFindex]],FCF[FCFindex]))</f>
        <v>11</v>
      </c>
      <c r="F614" s="1">
        <f>INDEX(FCF[To],MATCH(FCFdata[[#This Row],[FCFindex]],FCF[FCFindex]))</f>
        <v>12</v>
      </c>
      <c r="G614" s="1" t="str">
        <f>INDEX(FCF[MarkFrom],MATCH(FCFdata[[#This Row],[FCFindex]],FCF[FCFindex]))</f>
        <v>7U</v>
      </c>
      <c r="H614" s="1" t="str">
        <f>INDEX(FCF[MarkTo],MATCH(FCFdata[[#This Row],[FCFindex]],FCF[FCFindex]))</f>
        <v>8Rot</v>
      </c>
      <c r="I614" s="118">
        <f>FCFdata[[#This Row],[SampleLabel]]+3</f>
        <v>44010003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44010005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44</v>
      </c>
      <c r="B615" s="1">
        <f t="shared" si="37"/>
        <v>1</v>
      </c>
      <c r="C615" s="1">
        <f t="shared" si="38"/>
        <v>11</v>
      </c>
      <c r="D615" s="134">
        <f t="shared" si="36"/>
        <v>44010000</v>
      </c>
      <c r="E615" s="1">
        <f>INDEX(FCF[From],MATCH(FCFdata[[#This Row],[FCFindex]],FCF[FCFindex]))</f>
        <v>12</v>
      </c>
      <c r="F615" s="1">
        <f>INDEX(FCF[To],MATCH(FCFdata[[#This Row],[FCFindex]],FCF[FCFindex]))</f>
        <v>13</v>
      </c>
      <c r="G615" s="1" t="str">
        <f>INDEX(FCF[MarkFrom],MATCH(FCFdata[[#This Row],[FCFindex]],FCF[FCFindex]))</f>
        <v>8Rot</v>
      </c>
      <c r="H615" s="1" t="str">
        <f>INDEX(FCF[MarkTo],MATCH(FCFdata[[#This Row],[FCFindex]],FCF[FCFindex]))</f>
        <v>9Ama</v>
      </c>
      <c r="I615" s="118">
        <f>FCFdata[[#This Row],[SampleLabel]]+3</f>
        <v>44010003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44010005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44</v>
      </c>
      <c r="B616" s="1">
        <f t="shared" si="37"/>
        <v>1</v>
      </c>
      <c r="C616" s="1">
        <f t="shared" si="38"/>
        <v>12</v>
      </c>
      <c r="D616" s="134">
        <f t="shared" si="36"/>
        <v>44010000</v>
      </c>
      <c r="E616" s="1">
        <f>INDEX(FCF[From],MATCH(FCFdata[[#This Row],[FCFindex]],FCF[FCFindex]))</f>
        <v>13</v>
      </c>
      <c r="F616" s="1">
        <f>INDEX(FCF[To],MATCH(FCFdata[[#This Row],[FCFindex]],FCF[FCFindex]))</f>
        <v>14</v>
      </c>
      <c r="G616" s="1" t="str">
        <f>INDEX(FCF[MarkFrom],MATCH(FCFdata[[#This Row],[FCFindex]],FCF[FCFindex]))</f>
        <v>9Ama</v>
      </c>
      <c r="H616" s="1" t="str">
        <f>INDEX(FCF[MarkTo],MATCH(FCFdata[[#This Row],[FCFindex]],FCF[FCFindex]))</f>
        <v>10AsTm</v>
      </c>
      <c r="I616" s="118">
        <f>FCFdata[[#This Row],[SampleLabel]]+3</f>
        <v>44010003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44010005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44</v>
      </c>
      <c r="B617" s="1">
        <f t="shared" si="37"/>
        <v>1</v>
      </c>
      <c r="C617" s="1">
        <f t="shared" si="38"/>
        <v>13</v>
      </c>
      <c r="D617" s="134">
        <f t="shared" si="36"/>
        <v>44010000</v>
      </c>
      <c r="E617" s="1">
        <f>INDEX(FCF[From],MATCH(FCFdata[[#This Row],[FCFindex]],FCF[FCFindex]))</f>
        <v>14</v>
      </c>
      <c r="F617" s="1">
        <f>INDEX(FCF[To],MATCH(FCFdata[[#This Row],[FCFindex]],FCF[FCFindex]))</f>
        <v>15</v>
      </c>
      <c r="G617" s="1" t="str">
        <f>INDEX(FCF[MarkFrom],MATCH(FCFdata[[#This Row],[FCFindex]],FCF[FCFindex]))</f>
        <v>10AsTm</v>
      </c>
      <c r="H617" s="1" t="str">
        <f>INDEX(FCF[MarkTo],MATCH(FCFdata[[#This Row],[FCFindex]],FCF[FCFindex]))</f>
        <v>11Azd</v>
      </c>
      <c r="I617" s="118">
        <f>FCFdata[[#This Row],[SampleLabel]]+3</f>
        <v>44010003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44010005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45</v>
      </c>
      <c r="B618" s="1">
        <f t="shared" si="37"/>
        <v>1</v>
      </c>
      <c r="C618" s="1">
        <f t="shared" si="38"/>
        <v>0</v>
      </c>
      <c r="D618" s="134">
        <f t="shared" si="36"/>
        <v>45010000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1Dig</v>
      </c>
      <c r="H618" s="1" t="str">
        <f>INDEX(FCF[MarkTo],MATCH(FCFdata[[#This Row],[FCFindex]],FCF[FCFindex]))</f>
        <v>1D</v>
      </c>
      <c r="I618" s="118">
        <f>FCFdata[[#This Row],[SampleLabel]]+3</f>
        <v>45010003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45010005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45</v>
      </c>
      <c r="B619" s="1">
        <f t="shared" si="37"/>
        <v>1</v>
      </c>
      <c r="C619" s="1">
        <f t="shared" si="38"/>
        <v>1</v>
      </c>
      <c r="D619" s="134">
        <f t="shared" si="36"/>
        <v>45010000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1D</v>
      </c>
      <c r="H619" s="1" t="str">
        <f>INDEX(FCF[MarkTo],MATCH(FCFdata[[#This Row],[FCFindex]],FCF[FCFindex]))</f>
        <v>1M.1</v>
      </c>
      <c r="I619" s="118">
        <f>FCFdata[[#This Row],[SampleLabel]]+3</f>
        <v>45010003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45010005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45</v>
      </c>
      <c r="B620" s="1">
        <f t="shared" si="37"/>
        <v>1</v>
      </c>
      <c r="C620" s="1">
        <f t="shared" si="38"/>
        <v>2</v>
      </c>
      <c r="D620" s="134">
        <f t="shared" si="36"/>
        <v>45010000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1M.1</v>
      </c>
      <c r="H620" s="1" t="str">
        <f>INDEX(FCF[MarkTo],MATCH(FCFdata[[#This Row],[FCFindex]],FCF[FCFindex]))</f>
        <v>2Oct</v>
      </c>
      <c r="I620" s="118">
        <f>FCFdata[[#This Row],[SampleLabel]]+3</f>
        <v>45010003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45010005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45</v>
      </c>
      <c r="B621" s="1">
        <f t="shared" si="37"/>
        <v>1</v>
      </c>
      <c r="C621" s="1">
        <f t="shared" si="38"/>
        <v>3</v>
      </c>
      <c r="D621" s="134">
        <f t="shared" si="36"/>
        <v>45010000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2Oct</v>
      </c>
      <c r="H621" s="1" t="str">
        <f>INDEX(FCF[MarkTo],MATCH(FCFdata[[#This Row],[FCFindex]],FCF[FCFindex]))</f>
        <v>2c</v>
      </c>
      <c r="I621" s="118">
        <f>FCFdata[[#This Row],[SampleLabel]]+3</f>
        <v>45010003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45010005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45</v>
      </c>
      <c r="B622" s="1">
        <f t="shared" si="37"/>
        <v>1</v>
      </c>
      <c r="C622" s="1">
        <f t="shared" si="38"/>
        <v>4</v>
      </c>
      <c r="D622" s="134">
        <f t="shared" si="36"/>
        <v>45010000</v>
      </c>
      <c r="E622" s="1">
        <f>INDEX(FCF[From],MATCH(FCFdata[[#This Row],[FCFindex]],FCF[FCFindex]))</f>
        <v>5</v>
      </c>
      <c r="F622" s="1">
        <f>INDEX(FCF[To],MATCH(FCFdata[[#This Row],[FCFindex]],FCF[FCFindex]))</f>
        <v>6</v>
      </c>
      <c r="G622" s="1" t="str">
        <f>INDEX(FCF[MarkFrom],MATCH(FCFdata[[#This Row],[FCFindex]],FCF[FCFindex]))</f>
        <v>2c</v>
      </c>
      <c r="H622" s="1" t="str">
        <f>INDEX(FCF[MarkTo],MATCH(FCFdata[[#This Row],[FCFindex]],FCF[FCFindex]))</f>
        <v>2M2</v>
      </c>
      <c r="I622" s="118">
        <f>FCFdata[[#This Row],[SampleLabel]]+3</f>
        <v>45010003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45010005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45</v>
      </c>
      <c r="B623" s="1">
        <f t="shared" si="37"/>
        <v>1</v>
      </c>
      <c r="C623" s="1">
        <f t="shared" si="38"/>
        <v>5</v>
      </c>
      <c r="D623" s="134">
        <f t="shared" si="36"/>
        <v>45010000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2M2</v>
      </c>
      <c r="H623" s="1" t="str">
        <f>INDEX(FCF[MarkTo],MATCH(FCFdata[[#This Row],[FCFindex]],FCF[FCFindex]))</f>
        <v>3P</v>
      </c>
      <c r="I623" s="118">
        <f>FCFdata[[#This Row],[SampleLabel]]+3</f>
        <v>45010003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45010005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45</v>
      </c>
      <c r="B624" s="1">
        <f t="shared" si="37"/>
        <v>1</v>
      </c>
      <c r="C624" s="1">
        <f t="shared" si="38"/>
        <v>6</v>
      </c>
      <c r="D624" s="134">
        <f t="shared" si="36"/>
        <v>45010000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3P</v>
      </c>
      <c r="H624" s="1" t="str">
        <f>INDEX(FCF[MarkTo],MATCH(FCFdata[[#This Row],[FCFindex]],FCF[FCFindex]))</f>
        <v>4G</v>
      </c>
      <c r="I624" s="118">
        <f>FCFdata[[#This Row],[SampleLabel]]+3</f>
        <v>45010003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45010005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45</v>
      </c>
      <c r="B625" s="1">
        <f t="shared" si="37"/>
        <v>1</v>
      </c>
      <c r="C625" s="1">
        <f t="shared" si="38"/>
        <v>7</v>
      </c>
      <c r="D625" s="134">
        <f t="shared" si="36"/>
        <v>45010000</v>
      </c>
      <c r="E625" s="1">
        <f>INDEX(FCF[From],MATCH(FCFdata[[#This Row],[FCFindex]],FCF[FCFindex]))</f>
        <v>8</v>
      </c>
      <c r="F625" s="1">
        <f>INDEX(FCF[To],MATCH(FCFdata[[#This Row],[FCFindex]],FCF[FCFindex]))</f>
        <v>9</v>
      </c>
      <c r="G625" s="1" t="str">
        <f>INDEX(FCF[MarkFrom],MATCH(FCFdata[[#This Row],[FCFindex]],FCF[FCFindex]))</f>
        <v>4G</v>
      </c>
      <c r="H625" s="1" t="str">
        <f>INDEX(FCF[MarkTo],MATCH(FCFdata[[#This Row],[FCFindex]],FCF[FCFindex]))</f>
        <v>5S</v>
      </c>
      <c r="I625" s="118">
        <f>FCFdata[[#This Row],[SampleLabel]]+3</f>
        <v>45010003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45010005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45</v>
      </c>
      <c r="B626" s="1">
        <f t="shared" si="37"/>
        <v>1</v>
      </c>
      <c r="C626" s="1">
        <f t="shared" si="38"/>
        <v>8</v>
      </c>
      <c r="D626" s="134">
        <f t="shared" si="36"/>
        <v>45010000</v>
      </c>
      <c r="E626" s="1">
        <f>INDEX(FCF[From],MATCH(FCFdata[[#This Row],[FCFindex]],FCF[FCFindex]))</f>
        <v>9</v>
      </c>
      <c r="F626" s="1">
        <f>INDEX(FCF[To],MATCH(FCFdata[[#This Row],[FCFindex]],FCF[FCFindex]))</f>
        <v>10</v>
      </c>
      <c r="G626" s="1" t="str">
        <f>INDEX(FCF[MarkFrom],MATCH(FCFdata[[#This Row],[FCFindex]],FCF[FCFindex]))</f>
        <v>5S</v>
      </c>
      <c r="H626" s="1" t="str">
        <f>INDEX(FCF[MarkTo],MATCH(FCFdata[[#This Row],[FCFindex]],FCF[FCFindex]))</f>
        <v>6Gp</v>
      </c>
      <c r="I626" s="118">
        <f>FCFdata[[#This Row],[SampleLabel]]+3</f>
        <v>45010003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45</v>
      </c>
      <c r="B627" s="1">
        <f t="shared" si="37"/>
        <v>1</v>
      </c>
      <c r="C627" s="1">
        <f t="shared" si="38"/>
        <v>9</v>
      </c>
      <c r="D627" s="134">
        <f t="shared" si="36"/>
        <v>45010000</v>
      </c>
      <c r="E627" s="1">
        <f>INDEX(FCF[From],MATCH(FCFdata[[#This Row],[FCFindex]],FCF[FCFindex]))</f>
        <v>10</v>
      </c>
      <c r="F627" s="1">
        <f>INDEX(FCF[To],MATCH(FCFdata[[#This Row],[FCFindex]],FCF[FCFindex]))</f>
        <v>11</v>
      </c>
      <c r="G627" s="1" t="str">
        <f>INDEX(FCF[MarkFrom],MATCH(FCFdata[[#This Row],[FCFindex]],FCF[FCFindex]))</f>
        <v>6Gp</v>
      </c>
      <c r="H627" s="1" t="str">
        <f>INDEX(FCF[MarkTo],MATCH(FCFdata[[#This Row],[FCFindex]],FCF[FCFindex]))</f>
        <v>7U</v>
      </c>
      <c r="I627" s="118">
        <f>FCFdata[[#This Row],[SampleLabel]]+3</f>
        <v>45010003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45010005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45</v>
      </c>
      <c r="B628" s="1">
        <f t="shared" si="37"/>
        <v>1</v>
      </c>
      <c r="C628" s="1">
        <f t="shared" si="38"/>
        <v>10</v>
      </c>
      <c r="D628" s="134">
        <f t="shared" si="36"/>
        <v>45010000</v>
      </c>
      <c r="E628" s="1">
        <f>INDEX(FCF[From],MATCH(FCFdata[[#This Row],[FCFindex]],FCF[FCFindex]))</f>
        <v>11</v>
      </c>
      <c r="F628" s="1">
        <f>INDEX(FCF[To],MATCH(FCFdata[[#This Row],[FCFindex]],FCF[FCFindex]))</f>
        <v>12</v>
      </c>
      <c r="G628" s="1" t="str">
        <f>INDEX(FCF[MarkFrom],MATCH(FCFdata[[#This Row],[FCFindex]],FCF[FCFindex]))</f>
        <v>7U</v>
      </c>
      <c r="H628" s="1" t="str">
        <f>INDEX(FCF[MarkTo],MATCH(FCFdata[[#This Row],[FCFindex]],FCF[FCFindex]))</f>
        <v>8Rot</v>
      </c>
      <c r="I628" s="118">
        <f>FCFdata[[#This Row],[SampleLabel]]+3</f>
        <v>45010003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45010005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45</v>
      </c>
      <c r="B629" s="1">
        <f t="shared" si="37"/>
        <v>1</v>
      </c>
      <c r="C629" s="1">
        <f t="shared" si="38"/>
        <v>11</v>
      </c>
      <c r="D629" s="134">
        <f t="shared" si="36"/>
        <v>45010000</v>
      </c>
      <c r="E629" s="1">
        <f>INDEX(FCF[From],MATCH(FCFdata[[#This Row],[FCFindex]],FCF[FCFindex]))</f>
        <v>12</v>
      </c>
      <c r="F629" s="1">
        <f>INDEX(FCF[To],MATCH(FCFdata[[#This Row],[FCFindex]],FCF[FCFindex]))</f>
        <v>13</v>
      </c>
      <c r="G629" s="1" t="str">
        <f>INDEX(FCF[MarkFrom],MATCH(FCFdata[[#This Row],[FCFindex]],FCF[FCFindex]))</f>
        <v>8Rot</v>
      </c>
      <c r="H629" s="1" t="str">
        <f>INDEX(FCF[MarkTo],MATCH(FCFdata[[#This Row],[FCFindex]],FCF[FCFindex]))</f>
        <v>9Ama</v>
      </c>
      <c r="I629" s="118">
        <f>FCFdata[[#This Row],[SampleLabel]]+3</f>
        <v>45010003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45010005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45</v>
      </c>
      <c r="B630" s="1">
        <f t="shared" si="37"/>
        <v>1</v>
      </c>
      <c r="C630" s="1">
        <f t="shared" si="38"/>
        <v>12</v>
      </c>
      <c r="D630" s="134">
        <f t="shared" si="36"/>
        <v>45010000</v>
      </c>
      <c r="E630" s="1">
        <f>INDEX(FCF[From],MATCH(FCFdata[[#This Row],[FCFindex]],FCF[FCFindex]))</f>
        <v>13</v>
      </c>
      <c r="F630" s="1">
        <f>INDEX(FCF[To],MATCH(FCFdata[[#This Row],[FCFindex]],FCF[FCFindex]))</f>
        <v>14</v>
      </c>
      <c r="G630" s="1" t="str">
        <f>INDEX(FCF[MarkFrom],MATCH(FCFdata[[#This Row],[FCFindex]],FCF[FCFindex]))</f>
        <v>9Ama</v>
      </c>
      <c r="H630" s="1" t="str">
        <f>INDEX(FCF[MarkTo],MATCH(FCFdata[[#This Row],[FCFindex]],FCF[FCFindex]))</f>
        <v>10AsTm</v>
      </c>
      <c r="I630" s="118">
        <f>FCFdata[[#This Row],[SampleLabel]]+3</f>
        <v>45010003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45010005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45</v>
      </c>
      <c r="B631" s="1">
        <f t="shared" si="37"/>
        <v>1</v>
      </c>
      <c r="C631" s="1">
        <f t="shared" si="38"/>
        <v>13</v>
      </c>
      <c r="D631" s="134">
        <f t="shared" si="36"/>
        <v>45010000</v>
      </c>
      <c r="E631" s="1">
        <f>INDEX(FCF[From],MATCH(FCFdata[[#This Row],[FCFindex]],FCF[FCFindex]))</f>
        <v>14</v>
      </c>
      <c r="F631" s="1">
        <f>INDEX(FCF[To],MATCH(FCFdata[[#This Row],[FCFindex]],FCF[FCFindex]))</f>
        <v>15</v>
      </c>
      <c r="G631" s="1" t="str">
        <f>INDEX(FCF[MarkFrom],MATCH(FCFdata[[#This Row],[FCFindex]],FCF[FCFindex]))</f>
        <v>10AsTm</v>
      </c>
      <c r="H631" s="1" t="str">
        <f>INDEX(FCF[MarkTo],MATCH(FCFdata[[#This Row],[FCFindex]],FCF[FCFindex]))</f>
        <v>11Azd</v>
      </c>
      <c r="I631" s="118">
        <f>FCFdata[[#This Row],[SampleLabel]]+3</f>
        <v>45010003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45010005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46</v>
      </c>
      <c r="B632" s="1">
        <f t="shared" si="37"/>
        <v>1</v>
      </c>
      <c r="C632" s="1">
        <f t="shared" si="38"/>
        <v>0</v>
      </c>
      <c r="D632" s="134">
        <f t="shared" si="36"/>
        <v>46010000</v>
      </c>
      <c r="E632" s="1">
        <f>INDEX(FCF[From],MATCH(FCFdata[[#This Row],[FCFindex]],FCF[FCFindex]))</f>
        <v>1</v>
      </c>
      <c r="F632" s="1">
        <f>INDEX(FCF[To],MATCH(FCFdata[[#This Row],[FCFindex]],FCF[FCFindex]))</f>
        <v>2</v>
      </c>
      <c r="G632" s="1" t="str">
        <f>INDEX(FCF[MarkFrom],MATCH(FCFdata[[#This Row],[FCFindex]],FCF[FCFindex]))</f>
        <v>1Dig</v>
      </c>
      <c r="H632" s="1" t="str">
        <f>INDEX(FCF[MarkTo],MATCH(FCFdata[[#This Row],[FCFindex]],FCF[FCFindex]))</f>
        <v>1D</v>
      </c>
      <c r="I632" s="118">
        <f>FCFdata[[#This Row],[SampleLabel]]+3</f>
        <v>46010003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46010005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46</v>
      </c>
      <c r="B633" s="1">
        <f t="shared" si="37"/>
        <v>1</v>
      </c>
      <c r="C633" s="1">
        <f t="shared" si="38"/>
        <v>1</v>
      </c>
      <c r="D633" s="134">
        <f t="shared" si="36"/>
        <v>46010000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1D</v>
      </c>
      <c r="H633" s="1" t="str">
        <f>INDEX(FCF[MarkTo],MATCH(FCFdata[[#This Row],[FCFindex]],FCF[FCFindex]))</f>
        <v>1M.1</v>
      </c>
      <c r="I633" s="118">
        <f>FCFdata[[#This Row],[SampleLabel]]+3</f>
        <v>46010003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46010005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46</v>
      </c>
      <c r="B634" s="1">
        <f t="shared" si="37"/>
        <v>1</v>
      </c>
      <c r="C634" s="1">
        <f t="shared" si="38"/>
        <v>2</v>
      </c>
      <c r="D634" s="134">
        <f t="shared" si="36"/>
        <v>46010000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1M.1</v>
      </c>
      <c r="H634" s="1" t="str">
        <f>INDEX(FCF[MarkTo],MATCH(FCFdata[[#This Row],[FCFindex]],FCF[FCFindex]))</f>
        <v>2Oct</v>
      </c>
      <c r="I634" s="118">
        <f>FCFdata[[#This Row],[SampleLabel]]+3</f>
        <v>46010003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46010005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46</v>
      </c>
      <c r="B635" s="1">
        <f t="shared" si="37"/>
        <v>1</v>
      </c>
      <c r="C635" s="1">
        <f t="shared" si="38"/>
        <v>3</v>
      </c>
      <c r="D635" s="134">
        <f t="shared" si="36"/>
        <v>46010000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2Oct</v>
      </c>
      <c r="H635" s="1" t="str">
        <f>INDEX(FCF[MarkTo],MATCH(FCFdata[[#This Row],[FCFindex]],FCF[FCFindex]))</f>
        <v>2c</v>
      </c>
      <c r="I635" s="118">
        <f>FCFdata[[#This Row],[SampleLabel]]+3</f>
        <v>46010003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46010005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46</v>
      </c>
      <c r="B636" s="1">
        <f t="shared" si="37"/>
        <v>1</v>
      </c>
      <c r="C636" s="1">
        <f t="shared" si="38"/>
        <v>4</v>
      </c>
      <c r="D636" s="134">
        <f t="shared" si="36"/>
        <v>46010000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2c</v>
      </c>
      <c r="H636" s="1" t="str">
        <f>INDEX(FCF[MarkTo],MATCH(FCFdata[[#This Row],[FCFindex]],FCF[FCFindex]))</f>
        <v>2M2</v>
      </c>
      <c r="I636" s="118">
        <f>FCFdata[[#This Row],[SampleLabel]]+3</f>
        <v>46010003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46010005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46</v>
      </c>
      <c r="B637" s="1">
        <f t="shared" si="37"/>
        <v>1</v>
      </c>
      <c r="C637" s="1">
        <f t="shared" si="38"/>
        <v>5</v>
      </c>
      <c r="D637" s="134">
        <f t="shared" si="36"/>
        <v>46010000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2M2</v>
      </c>
      <c r="H637" s="1" t="str">
        <f>INDEX(FCF[MarkTo],MATCH(FCFdata[[#This Row],[FCFindex]],FCF[FCFindex]))</f>
        <v>3P</v>
      </c>
      <c r="I637" s="118">
        <f>FCFdata[[#This Row],[SampleLabel]]+3</f>
        <v>46010003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46010005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46</v>
      </c>
      <c r="B638" s="1">
        <f t="shared" si="37"/>
        <v>1</v>
      </c>
      <c r="C638" s="1">
        <f t="shared" si="38"/>
        <v>6</v>
      </c>
      <c r="D638" s="134">
        <f t="shared" si="36"/>
        <v>46010000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3P</v>
      </c>
      <c r="H638" s="1" t="str">
        <f>INDEX(FCF[MarkTo],MATCH(FCFdata[[#This Row],[FCFindex]],FCF[FCFindex]))</f>
        <v>4G</v>
      </c>
      <c r="I638" s="118">
        <f>FCFdata[[#This Row],[SampleLabel]]+3</f>
        <v>46010003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46010005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46</v>
      </c>
      <c r="B639" s="1">
        <f t="shared" si="37"/>
        <v>1</v>
      </c>
      <c r="C639" s="1">
        <f t="shared" si="38"/>
        <v>7</v>
      </c>
      <c r="D639" s="134">
        <f t="shared" si="36"/>
        <v>46010000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4G</v>
      </c>
      <c r="H639" s="1" t="str">
        <f>INDEX(FCF[MarkTo],MATCH(FCFdata[[#This Row],[FCFindex]],FCF[FCFindex]))</f>
        <v>5S</v>
      </c>
      <c r="I639" s="118">
        <f>FCFdata[[#This Row],[SampleLabel]]+3</f>
        <v>46010003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46010005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46</v>
      </c>
      <c r="B640" s="1">
        <f t="shared" si="37"/>
        <v>1</v>
      </c>
      <c r="C640" s="1">
        <f t="shared" si="38"/>
        <v>8</v>
      </c>
      <c r="D640" s="134">
        <f t="shared" si="36"/>
        <v>46010000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5S</v>
      </c>
      <c r="H640" s="1" t="str">
        <f>INDEX(FCF[MarkTo],MATCH(FCFdata[[#This Row],[FCFindex]],FCF[FCFindex]))</f>
        <v>6Gp</v>
      </c>
      <c r="I640" s="118">
        <f>FCFdata[[#This Row],[SampleLabel]]+3</f>
        <v>46010003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46010005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46</v>
      </c>
      <c r="B641" s="1">
        <f t="shared" si="37"/>
        <v>1</v>
      </c>
      <c r="C641" s="1">
        <f t="shared" si="38"/>
        <v>9</v>
      </c>
      <c r="D641" s="134">
        <f t="shared" si="36"/>
        <v>46010000</v>
      </c>
      <c r="E641" s="1">
        <f>INDEX(FCF[From],MATCH(FCFdata[[#This Row],[FCFindex]],FCF[FCFindex]))</f>
        <v>10</v>
      </c>
      <c r="F641" s="1">
        <f>INDEX(FCF[To],MATCH(FCFdata[[#This Row],[FCFindex]],FCF[FCFindex]))</f>
        <v>11</v>
      </c>
      <c r="G641" s="1" t="str">
        <f>INDEX(FCF[MarkFrom],MATCH(FCFdata[[#This Row],[FCFindex]],FCF[FCFindex]))</f>
        <v>6Gp</v>
      </c>
      <c r="H641" s="1" t="str">
        <f>INDEX(FCF[MarkTo],MATCH(FCFdata[[#This Row],[FCFindex]],FCF[FCFindex]))</f>
        <v>7U</v>
      </c>
      <c r="I641" s="118">
        <f>FCFdata[[#This Row],[SampleLabel]]+3</f>
        <v>46010003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46010005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46</v>
      </c>
      <c r="B642" s="1">
        <f t="shared" si="37"/>
        <v>1</v>
      </c>
      <c r="C642" s="1">
        <f t="shared" si="38"/>
        <v>10</v>
      </c>
      <c r="D642" s="134">
        <f t="shared" ref="D642:D705" si="40">A642*1000000+B642*10000</f>
        <v>46010000</v>
      </c>
      <c r="E642" s="1">
        <f>INDEX(FCF[From],MATCH(FCFdata[[#This Row],[FCFindex]],FCF[FCFindex]))</f>
        <v>11</v>
      </c>
      <c r="F642" s="1">
        <f>INDEX(FCF[To],MATCH(FCFdata[[#This Row],[FCFindex]],FCF[FCFindex]))</f>
        <v>12</v>
      </c>
      <c r="G642" s="1" t="str">
        <f>INDEX(FCF[MarkFrom],MATCH(FCFdata[[#This Row],[FCFindex]],FCF[FCFindex]))</f>
        <v>7U</v>
      </c>
      <c r="H642" s="1" t="str">
        <f>INDEX(FCF[MarkTo],MATCH(FCFdata[[#This Row],[FCFindex]],FCF[FCFindex]))</f>
        <v>8Rot</v>
      </c>
      <c r="I642" s="118">
        <f>FCFdata[[#This Row],[SampleLabel]]+3</f>
        <v>46010003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46010005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46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11</v>
      </c>
      <c r="D643" s="134">
        <f t="shared" si="40"/>
        <v>46010000</v>
      </c>
      <c r="E643" s="1">
        <f>INDEX(FCF[From],MATCH(FCFdata[[#This Row],[FCFindex]],FCF[FCFindex]))</f>
        <v>12</v>
      </c>
      <c r="F643" s="1">
        <f>INDEX(FCF[To],MATCH(FCFdata[[#This Row],[FCFindex]],FCF[FCFindex]))</f>
        <v>13</v>
      </c>
      <c r="G643" s="1" t="str">
        <f>INDEX(FCF[MarkFrom],MATCH(FCFdata[[#This Row],[FCFindex]],FCF[FCFindex]))</f>
        <v>8Rot</v>
      </c>
      <c r="H643" s="1" t="str">
        <f>INDEX(FCF[MarkTo],MATCH(FCFdata[[#This Row],[FCFindex]],FCF[FCFindex]))</f>
        <v>9Ama</v>
      </c>
      <c r="I643" s="118">
        <f>FCFdata[[#This Row],[SampleLabel]]+3</f>
        <v>46010003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46010005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46</v>
      </c>
      <c r="B644" s="1">
        <f t="shared" si="41"/>
        <v>1</v>
      </c>
      <c r="C644" s="1">
        <f t="shared" si="42"/>
        <v>12</v>
      </c>
      <c r="D644" s="134">
        <f t="shared" si="40"/>
        <v>46010000</v>
      </c>
      <c r="E644" s="1">
        <f>INDEX(FCF[From],MATCH(FCFdata[[#This Row],[FCFindex]],FCF[FCFindex]))</f>
        <v>13</v>
      </c>
      <c r="F644" s="1">
        <f>INDEX(FCF[To],MATCH(FCFdata[[#This Row],[FCFindex]],FCF[FCFindex]))</f>
        <v>14</v>
      </c>
      <c r="G644" s="1" t="str">
        <f>INDEX(FCF[MarkFrom],MATCH(FCFdata[[#This Row],[FCFindex]],FCF[FCFindex]))</f>
        <v>9Ama</v>
      </c>
      <c r="H644" s="1" t="str">
        <f>INDEX(FCF[MarkTo],MATCH(FCFdata[[#This Row],[FCFindex]],FCF[FCFindex]))</f>
        <v>10AsTm</v>
      </c>
      <c r="I644" s="118">
        <f>FCFdata[[#This Row],[SampleLabel]]+3</f>
        <v>46010003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46010005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46</v>
      </c>
      <c r="B645" s="1">
        <f t="shared" si="41"/>
        <v>1</v>
      </c>
      <c r="C645" s="1">
        <f t="shared" si="42"/>
        <v>13</v>
      </c>
      <c r="D645" s="134">
        <f t="shared" si="40"/>
        <v>46010000</v>
      </c>
      <c r="E645" s="1">
        <f>INDEX(FCF[From],MATCH(FCFdata[[#This Row],[FCFindex]],FCF[FCFindex]))</f>
        <v>14</v>
      </c>
      <c r="F645" s="1">
        <f>INDEX(FCF[To],MATCH(FCFdata[[#This Row],[FCFindex]],FCF[FCFindex]))</f>
        <v>15</v>
      </c>
      <c r="G645" s="1" t="str">
        <f>INDEX(FCF[MarkFrom],MATCH(FCFdata[[#This Row],[FCFindex]],FCF[FCFindex]))</f>
        <v>10AsTm</v>
      </c>
      <c r="H645" s="1" t="str">
        <f>INDEX(FCF[MarkTo],MATCH(FCFdata[[#This Row],[FCFindex]],FCF[FCFindex]))</f>
        <v>11Azd</v>
      </c>
      <c r="I645" s="118">
        <f>FCFdata[[#This Row],[SampleLabel]]+3</f>
        <v>46010003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46010005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47</v>
      </c>
      <c r="B646" s="1">
        <f t="shared" si="41"/>
        <v>1</v>
      </c>
      <c r="C646" s="1">
        <f t="shared" si="42"/>
        <v>0</v>
      </c>
      <c r="D646" s="134">
        <f t="shared" si="40"/>
        <v>47010000</v>
      </c>
      <c r="E646" s="1">
        <f>INDEX(FCF[From],MATCH(FCFdata[[#This Row],[FCFindex]],FCF[FCFindex]))</f>
        <v>1</v>
      </c>
      <c r="F646" s="1">
        <f>INDEX(FCF[To],MATCH(FCFdata[[#This Row],[FCFindex]],FCF[FCFindex]))</f>
        <v>2</v>
      </c>
      <c r="G646" s="1" t="str">
        <f>INDEX(FCF[MarkFrom],MATCH(FCFdata[[#This Row],[FCFindex]],FCF[FCFindex]))</f>
        <v>1Dig</v>
      </c>
      <c r="H646" s="1" t="str">
        <f>INDEX(FCF[MarkTo],MATCH(FCFdata[[#This Row],[FCFindex]],FCF[FCFindex]))</f>
        <v>1D</v>
      </c>
      <c r="I646" s="118">
        <f>FCFdata[[#This Row],[SampleLabel]]+3</f>
        <v>47010003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47010005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47</v>
      </c>
      <c r="B647" s="1">
        <f t="shared" si="41"/>
        <v>1</v>
      </c>
      <c r="C647" s="1">
        <f t="shared" si="42"/>
        <v>1</v>
      </c>
      <c r="D647" s="134">
        <f t="shared" si="40"/>
        <v>47010000</v>
      </c>
      <c r="E647" s="1">
        <f>INDEX(FCF[From],MATCH(FCFdata[[#This Row],[FCFindex]],FCF[FCFindex]))</f>
        <v>2</v>
      </c>
      <c r="F647" s="1">
        <f>INDEX(FCF[To],MATCH(FCFdata[[#This Row],[FCFindex]],FCF[FCFindex]))</f>
        <v>3</v>
      </c>
      <c r="G647" s="1" t="str">
        <f>INDEX(FCF[MarkFrom],MATCH(FCFdata[[#This Row],[FCFindex]],FCF[FCFindex]))</f>
        <v>1D</v>
      </c>
      <c r="H647" s="1" t="str">
        <f>INDEX(FCF[MarkTo],MATCH(FCFdata[[#This Row],[FCFindex]],FCF[FCFindex]))</f>
        <v>1M.1</v>
      </c>
      <c r="I647" s="118">
        <f>FCFdata[[#This Row],[SampleLabel]]+3</f>
        <v>47010003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47010005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47</v>
      </c>
      <c r="B648" s="1">
        <f t="shared" si="41"/>
        <v>1</v>
      </c>
      <c r="C648" s="1">
        <f t="shared" si="42"/>
        <v>2</v>
      </c>
      <c r="D648" s="134">
        <f t="shared" si="40"/>
        <v>47010000</v>
      </c>
      <c r="E648" s="1">
        <f>INDEX(FCF[From],MATCH(FCFdata[[#This Row],[FCFindex]],FCF[FCFindex]))</f>
        <v>3</v>
      </c>
      <c r="F648" s="1">
        <f>INDEX(FCF[To],MATCH(FCFdata[[#This Row],[FCFindex]],FCF[FCFindex]))</f>
        <v>4</v>
      </c>
      <c r="G648" s="1" t="str">
        <f>INDEX(FCF[MarkFrom],MATCH(FCFdata[[#This Row],[FCFindex]],FCF[FCFindex]))</f>
        <v>1M.1</v>
      </c>
      <c r="H648" s="1" t="str">
        <f>INDEX(FCF[MarkTo],MATCH(FCFdata[[#This Row],[FCFindex]],FCF[FCFindex]))</f>
        <v>2Oct</v>
      </c>
      <c r="I648" s="118">
        <f>FCFdata[[#This Row],[SampleLabel]]+3</f>
        <v>47010003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47010005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47</v>
      </c>
      <c r="B649" s="1">
        <f t="shared" si="41"/>
        <v>1</v>
      </c>
      <c r="C649" s="1">
        <f t="shared" si="42"/>
        <v>3</v>
      </c>
      <c r="D649" s="134">
        <f t="shared" si="40"/>
        <v>47010000</v>
      </c>
      <c r="E649" s="1">
        <f>INDEX(FCF[From],MATCH(FCFdata[[#This Row],[FCFindex]],FCF[FCFindex]))</f>
        <v>4</v>
      </c>
      <c r="F649" s="1">
        <f>INDEX(FCF[To],MATCH(FCFdata[[#This Row],[FCFindex]],FCF[FCFindex]))</f>
        <v>5</v>
      </c>
      <c r="G649" s="1" t="str">
        <f>INDEX(FCF[MarkFrom],MATCH(FCFdata[[#This Row],[FCFindex]],FCF[FCFindex]))</f>
        <v>2Oct</v>
      </c>
      <c r="H649" s="1" t="str">
        <f>INDEX(FCF[MarkTo],MATCH(FCFdata[[#This Row],[FCFindex]],FCF[FCFindex]))</f>
        <v>2c</v>
      </c>
      <c r="I649" s="118">
        <f>FCFdata[[#This Row],[SampleLabel]]+3</f>
        <v>47010003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47010005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47</v>
      </c>
      <c r="B650" s="1">
        <f t="shared" si="41"/>
        <v>1</v>
      </c>
      <c r="C650" s="1">
        <f t="shared" si="42"/>
        <v>4</v>
      </c>
      <c r="D650" s="134">
        <f t="shared" si="40"/>
        <v>47010000</v>
      </c>
      <c r="E650" s="1">
        <f>INDEX(FCF[From],MATCH(FCFdata[[#This Row],[FCFindex]],FCF[FCFindex]))</f>
        <v>5</v>
      </c>
      <c r="F650" s="1">
        <f>INDEX(FCF[To],MATCH(FCFdata[[#This Row],[FCFindex]],FCF[FCFindex]))</f>
        <v>6</v>
      </c>
      <c r="G650" s="1" t="str">
        <f>INDEX(FCF[MarkFrom],MATCH(FCFdata[[#This Row],[FCFindex]],FCF[FCFindex]))</f>
        <v>2c</v>
      </c>
      <c r="H650" s="1" t="str">
        <f>INDEX(FCF[MarkTo],MATCH(FCFdata[[#This Row],[FCFindex]],FCF[FCFindex]))</f>
        <v>2M2</v>
      </c>
      <c r="I650" s="118">
        <f>FCFdata[[#This Row],[SampleLabel]]+3</f>
        <v>47010003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47010005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47</v>
      </c>
      <c r="B651" s="1">
        <f t="shared" si="41"/>
        <v>1</v>
      </c>
      <c r="C651" s="1">
        <f t="shared" si="42"/>
        <v>5</v>
      </c>
      <c r="D651" s="134">
        <f t="shared" si="40"/>
        <v>47010000</v>
      </c>
      <c r="E651" s="1">
        <f>INDEX(FCF[From],MATCH(FCFdata[[#This Row],[FCFindex]],FCF[FCFindex]))</f>
        <v>6</v>
      </c>
      <c r="F651" s="1">
        <f>INDEX(FCF[To],MATCH(FCFdata[[#This Row],[FCFindex]],FCF[FCFindex]))</f>
        <v>7</v>
      </c>
      <c r="G651" s="1" t="str">
        <f>INDEX(FCF[MarkFrom],MATCH(FCFdata[[#This Row],[FCFindex]],FCF[FCFindex]))</f>
        <v>2M2</v>
      </c>
      <c r="H651" s="1" t="str">
        <f>INDEX(FCF[MarkTo],MATCH(FCFdata[[#This Row],[FCFindex]],FCF[FCFindex]))</f>
        <v>3P</v>
      </c>
      <c r="I651" s="118">
        <f>FCFdata[[#This Row],[SampleLabel]]+3</f>
        <v>47010003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47010005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47</v>
      </c>
      <c r="B652" s="1">
        <f t="shared" si="41"/>
        <v>1</v>
      </c>
      <c r="C652" s="1">
        <f t="shared" si="42"/>
        <v>6</v>
      </c>
      <c r="D652" s="134">
        <f t="shared" si="40"/>
        <v>47010000</v>
      </c>
      <c r="E652" s="1">
        <f>INDEX(FCF[From],MATCH(FCFdata[[#This Row],[FCFindex]],FCF[FCFindex]))</f>
        <v>7</v>
      </c>
      <c r="F652" s="1">
        <f>INDEX(FCF[To],MATCH(FCFdata[[#This Row],[FCFindex]],FCF[FCFindex]))</f>
        <v>8</v>
      </c>
      <c r="G652" s="1" t="str">
        <f>INDEX(FCF[MarkFrom],MATCH(FCFdata[[#This Row],[FCFindex]],FCF[FCFindex]))</f>
        <v>3P</v>
      </c>
      <c r="H652" s="1" t="str">
        <f>INDEX(FCF[MarkTo],MATCH(FCFdata[[#This Row],[FCFindex]],FCF[FCFindex]))</f>
        <v>4G</v>
      </c>
      <c r="I652" s="118">
        <f>FCFdata[[#This Row],[SampleLabel]]+3</f>
        <v>47010003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47010005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47</v>
      </c>
      <c r="B653" s="1">
        <f t="shared" si="41"/>
        <v>1</v>
      </c>
      <c r="C653" s="1">
        <f t="shared" si="42"/>
        <v>7</v>
      </c>
      <c r="D653" s="134">
        <f t="shared" si="40"/>
        <v>47010000</v>
      </c>
      <c r="E653" s="1">
        <f>INDEX(FCF[From],MATCH(FCFdata[[#This Row],[FCFindex]],FCF[FCFindex]))</f>
        <v>8</v>
      </c>
      <c r="F653" s="1">
        <f>INDEX(FCF[To],MATCH(FCFdata[[#This Row],[FCFindex]],FCF[FCFindex]))</f>
        <v>9</v>
      </c>
      <c r="G653" s="1" t="str">
        <f>INDEX(FCF[MarkFrom],MATCH(FCFdata[[#This Row],[FCFindex]],FCF[FCFindex]))</f>
        <v>4G</v>
      </c>
      <c r="H653" s="1" t="str">
        <f>INDEX(FCF[MarkTo],MATCH(FCFdata[[#This Row],[FCFindex]],FCF[FCFindex]))</f>
        <v>5S</v>
      </c>
      <c r="I653" s="118">
        <f>FCFdata[[#This Row],[SampleLabel]]+3</f>
        <v>47010003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47010005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47</v>
      </c>
      <c r="B654" s="1">
        <f t="shared" si="41"/>
        <v>1</v>
      </c>
      <c r="C654" s="1">
        <f t="shared" si="42"/>
        <v>8</v>
      </c>
      <c r="D654" s="134">
        <f t="shared" si="40"/>
        <v>47010000</v>
      </c>
      <c r="E654" s="1">
        <f>INDEX(FCF[From],MATCH(FCFdata[[#This Row],[FCFindex]],FCF[FCFindex]))</f>
        <v>9</v>
      </c>
      <c r="F654" s="1">
        <f>INDEX(FCF[To],MATCH(FCFdata[[#This Row],[FCFindex]],FCF[FCFindex]))</f>
        <v>10</v>
      </c>
      <c r="G654" s="1" t="str">
        <f>INDEX(FCF[MarkFrom],MATCH(FCFdata[[#This Row],[FCFindex]],FCF[FCFindex]))</f>
        <v>5S</v>
      </c>
      <c r="H654" s="1" t="str">
        <f>INDEX(FCF[MarkTo],MATCH(FCFdata[[#This Row],[FCFindex]],FCF[FCFindex]))</f>
        <v>6Gp</v>
      </c>
      <c r="I654" s="118">
        <f>FCFdata[[#This Row],[SampleLabel]]+3</f>
        <v>47010003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47010005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47</v>
      </c>
      <c r="B655" s="1">
        <f t="shared" si="41"/>
        <v>1</v>
      </c>
      <c r="C655" s="1">
        <f t="shared" si="42"/>
        <v>9</v>
      </c>
      <c r="D655" s="134">
        <f t="shared" si="40"/>
        <v>47010000</v>
      </c>
      <c r="E655" s="1">
        <f>INDEX(FCF[From],MATCH(FCFdata[[#This Row],[FCFindex]],FCF[FCFindex]))</f>
        <v>10</v>
      </c>
      <c r="F655" s="1">
        <f>INDEX(FCF[To],MATCH(FCFdata[[#This Row],[FCFindex]],FCF[FCFindex]))</f>
        <v>11</v>
      </c>
      <c r="G655" s="1" t="str">
        <f>INDEX(FCF[MarkFrom],MATCH(FCFdata[[#This Row],[FCFindex]],FCF[FCFindex]))</f>
        <v>6Gp</v>
      </c>
      <c r="H655" s="1" t="str">
        <f>INDEX(FCF[MarkTo],MATCH(FCFdata[[#This Row],[FCFindex]],FCF[FCFindex]))</f>
        <v>7U</v>
      </c>
      <c r="I655" s="118">
        <f>FCFdata[[#This Row],[SampleLabel]]+3</f>
        <v>47010003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47010005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47</v>
      </c>
      <c r="B656" s="1">
        <f t="shared" si="41"/>
        <v>1</v>
      </c>
      <c r="C656" s="1">
        <f t="shared" si="42"/>
        <v>10</v>
      </c>
      <c r="D656" s="134">
        <f t="shared" si="40"/>
        <v>47010000</v>
      </c>
      <c r="E656" s="1">
        <f>INDEX(FCF[From],MATCH(FCFdata[[#This Row],[FCFindex]],FCF[FCFindex]))</f>
        <v>11</v>
      </c>
      <c r="F656" s="1">
        <f>INDEX(FCF[To],MATCH(FCFdata[[#This Row],[FCFindex]],FCF[FCFindex]))</f>
        <v>12</v>
      </c>
      <c r="G656" s="1" t="str">
        <f>INDEX(FCF[MarkFrom],MATCH(FCFdata[[#This Row],[FCFindex]],FCF[FCFindex]))</f>
        <v>7U</v>
      </c>
      <c r="H656" s="1" t="str">
        <f>INDEX(FCF[MarkTo],MATCH(FCFdata[[#This Row],[FCFindex]],FCF[FCFindex]))</f>
        <v>8Rot</v>
      </c>
      <c r="I656" s="118">
        <f>FCFdata[[#This Row],[SampleLabel]]+3</f>
        <v>47010003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47010005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47</v>
      </c>
      <c r="B657" s="1">
        <f t="shared" si="41"/>
        <v>1</v>
      </c>
      <c r="C657" s="1">
        <f t="shared" si="42"/>
        <v>11</v>
      </c>
      <c r="D657" s="134">
        <f t="shared" si="40"/>
        <v>47010000</v>
      </c>
      <c r="E657" s="1">
        <f>INDEX(FCF[From],MATCH(FCFdata[[#This Row],[FCFindex]],FCF[FCFindex]))</f>
        <v>12</v>
      </c>
      <c r="F657" s="1">
        <f>INDEX(FCF[To],MATCH(FCFdata[[#This Row],[FCFindex]],FCF[FCFindex]))</f>
        <v>13</v>
      </c>
      <c r="G657" s="1" t="str">
        <f>INDEX(FCF[MarkFrom],MATCH(FCFdata[[#This Row],[FCFindex]],FCF[FCFindex]))</f>
        <v>8Rot</v>
      </c>
      <c r="H657" s="1" t="str">
        <f>INDEX(FCF[MarkTo],MATCH(FCFdata[[#This Row],[FCFindex]],FCF[FCFindex]))</f>
        <v>9Ama</v>
      </c>
      <c r="I657" s="118">
        <f>FCFdata[[#This Row],[SampleLabel]]+3</f>
        <v>47010003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47010005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47</v>
      </c>
      <c r="B658" s="1">
        <f t="shared" si="41"/>
        <v>1</v>
      </c>
      <c r="C658" s="1">
        <f t="shared" si="42"/>
        <v>12</v>
      </c>
      <c r="D658" s="134">
        <f t="shared" si="40"/>
        <v>47010000</v>
      </c>
      <c r="E658" s="1">
        <f>INDEX(FCF[From],MATCH(FCFdata[[#This Row],[FCFindex]],FCF[FCFindex]))</f>
        <v>13</v>
      </c>
      <c r="F658" s="1">
        <f>INDEX(FCF[To],MATCH(FCFdata[[#This Row],[FCFindex]],FCF[FCFindex]))</f>
        <v>14</v>
      </c>
      <c r="G658" s="1" t="str">
        <f>INDEX(FCF[MarkFrom],MATCH(FCFdata[[#This Row],[FCFindex]],FCF[FCFindex]))</f>
        <v>9Ama</v>
      </c>
      <c r="H658" s="1" t="str">
        <f>INDEX(FCF[MarkTo],MATCH(FCFdata[[#This Row],[FCFindex]],FCF[FCFindex]))</f>
        <v>10AsTm</v>
      </c>
      <c r="I658" s="118">
        <f>FCFdata[[#This Row],[SampleLabel]]+3</f>
        <v>47010003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47010005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47</v>
      </c>
      <c r="B659" s="1">
        <f t="shared" si="41"/>
        <v>1</v>
      </c>
      <c r="C659" s="1">
        <f t="shared" si="42"/>
        <v>13</v>
      </c>
      <c r="D659" s="134">
        <f t="shared" si="40"/>
        <v>47010000</v>
      </c>
      <c r="E659" s="1">
        <f>INDEX(FCF[From],MATCH(FCFdata[[#This Row],[FCFindex]],FCF[FCFindex]))</f>
        <v>14</v>
      </c>
      <c r="F659" s="1">
        <f>INDEX(FCF[To],MATCH(FCFdata[[#This Row],[FCFindex]],FCF[FCFindex]))</f>
        <v>15</v>
      </c>
      <c r="G659" s="1" t="str">
        <f>INDEX(FCF[MarkFrom],MATCH(FCFdata[[#This Row],[FCFindex]],FCF[FCFindex]))</f>
        <v>10AsTm</v>
      </c>
      <c r="H659" s="1" t="str">
        <f>INDEX(FCF[MarkTo],MATCH(FCFdata[[#This Row],[FCFindex]],FCF[FCFindex]))</f>
        <v>11Azd</v>
      </c>
      <c r="I659" s="118">
        <f>FCFdata[[#This Row],[SampleLabel]]+3</f>
        <v>47010003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47010005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48</v>
      </c>
      <c r="B660" s="1">
        <f t="shared" si="41"/>
        <v>1</v>
      </c>
      <c r="C660" s="1">
        <f t="shared" si="42"/>
        <v>0</v>
      </c>
      <c r="D660" s="134">
        <f t="shared" si="40"/>
        <v>48010000</v>
      </c>
      <c r="E660" s="1">
        <f>INDEX(FCF[From],MATCH(FCFdata[[#This Row],[FCFindex]],FCF[FCFindex]))</f>
        <v>1</v>
      </c>
      <c r="F660" s="1">
        <f>INDEX(FCF[To],MATCH(FCFdata[[#This Row],[FCFindex]],FCF[FCFindex]))</f>
        <v>2</v>
      </c>
      <c r="G660" s="1" t="str">
        <f>INDEX(FCF[MarkFrom],MATCH(FCFdata[[#This Row],[FCFindex]],FCF[FCFindex]))</f>
        <v>1Dig</v>
      </c>
      <c r="H660" s="1" t="str">
        <f>INDEX(FCF[MarkTo],MATCH(FCFdata[[#This Row],[FCFindex]],FCF[FCFindex]))</f>
        <v>1D</v>
      </c>
      <c r="I660" s="118">
        <f>FCFdata[[#This Row],[SampleLabel]]+3</f>
        <v>48010003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48010005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48</v>
      </c>
      <c r="B661" s="1">
        <f t="shared" si="41"/>
        <v>1</v>
      </c>
      <c r="C661" s="1">
        <f t="shared" si="42"/>
        <v>1</v>
      </c>
      <c r="D661" s="134">
        <f t="shared" si="40"/>
        <v>48010000</v>
      </c>
      <c r="E661" s="1">
        <f>INDEX(FCF[From],MATCH(FCFdata[[#This Row],[FCFindex]],FCF[FCFindex]))</f>
        <v>2</v>
      </c>
      <c r="F661" s="1">
        <f>INDEX(FCF[To],MATCH(FCFdata[[#This Row],[FCFindex]],FCF[FCFindex]))</f>
        <v>3</v>
      </c>
      <c r="G661" s="1" t="str">
        <f>INDEX(FCF[MarkFrom],MATCH(FCFdata[[#This Row],[FCFindex]],FCF[FCFindex]))</f>
        <v>1D</v>
      </c>
      <c r="H661" s="1" t="str">
        <f>INDEX(FCF[MarkTo],MATCH(FCFdata[[#This Row],[FCFindex]],FCF[FCFindex]))</f>
        <v>1M.1</v>
      </c>
      <c r="I661" s="118">
        <f>FCFdata[[#This Row],[SampleLabel]]+3</f>
        <v>48010003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48010005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48</v>
      </c>
      <c r="B662" s="1">
        <f t="shared" si="41"/>
        <v>1</v>
      </c>
      <c r="C662" s="1">
        <f t="shared" si="42"/>
        <v>2</v>
      </c>
      <c r="D662" s="134">
        <f t="shared" si="40"/>
        <v>48010000</v>
      </c>
      <c r="E662" s="1">
        <f>INDEX(FCF[From],MATCH(FCFdata[[#This Row],[FCFindex]],FCF[FCFindex]))</f>
        <v>3</v>
      </c>
      <c r="F662" s="1">
        <f>INDEX(FCF[To],MATCH(FCFdata[[#This Row],[FCFindex]],FCF[FCFindex]))</f>
        <v>4</v>
      </c>
      <c r="G662" s="1" t="str">
        <f>INDEX(FCF[MarkFrom],MATCH(FCFdata[[#This Row],[FCFindex]],FCF[FCFindex]))</f>
        <v>1M.1</v>
      </c>
      <c r="H662" s="1" t="str">
        <f>INDEX(FCF[MarkTo],MATCH(FCFdata[[#This Row],[FCFindex]],FCF[FCFindex]))</f>
        <v>2Oct</v>
      </c>
      <c r="I662" s="118">
        <f>FCFdata[[#This Row],[SampleLabel]]+3</f>
        <v>48010003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48010005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48</v>
      </c>
      <c r="B663" s="1">
        <f t="shared" si="41"/>
        <v>1</v>
      </c>
      <c r="C663" s="1">
        <f t="shared" si="42"/>
        <v>3</v>
      </c>
      <c r="D663" s="134">
        <f t="shared" si="40"/>
        <v>48010000</v>
      </c>
      <c r="E663" s="1">
        <f>INDEX(FCF[From],MATCH(FCFdata[[#This Row],[FCFindex]],FCF[FCFindex]))</f>
        <v>4</v>
      </c>
      <c r="F663" s="1">
        <f>INDEX(FCF[To],MATCH(FCFdata[[#This Row],[FCFindex]],FCF[FCFindex]))</f>
        <v>5</v>
      </c>
      <c r="G663" s="1" t="str">
        <f>INDEX(FCF[MarkFrom],MATCH(FCFdata[[#This Row],[FCFindex]],FCF[FCFindex]))</f>
        <v>2Oct</v>
      </c>
      <c r="H663" s="1" t="str">
        <f>INDEX(FCF[MarkTo],MATCH(FCFdata[[#This Row],[FCFindex]],FCF[FCFindex]))</f>
        <v>2c</v>
      </c>
      <c r="I663" s="118">
        <f>FCFdata[[#This Row],[SampleLabel]]+3</f>
        <v>48010003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48010005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48</v>
      </c>
      <c r="B664" s="1">
        <f t="shared" si="41"/>
        <v>1</v>
      </c>
      <c r="C664" s="1">
        <f t="shared" si="42"/>
        <v>4</v>
      </c>
      <c r="D664" s="134">
        <f t="shared" si="40"/>
        <v>48010000</v>
      </c>
      <c r="E664" s="1">
        <f>INDEX(FCF[From],MATCH(FCFdata[[#This Row],[FCFindex]],FCF[FCFindex]))</f>
        <v>5</v>
      </c>
      <c r="F664" s="1">
        <f>INDEX(FCF[To],MATCH(FCFdata[[#This Row],[FCFindex]],FCF[FCFindex]))</f>
        <v>6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2M2</v>
      </c>
      <c r="I664" s="118">
        <f>FCFdata[[#This Row],[SampleLabel]]+3</f>
        <v>48010003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48010005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48</v>
      </c>
      <c r="B665" s="1">
        <f t="shared" si="41"/>
        <v>1</v>
      </c>
      <c r="C665" s="1">
        <f t="shared" si="42"/>
        <v>5</v>
      </c>
      <c r="D665" s="134">
        <f t="shared" si="40"/>
        <v>48010000</v>
      </c>
      <c r="E665" s="1">
        <f>INDEX(FCF[From],MATCH(FCFdata[[#This Row],[FCFindex]],FCF[FCFindex]))</f>
        <v>6</v>
      </c>
      <c r="F665" s="1">
        <f>INDEX(FCF[To],MATCH(FCFdata[[#This Row],[FCFindex]],FCF[FCFindex]))</f>
        <v>7</v>
      </c>
      <c r="G665" s="1" t="str">
        <f>INDEX(FCF[MarkFrom],MATCH(FCFdata[[#This Row],[FCFindex]],FCF[FCFindex]))</f>
        <v>2M2</v>
      </c>
      <c r="H665" s="1" t="str">
        <f>INDEX(FCF[MarkTo],MATCH(FCFdata[[#This Row],[FCFindex]],FCF[FCFindex]))</f>
        <v>3P</v>
      </c>
      <c r="I665" s="118">
        <f>FCFdata[[#This Row],[SampleLabel]]+3</f>
        <v>48010003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48010005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48</v>
      </c>
      <c r="B666" s="1">
        <f t="shared" si="41"/>
        <v>1</v>
      </c>
      <c r="C666" s="1">
        <f t="shared" si="42"/>
        <v>6</v>
      </c>
      <c r="D666" s="134">
        <f t="shared" si="40"/>
        <v>48010000</v>
      </c>
      <c r="E666" s="1">
        <f>INDEX(FCF[From],MATCH(FCFdata[[#This Row],[FCFindex]],FCF[FCFindex]))</f>
        <v>7</v>
      </c>
      <c r="F666" s="1">
        <f>INDEX(FCF[To],MATCH(FCFdata[[#This Row],[FCFindex]],FCF[FCFindex]))</f>
        <v>8</v>
      </c>
      <c r="G666" s="1" t="str">
        <f>INDEX(FCF[MarkFrom],MATCH(FCFdata[[#This Row],[FCFindex]],FCF[FCFindex]))</f>
        <v>3P</v>
      </c>
      <c r="H666" s="1" t="str">
        <f>INDEX(FCF[MarkTo],MATCH(FCFdata[[#This Row],[FCFindex]],FCF[FCFindex]))</f>
        <v>4G</v>
      </c>
      <c r="I666" s="118">
        <f>FCFdata[[#This Row],[SampleLabel]]+3</f>
        <v>48010003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48010005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48</v>
      </c>
      <c r="B667" s="1">
        <f t="shared" si="41"/>
        <v>1</v>
      </c>
      <c r="C667" s="1">
        <f t="shared" si="42"/>
        <v>7</v>
      </c>
      <c r="D667" s="134">
        <f t="shared" si="40"/>
        <v>48010000</v>
      </c>
      <c r="E667" s="1">
        <f>INDEX(FCF[From],MATCH(FCFdata[[#This Row],[FCFindex]],FCF[FCFindex]))</f>
        <v>8</v>
      </c>
      <c r="F667" s="1">
        <f>INDEX(FCF[To],MATCH(FCFdata[[#This Row],[FCFindex]],FCF[FCFindex]))</f>
        <v>9</v>
      </c>
      <c r="G667" s="1" t="str">
        <f>INDEX(FCF[MarkFrom],MATCH(FCFdata[[#This Row],[FCFindex]],FCF[FCFindex]))</f>
        <v>4G</v>
      </c>
      <c r="H667" s="1" t="str">
        <f>INDEX(FCF[MarkTo],MATCH(FCFdata[[#This Row],[FCFindex]],FCF[FCFindex]))</f>
        <v>5S</v>
      </c>
      <c r="I667" s="118">
        <f>FCFdata[[#This Row],[SampleLabel]]+3</f>
        <v>48010003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48010005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48</v>
      </c>
      <c r="B668" s="1">
        <f t="shared" si="41"/>
        <v>1</v>
      </c>
      <c r="C668" s="1">
        <f t="shared" si="42"/>
        <v>8</v>
      </c>
      <c r="D668" s="134">
        <f t="shared" si="40"/>
        <v>48010000</v>
      </c>
      <c r="E668" s="1">
        <f>INDEX(FCF[From],MATCH(FCFdata[[#This Row],[FCFindex]],FCF[FCFindex]))</f>
        <v>9</v>
      </c>
      <c r="F668" s="1">
        <f>INDEX(FCF[To],MATCH(FCFdata[[#This Row],[FCFindex]],FCF[FCFindex]))</f>
        <v>10</v>
      </c>
      <c r="G668" s="1" t="str">
        <f>INDEX(FCF[MarkFrom],MATCH(FCFdata[[#This Row],[FCFindex]],FCF[FCFindex]))</f>
        <v>5S</v>
      </c>
      <c r="H668" s="1" t="str">
        <f>INDEX(FCF[MarkTo],MATCH(FCFdata[[#This Row],[FCFindex]],FCF[FCFindex]))</f>
        <v>6Gp</v>
      </c>
      <c r="I668" s="118">
        <f>FCFdata[[#This Row],[SampleLabel]]+3</f>
        <v>48010003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48010005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48</v>
      </c>
      <c r="B669" s="1">
        <f t="shared" si="41"/>
        <v>1</v>
      </c>
      <c r="C669" s="1">
        <f t="shared" si="42"/>
        <v>9</v>
      </c>
      <c r="D669" s="134">
        <f t="shared" si="40"/>
        <v>48010000</v>
      </c>
      <c r="E669" s="1">
        <f>INDEX(FCF[From],MATCH(FCFdata[[#This Row],[FCFindex]],FCF[FCFindex]))</f>
        <v>10</v>
      </c>
      <c r="F669" s="1">
        <f>INDEX(FCF[To],MATCH(FCFdata[[#This Row],[FCFindex]],FCF[FCFindex]))</f>
        <v>11</v>
      </c>
      <c r="G669" s="1" t="str">
        <f>INDEX(FCF[MarkFrom],MATCH(FCFdata[[#This Row],[FCFindex]],FCF[FCFindex]))</f>
        <v>6Gp</v>
      </c>
      <c r="H669" s="1" t="str">
        <f>INDEX(FCF[MarkTo],MATCH(FCFdata[[#This Row],[FCFindex]],FCF[FCFindex]))</f>
        <v>7U</v>
      </c>
      <c r="I669" s="118">
        <f>FCFdata[[#This Row],[SampleLabel]]+3</f>
        <v>48010003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48010005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48</v>
      </c>
      <c r="B670" s="1">
        <f t="shared" si="41"/>
        <v>1</v>
      </c>
      <c r="C670" s="1">
        <f t="shared" si="42"/>
        <v>10</v>
      </c>
      <c r="D670" s="134">
        <f t="shared" si="40"/>
        <v>48010000</v>
      </c>
      <c r="E670" s="1">
        <f>INDEX(FCF[From],MATCH(FCFdata[[#This Row],[FCFindex]],FCF[FCFindex]))</f>
        <v>11</v>
      </c>
      <c r="F670" s="1">
        <f>INDEX(FCF[To],MATCH(FCFdata[[#This Row],[FCFindex]],FCF[FCFindex]))</f>
        <v>12</v>
      </c>
      <c r="G670" s="1" t="str">
        <f>INDEX(FCF[MarkFrom],MATCH(FCFdata[[#This Row],[FCFindex]],FCF[FCFindex]))</f>
        <v>7U</v>
      </c>
      <c r="H670" s="1" t="str">
        <f>INDEX(FCF[MarkTo],MATCH(FCFdata[[#This Row],[FCFindex]],FCF[FCFindex]))</f>
        <v>8Rot</v>
      </c>
      <c r="I670" s="118">
        <f>FCFdata[[#This Row],[SampleLabel]]+3</f>
        <v>48010003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48010005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48</v>
      </c>
      <c r="B671" s="1">
        <f t="shared" si="41"/>
        <v>1</v>
      </c>
      <c r="C671" s="1">
        <f t="shared" si="42"/>
        <v>11</v>
      </c>
      <c r="D671" s="134">
        <f t="shared" si="40"/>
        <v>48010000</v>
      </c>
      <c r="E671" s="1">
        <f>INDEX(FCF[From],MATCH(FCFdata[[#This Row],[FCFindex]],FCF[FCFindex]))</f>
        <v>12</v>
      </c>
      <c r="F671" s="1">
        <f>INDEX(FCF[To],MATCH(FCFdata[[#This Row],[FCFindex]],FCF[FCFindex]))</f>
        <v>13</v>
      </c>
      <c r="G671" s="1" t="str">
        <f>INDEX(FCF[MarkFrom],MATCH(FCFdata[[#This Row],[FCFindex]],FCF[FCFindex]))</f>
        <v>8Rot</v>
      </c>
      <c r="H671" s="1" t="str">
        <f>INDEX(FCF[MarkTo],MATCH(FCFdata[[#This Row],[FCFindex]],FCF[FCFindex]))</f>
        <v>9Ama</v>
      </c>
      <c r="I671" s="118">
        <f>FCFdata[[#This Row],[SampleLabel]]+3</f>
        <v>48010003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48010005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48</v>
      </c>
      <c r="B672" s="1">
        <f t="shared" si="41"/>
        <v>1</v>
      </c>
      <c r="C672" s="1">
        <f t="shared" si="42"/>
        <v>12</v>
      </c>
      <c r="D672" s="134">
        <f t="shared" si="40"/>
        <v>48010000</v>
      </c>
      <c r="E672" s="1">
        <f>INDEX(FCF[From],MATCH(FCFdata[[#This Row],[FCFindex]],FCF[FCFindex]))</f>
        <v>13</v>
      </c>
      <c r="F672" s="1">
        <f>INDEX(FCF[To],MATCH(FCFdata[[#This Row],[FCFindex]],FCF[FCFindex]))</f>
        <v>14</v>
      </c>
      <c r="G672" s="1" t="str">
        <f>INDEX(FCF[MarkFrom],MATCH(FCFdata[[#This Row],[FCFindex]],FCF[FCFindex]))</f>
        <v>9Ama</v>
      </c>
      <c r="H672" s="1" t="str">
        <f>INDEX(FCF[MarkTo],MATCH(FCFdata[[#This Row],[FCFindex]],FCF[FCFindex]))</f>
        <v>10AsTm</v>
      </c>
      <c r="I672" s="118">
        <f>FCFdata[[#This Row],[SampleLabel]]+3</f>
        <v>48010003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48010005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48</v>
      </c>
      <c r="B673" s="1">
        <f t="shared" si="41"/>
        <v>1</v>
      </c>
      <c r="C673" s="1">
        <f t="shared" si="42"/>
        <v>13</v>
      </c>
      <c r="D673" s="134">
        <f t="shared" si="40"/>
        <v>48010000</v>
      </c>
      <c r="E673" s="1">
        <f>INDEX(FCF[From],MATCH(FCFdata[[#This Row],[FCFindex]],FCF[FCFindex]))</f>
        <v>14</v>
      </c>
      <c r="F673" s="1">
        <f>INDEX(FCF[To],MATCH(FCFdata[[#This Row],[FCFindex]],FCF[FCFindex]))</f>
        <v>15</v>
      </c>
      <c r="G673" s="1" t="str">
        <f>INDEX(FCF[MarkFrom],MATCH(FCFdata[[#This Row],[FCFindex]],FCF[FCFindex]))</f>
        <v>10AsTm</v>
      </c>
      <c r="H673" s="1" t="str">
        <f>INDEX(FCF[MarkTo],MATCH(FCFdata[[#This Row],[FCFindex]],FCF[FCFindex]))</f>
        <v>11Azd</v>
      </c>
      <c r="I673" s="118">
        <f>FCFdata[[#This Row],[SampleLabel]]+3</f>
        <v>48010003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48010005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49</v>
      </c>
      <c r="B674" s="1">
        <f t="shared" si="41"/>
        <v>1</v>
      </c>
      <c r="C674" s="1">
        <f t="shared" si="42"/>
        <v>0</v>
      </c>
      <c r="D674" s="134">
        <f t="shared" si="40"/>
        <v>49010000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1D</v>
      </c>
      <c r="I674" s="118">
        <f>FCFdata[[#This Row],[SampleLabel]]+3</f>
        <v>49010003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49010005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49</v>
      </c>
      <c r="B675" s="1">
        <f t="shared" si="41"/>
        <v>1</v>
      </c>
      <c r="C675" s="1">
        <f t="shared" si="42"/>
        <v>1</v>
      </c>
      <c r="D675" s="134">
        <f t="shared" si="40"/>
        <v>49010000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1D</v>
      </c>
      <c r="H675" s="1" t="str">
        <f>INDEX(FCF[MarkTo],MATCH(FCFdata[[#This Row],[FCFindex]],FCF[FCFindex]))</f>
        <v>1M.1</v>
      </c>
      <c r="I675" s="118">
        <f>FCFdata[[#This Row],[SampleLabel]]+3</f>
        <v>49010003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49010005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49</v>
      </c>
      <c r="B676" s="1">
        <f t="shared" si="41"/>
        <v>1</v>
      </c>
      <c r="C676" s="1">
        <f t="shared" si="42"/>
        <v>2</v>
      </c>
      <c r="D676" s="134">
        <f t="shared" si="40"/>
        <v>49010000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1M.1</v>
      </c>
      <c r="H676" s="1" t="str">
        <f>INDEX(FCF[MarkTo],MATCH(FCFdata[[#This Row],[FCFindex]],FCF[FCFindex]))</f>
        <v>2Oct</v>
      </c>
      <c r="I676" s="118">
        <f>FCFdata[[#This Row],[SampleLabel]]+3</f>
        <v>49010003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49010005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49</v>
      </c>
      <c r="B677" s="1">
        <f t="shared" si="41"/>
        <v>1</v>
      </c>
      <c r="C677" s="1">
        <f t="shared" si="42"/>
        <v>3</v>
      </c>
      <c r="D677" s="134">
        <f t="shared" si="40"/>
        <v>49010000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2Oct</v>
      </c>
      <c r="H677" s="1" t="str">
        <f>INDEX(FCF[MarkTo],MATCH(FCFdata[[#This Row],[FCFindex]],FCF[FCFindex]))</f>
        <v>2c</v>
      </c>
      <c r="I677" s="118">
        <f>FCFdata[[#This Row],[SampleLabel]]+3</f>
        <v>49010003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49010005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49</v>
      </c>
      <c r="B678" s="1">
        <f t="shared" si="41"/>
        <v>1</v>
      </c>
      <c r="C678" s="1">
        <f t="shared" si="42"/>
        <v>4</v>
      </c>
      <c r="D678" s="134">
        <f t="shared" si="40"/>
        <v>49010000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2c</v>
      </c>
      <c r="H678" s="1" t="str">
        <f>INDEX(FCF[MarkTo],MATCH(FCFdata[[#This Row],[FCFindex]],FCF[FCFindex]))</f>
        <v>2M2</v>
      </c>
      <c r="I678" s="118">
        <f>FCFdata[[#This Row],[SampleLabel]]+3</f>
        <v>49010003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49010005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49</v>
      </c>
      <c r="B679" s="1">
        <f t="shared" si="41"/>
        <v>1</v>
      </c>
      <c r="C679" s="1">
        <f t="shared" si="42"/>
        <v>5</v>
      </c>
      <c r="D679" s="134">
        <f t="shared" si="40"/>
        <v>49010000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2M2</v>
      </c>
      <c r="H679" s="1" t="str">
        <f>INDEX(FCF[MarkTo],MATCH(FCFdata[[#This Row],[FCFindex]],FCF[FCFindex]))</f>
        <v>3P</v>
      </c>
      <c r="I679" s="118">
        <f>FCFdata[[#This Row],[SampleLabel]]+3</f>
        <v>49010003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49010005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49</v>
      </c>
      <c r="B680" s="1">
        <f t="shared" si="41"/>
        <v>1</v>
      </c>
      <c r="C680" s="1">
        <f t="shared" si="42"/>
        <v>6</v>
      </c>
      <c r="D680" s="134">
        <f t="shared" si="40"/>
        <v>49010000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3P</v>
      </c>
      <c r="H680" s="1" t="str">
        <f>INDEX(FCF[MarkTo],MATCH(FCFdata[[#This Row],[FCFindex]],FCF[FCFindex]))</f>
        <v>4G</v>
      </c>
      <c r="I680" s="118">
        <f>FCFdata[[#This Row],[SampleLabel]]+3</f>
        <v>49010003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49010005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49</v>
      </c>
      <c r="B681" s="1">
        <f t="shared" si="41"/>
        <v>1</v>
      </c>
      <c r="C681" s="1">
        <f t="shared" si="42"/>
        <v>7</v>
      </c>
      <c r="D681" s="134">
        <f t="shared" si="40"/>
        <v>49010000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4G</v>
      </c>
      <c r="H681" s="1" t="str">
        <f>INDEX(FCF[MarkTo],MATCH(FCFdata[[#This Row],[FCFindex]],FCF[FCFindex]))</f>
        <v>5S</v>
      </c>
      <c r="I681" s="118">
        <f>FCFdata[[#This Row],[SampleLabel]]+3</f>
        <v>49010003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49010005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49</v>
      </c>
      <c r="B682" s="1">
        <f t="shared" si="41"/>
        <v>1</v>
      </c>
      <c r="C682" s="1">
        <f t="shared" si="42"/>
        <v>8</v>
      </c>
      <c r="D682" s="134">
        <f t="shared" si="40"/>
        <v>49010000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5S</v>
      </c>
      <c r="H682" s="1" t="str">
        <f>INDEX(FCF[MarkTo],MATCH(FCFdata[[#This Row],[FCFindex]],FCF[FCFindex]))</f>
        <v>6Gp</v>
      </c>
      <c r="I682" s="118">
        <f>FCFdata[[#This Row],[SampleLabel]]+3</f>
        <v>49010003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49010005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49</v>
      </c>
      <c r="B683" s="1">
        <f t="shared" si="41"/>
        <v>1</v>
      </c>
      <c r="C683" s="1">
        <f t="shared" si="42"/>
        <v>9</v>
      </c>
      <c r="D683" s="134">
        <f t="shared" si="40"/>
        <v>49010000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6Gp</v>
      </c>
      <c r="H683" s="1" t="str">
        <f>INDEX(FCF[MarkTo],MATCH(FCFdata[[#This Row],[FCFindex]],FCF[FCFindex]))</f>
        <v>7U</v>
      </c>
      <c r="I683" s="118">
        <f>FCFdata[[#This Row],[SampleLabel]]+3</f>
        <v>49010003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49010005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49</v>
      </c>
      <c r="B684" s="1">
        <f t="shared" si="41"/>
        <v>1</v>
      </c>
      <c r="C684" s="1">
        <f t="shared" si="42"/>
        <v>10</v>
      </c>
      <c r="D684" s="134">
        <f t="shared" si="40"/>
        <v>49010000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7U</v>
      </c>
      <c r="H684" s="1" t="str">
        <f>INDEX(FCF[MarkTo],MATCH(FCFdata[[#This Row],[FCFindex]],FCF[FCFindex]))</f>
        <v>8Rot</v>
      </c>
      <c r="I684" s="118">
        <f>FCFdata[[#This Row],[SampleLabel]]+3</f>
        <v>49010003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49010005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49</v>
      </c>
      <c r="B685" s="1">
        <f t="shared" si="41"/>
        <v>1</v>
      </c>
      <c r="C685" s="1">
        <f t="shared" si="42"/>
        <v>11</v>
      </c>
      <c r="D685" s="134">
        <f t="shared" si="40"/>
        <v>49010000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8Rot</v>
      </c>
      <c r="H685" s="1" t="str">
        <f>INDEX(FCF[MarkTo],MATCH(FCFdata[[#This Row],[FCFindex]],FCF[FCFindex]))</f>
        <v>9Ama</v>
      </c>
      <c r="I685" s="118">
        <f>FCFdata[[#This Row],[SampleLabel]]+3</f>
        <v>49010003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49010005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49</v>
      </c>
      <c r="B686" s="1">
        <f t="shared" si="41"/>
        <v>1</v>
      </c>
      <c r="C686" s="1">
        <f t="shared" si="42"/>
        <v>12</v>
      </c>
      <c r="D686" s="134">
        <f t="shared" si="40"/>
        <v>49010000</v>
      </c>
      <c r="E686" s="1">
        <f>INDEX(FCF[From],MATCH(FCFdata[[#This Row],[FCFindex]],FCF[FCFindex]))</f>
        <v>13</v>
      </c>
      <c r="F686" s="1">
        <f>INDEX(FCF[To],MATCH(FCFdata[[#This Row],[FCFindex]],FCF[FCFindex]))</f>
        <v>14</v>
      </c>
      <c r="G686" s="1" t="str">
        <f>INDEX(FCF[MarkFrom],MATCH(FCFdata[[#This Row],[FCFindex]],FCF[FCFindex]))</f>
        <v>9Ama</v>
      </c>
      <c r="H686" s="1" t="str">
        <f>INDEX(FCF[MarkTo],MATCH(FCFdata[[#This Row],[FCFindex]],FCF[FCFindex]))</f>
        <v>10AsTm</v>
      </c>
      <c r="I686" s="118">
        <f>FCFdata[[#This Row],[SampleLabel]]+3</f>
        <v>49010003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49010005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49</v>
      </c>
      <c r="B687" s="1">
        <f t="shared" si="41"/>
        <v>1</v>
      </c>
      <c r="C687" s="1">
        <f t="shared" si="42"/>
        <v>13</v>
      </c>
      <c r="D687" s="134">
        <f t="shared" si="40"/>
        <v>49010000</v>
      </c>
      <c r="E687" s="1">
        <f>INDEX(FCF[From],MATCH(FCFdata[[#This Row],[FCFindex]],FCF[FCFindex]))</f>
        <v>14</v>
      </c>
      <c r="F687" s="1">
        <f>INDEX(FCF[To],MATCH(FCFdata[[#This Row],[FCFindex]],FCF[FCFindex]))</f>
        <v>15</v>
      </c>
      <c r="G687" s="1" t="str">
        <f>INDEX(FCF[MarkFrom],MATCH(FCFdata[[#This Row],[FCFindex]],FCF[FCFindex]))</f>
        <v>10AsTm</v>
      </c>
      <c r="H687" s="1" t="str">
        <f>INDEX(FCF[MarkTo],MATCH(FCFdata[[#This Row],[FCFindex]],FCF[FCFindex]))</f>
        <v>11Azd</v>
      </c>
      <c r="I687" s="118">
        <f>FCFdata[[#This Row],[SampleLabel]]+3</f>
        <v>49010003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49010005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50</v>
      </c>
      <c r="B688" s="1">
        <f t="shared" si="41"/>
        <v>1</v>
      </c>
      <c r="C688" s="1">
        <f t="shared" si="42"/>
        <v>0</v>
      </c>
      <c r="D688" s="134">
        <f t="shared" si="40"/>
        <v>50010000</v>
      </c>
      <c r="E688" s="1">
        <f>INDEX(FCF[From],MATCH(FCFdata[[#This Row],[FCFindex]],FCF[FCFindex]))</f>
        <v>1</v>
      </c>
      <c r="F688" s="1">
        <f>INDEX(FCF[To],MATCH(FCFdata[[#This Row],[FCFindex]],FCF[FCFindex]))</f>
        <v>2</v>
      </c>
      <c r="G688" s="1" t="str">
        <f>INDEX(FCF[MarkFrom],MATCH(FCFdata[[#This Row],[FCFindex]],FCF[FCFindex]))</f>
        <v>1Dig</v>
      </c>
      <c r="H688" s="1" t="str">
        <f>INDEX(FCF[MarkTo],MATCH(FCFdata[[#This Row],[FCFindex]],FCF[FCFindex]))</f>
        <v>1D</v>
      </c>
      <c r="I688" s="118">
        <f>FCFdata[[#This Row],[SampleLabel]]+3</f>
        <v>50010003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50010005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50</v>
      </c>
      <c r="B689" s="1">
        <f t="shared" si="41"/>
        <v>1</v>
      </c>
      <c r="C689" s="1">
        <f t="shared" si="42"/>
        <v>1</v>
      </c>
      <c r="D689" s="134">
        <f t="shared" si="40"/>
        <v>50010000</v>
      </c>
      <c r="E689" s="1">
        <f>INDEX(FCF[From],MATCH(FCFdata[[#This Row],[FCFindex]],FCF[FCFindex]))</f>
        <v>2</v>
      </c>
      <c r="F689" s="1">
        <f>INDEX(FCF[To],MATCH(FCFdata[[#This Row],[FCFindex]],FCF[FCFindex]))</f>
        <v>3</v>
      </c>
      <c r="G689" s="1" t="str">
        <f>INDEX(FCF[MarkFrom],MATCH(FCFdata[[#This Row],[FCFindex]],FCF[FCFindex]))</f>
        <v>1D</v>
      </c>
      <c r="H689" s="1" t="str">
        <f>INDEX(FCF[MarkTo],MATCH(FCFdata[[#This Row],[FCFindex]],FCF[FCFindex]))</f>
        <v>1M.1</v>
      </c>
      <c r="I689" s="118">
        <f>FCFdata[[#This Row],[SampleLabel]]+3</f>
        <v>50010003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50010005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50</v>
      </c>
      <c r="B690" s="1">
        <f t="shared" si="41"/>
        <v>1</v>
      </c>
      <c r="C690" s="1">
        <f t="shared" si="42"/>
        <v>2</v>
      </c>
      <c r="D690" s="134">
        <f t="shared" si="40"/>
        <v>50010000</v>
      </c>
      <c r="E690" s="1">
        <f>INDEX(FCF[From],MATCH(FCFdata[[#This Row],[FCFindex]],FCF[FCFindex]))</f>
        <v>3</v>
      </c>
      <c r="F690" s="1">
        <f>INDEX(FCF[To],MATCH(FCFdata[[#This Row],[FCFindex]],FCF[FCFindex]))</f>
        <v>4</v>
      </c>
      <c r="G690" s="1" t="str">
        <f>INDEX(FCF[MarkFrom],MATCH(FCFdata[[#This Row],[FCFindex]],FCF[FCFindex]))</f>
        <v>1M.1</v>
      </c>
      <c r="H690" s="1" t="str">
        <f>INDEX(FCF[MarkTo],MATCH(FCFdata[[#This Row],[FCFindex]],FCF[FCFindex]))</f>
        <v>2Oct</v>
      </c>
      <c r="I690" s="118">
        <f>FCFdata[[#This Row],[SampleLabel]]+3</f>
        <v>50010003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50010005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50</v>
      </c>
      <c r="B691" s="1">
        <f t="shared" si="41"/>
        <v>1</v>
      </c>
      <c r="C691" s="1">
        <f t="shared" si="42"/>
        <v>3</v>
      </c>
      <c r="D691" s="134">
        <f t="shared" si="40"/>
        <v>50010000</v>
      </c>
      <c r="E691" s="1">
        <f>INDEX(FCF[From],MATCH(FCFdata[[#This Row],[FCFindex]],FCF[FCFindex]))</f>
        <v>4</v>
      </c>
      <c r="F691" s="1">
        <f>INDEX(FCF[To],MATCH(FCFdata[[#This Row],[FCFindex]],FCF[FCFindex]))</f>
        <v>5</v>
      </c>
      <c r="G691" s="1" t="str">
        <f>INDEX(FCF[MarkFrom],MATCH(FCFdata[[#This Row],[FCFindex]],FCF[FCFindex]))</f>
        <v>2Oct</v>
      </c>
      <c r="H691" s="1" t="str">
        <f>INDEX(FCF[MarkTo],MATCH(FCFdata[[#This Row],[FCFindex]],FCF[FCFindex]))</f>
        <v>2c</v>
      </c>
      <c r="I691" s="118">
        <f>FCFdata[[#This Row],[SampleLabel]]+3</f>
        <v>50010003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50010005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50</v>
      </c>
      <c r="B692" s="1">
        <f t="shared" si="41"/>
        <v>1</v>
      </c>
      <c r="C692" s="1">
        <f t="shared" si="42"/>
        <v>4</v>
      </c>
      <c r="D692" s="134">
        <f t="shared" si="40"/>
        <v>50010000</v>
      </c>
      <c r="E692" s="1">
        <f>INDEX(FCF[From],MATCH(FCFdata[[#This Row],[FCFindex]],FCF[FCFindex]))</f>
        <v>5</v>
      </c>
      <c r="F692" s="1">
        <f>INDEX(FCF[To],MATCH(FCFdata[[#This Row],[FCFindex]],FCF[FCFindex]))</f>
        <v>6</v>
      </c>
      <c r="G692" s="1" t="str">
        <f>INDEX(FCF[MarkFrom],MATCH(FCFdata[[#This Row],[FCFindex]],FCF[FCFindex]))</f>
        <v>2c</v>
      </c>
      <c r="H692" s="1" t="str">
        <f>INDEX(FCF[MarkTo],MATCH(FCFdata[[#This Row],[FCFindex]],FCF[FCFindex]))</f>
        <v>2M2</v>
      </c>
      <c r="I692" s="118">
        <f>FCFdata[[#This Row],[SampleLabel]]+3</f>
        <v>50010003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50</v>
      </c>
      <c r="B693" s="1">
        <f t="shared" si="41"/>
        <v>1</v>
      </c>
      <c r="C693" s="1">
        <f t="shared" si="42"/>
        <v>5</v>
      </c>
      <c r="D693" s="134">
        <f t="shared" si="40"/>
        <v>50010000</v>
      </c>
      <c r="E693" s="1">
        <f>INDEX(FCF[From],MATCH(FCFdata[[#This Row],[FCFindex]],FCF[FCFindex]))</f>
        <v>6</v>
      </c>
      <c r="F693" s="1">
        <f>INDEX(FCF[To],MATCH(FCFdata[[#This Row],[FCFindex]],FCF[FCFindex]))</f>
        <v>7</v>
      </c>
      <c r="G693" s="1" t="str">
        <f>INDEX(FCF[MarkFrom],MATCH(FCFdata[[#This Row],[FCFindex]],FCF[FCFindex]))</f>
        <v>2M2</v>
      </c>
      <c r="H693" s="1" t="str">
        <f>INDEX(FCF[MarkTo],MATCH(FCFdata[[#This Row],[FCFindex]],FCF[FCFindex]))</f>
        <v>3P</v>
      </c>
      <c r="I693" s="118">
        <f>FCFdata[[#This Row],[SampleLabel]]+3</f>
        <v>50010003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50</v>
      </c>
      <c r="B694" s="1">
        <f t="shared" si="41"/>
        <v>1</v>
      </c>
      <c r="C694" s="1">
        <f t="shared" si="42"/>
        <v>6</v>
      </c>
      <c r="D694" s="134">
        <f t="shared" si="40"/>
        <v>50010000</v>
      </c>
      <c r="E694" s="1">
        <f>INDEX(FCF[From],MATCH(FCFdata[[#This Row],[FCFindex]],FCF[FCFindex]))</f>
        <v>7</v>
      </c>
      <c r="F694" s="1">
        <f>INDEX(FCF[To],MATCH(FCFdata[[#This Row],[FCFindex]],FCF[FCFindex]))</f>
        <v>8</v>
      </c>
      <c r="G694" s="1" t="str">
        <f>INDEX(FCF[MarkFrom],MATCH(FCFdata[[#This Row],[FCFindex]],FCF[FCFindex]))</f>
        <v>3P</v>
      </c>
      <c r="H694" s="1" t="str">
        <f>INDEX(FCF[MarkTo],MATCH(FCFdata[[#This Row],[FCFindex]],FCF[FCFindex]))</f>
        <v>4G</v>
      </c>
      <c r="I694" s="118">
        <f>FCFdata[[#This Row],[SampleLabel]]+3</f>
        <v>50010003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50</v>
      </c>
      <c r="B695" s="1">
        <f t="shared" si="41"/>
        <v>1</v>
      </c>
      <c r="C695" s="1">
        <f t="shared" si="42"/>
        <v>7</v>
      </c>
      <c r="D695" s="134">
        <f t="shared" si="40"/>
        <v>50010000</v>
      </c>
      <c r="E695" s="1">
        <f>INDEX(FCF[From],MATCH(FCFdata[[#This Row],[FCFindex]],FCF[FCFindex]))</f>
        <v>8</v>
      </c>
      <c r="F695" s="1">
        <f>INDEX(FCF[To],MATCH(FCFdata[[#This Row],[FCFindex]],FCF[FCFindex]))</f>
        <v>9</v>
      </c>
      <c r="G695" s="1" t="str">
        <f>INDEX(FCF[MarkFrom],MATCH(FCFdata[[#This Row],[FCFindex]],FCF[FCFindex]))</f>
        <v>4G</v>
      </c>
      <c r="H695" s="1" t="str">
        <f>INDEX(FCF[MarkTo],MATCH(FCFdata[[#This Row],[FCFindex]],FCF[FCFindex]))</f>
        <v>5S</v>
      </c>
      <c r="I695" s="118">
        <f>FCFdata[[#This Row],[SampleLabel]]+3</f>
        <v>50010003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50</v>
      </c>
      <c r="B696" s="1">
        <f t="shared" si="41"/>
        <v>1</v>
      </c>
      <c r="C696" s="1">
        <f t="shared" si="42"/>
        <v>8</v>
      </c>
      <c r="D696" s="134">
        <f t="shared" si="40"/>
        <v>50010000</v>
      </c>
      <c r="E696" s="1">
        <f>INDEX(FCF[From],MATCH(FCFdata[[#This Row],[FCFindex]],FCF[FCFindex]))</f>
        <v>9</v>
      </c>
      <c r="F696" s="1">
        <f>INDEX(FCF[To],MATCH(FCFdata[[#This Row],[FCFindex]],FCF[FCFindex]))</f>
        <v>10</v>
      </c>
      <c r="G696" s="1" t="str">
        <f>INDEX(FCF[MarkFrom],MATCH(FCFdata[[#This Row],[FCFindex]],FCF[FCFindex]))</f>
        <v>5S</v>
      </c>
      <c r="H696" s="1" t="str">
        <f>INDEX(FCF[MarkTo],MATCH(FCFdata[[#This Row],[FCFindex]],FCF[FCFindex]))</f>
        <v>6Gp</v>
      </c>
      <c r="I696" s="118">
        <f>FCFdata[[#This Row],[SampleLabel]]+3</f>
        <v>50010003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50</v>
      </c>
      <c r="B697" s="1">
        <f t="shared" si="41"/>
        <v>1</v>
      </c>
      <c r="C697" s="1">
        <f t="shared" si="42"/>
        <v>9</v>
      </c>
      <c r="D697" s="134">
        <f t="shared" si="40"/>
        <v>50010000</v>
      </c>
      <c r="E697" s="1">
        <f>INDEX(FCF[From],MATCH(FCFdata[[#This Row],[FCFindex]],FCF[FCFindex]))</f>
        <v>10</v>
      </c>
      <c r="F697" s="1">
        <f>INDEX(FCF[To],MATCH(FCFdata[[#This Row],[FCFindex]],FCF[FCFindex]))</f>
        <v>11</v>
      </c>
      <c r="G697" s="1" t="str">
        <f>INDEX(FCF[MarkFrom],MATCH(FCFdata[[#This Row],[FCFindex]],FCF[FCFindex]))</f>
        <v>6Gp</v>
      </c>
      <c r="H697" s="1" t="str">
        <f>INDEX(FCF[MarkTo],MATCH(FCFdata[[#This Row],[FCFindex]],FCF[FCFindex]))</f>
        <v>7U</v>
      </c>
      <c r="I697" s="118">
        <f>FCFdata[[#This Row],[SampleLabel]]+3</f>
        <v>50010003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50</v>
      </c>
      <c r="B698" s="1">
        <f t="shared" si="41"/>
        <v>1</v>
      </c>
      <c r="C698" s="1">
        <f t="shared" si="42"/>
        <v>10</v>
      </c>
      <c r="D698" s="134">
        <f t="shared" si="40"/>
        <v>50010000</v>
      </c>
      <c r="E698" s="1">
        <f>INDEX(FCF[From],MATCH(FCFdata[[#This Row],[FCFindex]],FCF[FCFindex]))</f>
        <v>11</v>
      </c>
      <c r="F698" s="1">
        <f>INDEX(FCF[To],MATCH(FCFdata[[#This Row],[FCFindex]],FCF[FCFindex]))</f>
        <v>12</v>
      </c>
      <c r="G698" s="1" t="str">
        <f>INDEX(FCF[MarkFrom],MATCH(FCFdata[[#This Row],[FCFindex]],FCF[FCFindex]))</f>
        <v>7U</v>
      </c>
      <c r="H698" s="1" t="str">
        <f>INDEX(FCF[MarkTo],MATCH(FCFdata[[#This Row],[FCFindex]],FCF[FCFindex]))</f>
        <v>8Rot</v>
      </c>
      <c r="I698" s="118">
        <f>FCFdata[[#This Row],[SampleLabel]]+3</f>
        <v>50010003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50</v>
      </c>
      <c r="B699" s="1">
        <f t="shared" si="41"/>
        <v>1</v>
      </c>
      <c r="C699" s="1">
        <f t="shared" si="42"/>
        <v>11</v>
      </c>
      <c r="D699" s="134">
        <f t="shared" si="40"/>
        <v>50010000</v>
      </c>
      <c r="E699" s="1">
        <f>INDEX(FCF[From],MATCH(FCFdata[[#This Row],[FCFindex]],FCF[FCFindex]))</f>
        <v>12</v>
      </c>
      <c r="F699" s="1">
        <f>INDEX(FCF[To],MATCH(FCFdata[[#This Row],[FCFindex]],FCF[FCFindex]))</f>
        <v>13</v>
      </c>
      <c r="G699" s="1" t="str">
        <f>INDEX(FCF[MarkFrom],MATCH(FCFdata[[#This Row],[FCFindex]],FCF[FCFindex]))</f>
        <v>8Rot</v>
      </c>
      <c r="H699" s="1" t="str">
        <f>INDEX(FCF[MarkTo],MATCH(FCFdata[[#This Row],[FCFindex]],FCF[FCFindex]))</f>
        <v>9Ama</v>
      </c>
      <c r="I699" s="118">
        <f>FCFdata[[#This Row],[SampleLabel]]+3</f>
        <v>50010003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50</v>
      </c>
      <c r="B700" s="1">
        <f t="shared" si="41"/>
        <v>1</v>
      </c>
      <c r="C700" s="1">
        <f t="shared" si="42"/>
        <v>12</v>
      </c>
      <c r="D700" s="134">
        <f t="shared" si="40"/>
        <v>50010000</v>
      </c>
      <c r="E700" s="1">
        <f>INDEX(FCF[From],MATCH(FCFdata[[#This Row],[FCFindex]],FCF[FCFindex]))</f>
        <v>13</v>
      </c>
      <c r="F700" s="1">
        <f>INDEX(FCF[To],MATCH(FCFdata[[#This Row],[FCFindex]],FCF[FCFindex]))</f>
        <v>14</v>
      </c>
      <c r="G700" s="1" t="str">
        <f>INDEX(FCF[MarkFrom],MATCH(FCFdata[[#This Row],[FCFindex]],FCF[FCFindex]))</f>
        <v>9Ama</v>
      </c>
      <c r="H700" s="1" t="str">
        <f>INDEX(FCF[MarkTo],MATCH(FCFdata[[#This Row],[FCFindex]],FCF[FCFindex]))</f>
        <v>10AsTm</v>
      </c>
      <c r="I700" s="118">
        <f>FCFdata[[#This Row],[SampleLabel]]+3</f>
        <v>50010003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50</v>
      </c>
      <c r="B701" s="1">
        <f t="shared" si="41"/>
        <v>1</v>
      </c>
      <c r="C701" s="1">
        <f t="shared" si="42"/>
        <v>13</v>
      </c>
      <c r="D701" s="134">
        <f t="shared" si="40"/>
        <v>50010000</v>
      </c>
      <c r="E701" s="1">
        <f>INDEX(FCF[From],MATCH(FCFdata[[#This Row],[FCFindex]],FCF[FCFindex]))</f>
        <v>14</v>
      </c>
      <c r="F701" s="1">
        <f>INDEX(FCF[To],MATCH(FCFdata[[#This Row],[FCFindex]],FCF[FCFindex]))</f>
        <v>15</v>
      </c>
      <c r="G701" s="1" t="str">
        <f>INDEX(FCF[MarkFrom],MATCH(FCFdata[[#This Row],[FCFindex]],FCF[FCFindex]))</f>
        <v>10AsTm</v>
      </c>
      <c r="H701" s="1" t="str">
        <f>INDEX(FCF[MarkTo],MATCH(FCFdata[[#This Row],[FCFindex]],FCF[FCFindex]))</f>
        <v>11Azd</v>
      </c>
      <c r="I701" s="118">
        <f>FCFdata[[#This Row],[SampleLabel]]+3</f>
        <v>50010003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51</v>
      </c>
      <c r="B702" s="1">
        <f t="shared" si="41"/>
        <v>1</v>
      </c>
      <c r="C702" s="1">
        <f t="shared" si="42"/>
        <v>0</v>
      </c>
      <c r="D702" s="134">
        <f t="shared" si="40"/>
        <v>51010000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2</v>
      </c>
      <c r="G702" s="1" t="str">
        <f>INDEX(FCF[MarkFrom],MATCH(FCFdata[[#This Row],[FCFindex]],FCF[FCFindex]))</f>
        <v>1Dig</v>
      </c>
      <c r="H702" s="1" t="str">
        <f>INDEX(FCF[MarkTo],MATCH(FCFdata[[#This Row],[FCFindex]],FCF[FCFindex]))</f>
        <v>1D</v>
      </c>
      <c r="I702" s="118">
        <f>FCFdata[[#This Row],[SampleLabel]]+3</f>
        <v>51010003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51</v>
      </c>
      <c r="B703" s="1">
        <f t="shared" si="41"/>
        <v>1</v>
      </c>
      <c r="C703" s="1">
        <f t="shared" si="42"/>
        <v>1</v>
      </c>
      <c r="D703" s="134">
        <f t="shared" si="40"/>
        <v>51010000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1D</v>
      </c>
      <c r="H703" s="1" t="str">
        <f>INDEX(FCF[MarkTo],MATCH(FCFdata[[#This Row],[FCFindex]],FCF[FCFindex]))</f>
        <v>1M.1</v>
      </c>
      <c r="I703" s="118">
        <f>FCFdata[[#This Row],[SampleLabel]]+3</f>
        <v>51010003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51</v>
      </c>
      <c r="B704" s="1">
        <f t="shared" si="41"/>
        <v>1</v>
      </c>
      <c r="C704" s="1">
        <f t="shared" si="42"/>
        <v>2</v>
      </c>
      <c r="D704" s="134">
        <f t="shared" si="40"/>
        <v>51010000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1M.1</v>
      </c>
      <c r="H704" s="1" t="str">
        <f>INDEX(FCF[MarkTo],MATCH(FCFdata[[#This Row],[FCFindex]],FCF[FCFindex]))</f>
        <v>2Oct</v>
      </c>
      <c r="I704" s="118">
        <f>FCFdata[[#This Row],[SampleLabel]]+3</f>
        <v>51010003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51</v>
      </c>
      <c r="B705" s="1">
        <f t="shared" si="41"/>
        <v>1</v>
      </c>
      <c r="C705" s="1">
        <f t="shared" si="42"/>
        <v>3</v>
      </c>
      <c r="D705" s="134">
        <f t="shared" si="40"/>
        <v>51010000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2Oct</v>
      </c>
      <c r="H705" s="1" t="str">
        <f>INDEX(FCF[MarkTo],MATCH(FCFdata[[#This Row],[FCFindex]],FCF[FCFindex]))</f>
        <v>2c</v>
      </c>
      <c r="I705" s="118">
        <f>FCFdata[[#This Row],[SampleLabel]]+3</f>
        <v>51010003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51010000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2c</v>
      </c>
      <c r="H706" s="1" t="str">
        <f>INDEX(FCF[MarkTo],MATCH(FCFdata[[#This Row],[FCFindex]],FCF[FCFindex]))</f>
        <v>2M2</v>
      </c>
      <c r="I706" s="118">
        <f>FCFdata[[#This Row],[SampleLabel]]+3</f>
        <v>51010003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51010000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2M2</v>
      </c>
      <c r="H707" s="1" t="str">
        <f>INDEX(FCF[MarkTo],MATCH(FCFdata[[#This Row],[FCFindex]],FCF[FCFindex]))</f>
        <v>3P</v>
      </c>
      <c r="I707" s="118">
        <f>FCFdata[[#This Row],[SampleLabel]]+3</f>
        <v>51010003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51</v>
      </c>
      <c r="B708" s="1">
        <f t="shared" si="45"/>
        <v>1</v>
      </c>
      <c r="C708" s="1">
        <f t="shared" si="46"/>
        <v>6</v>
      </c>
      <c r="D708" s="134">
        <f t="shared" si="44"/>
        <v>51010000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3P</v>
      </c>
      <c r="H708" s="1" t="str">
        <f>INDEX(FCF[MarkTo],MATCH(FCFdata[[#This Row],[FCFindex]],FCF[FCFindex]))</f>
        <v>4G</v>
      </c>
      <c r="I708" s="118">
        <f>FCFdata[[#This Row],[SampleLabel]]+3</f>
        <v>51010003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51</v>
      </c>
      <c r="B709" s="1">
        <f t="shared" si="45"/>
        <v>1</v>
      </c>
      <c r="C709" s="1">
        <f t="shared" si="46"/>
        <v>7</v>
      </c>
      <c r="D709" s="134">
        <f t="shared" si="44"/>
        <v>51010000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4G</v>
      </c>
      <c r="H709" s="1" t="str">
        <f>INDEX(FCF[MarkTo],MATCH(FCFdata[[#This Row],[FCFindex]],FCF[FCFindex]))</f>
        <v>5S</v>
      </c>
      <c r="I709" s="118">
        <f>FCFdata[[#This Row],[SampleLabel]]+3</f>
        <v>51010003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51</v>
      </c>
      <c r="B710" s="1">
        <f t="shared" si="45"/>
        <v>1</v>
      </c>
      <c r="C710" s="1">
        <f t="shared" si="46"/>
        <v>8</v>
      </c>
      <c r="D710" s="134">
        <f t="shared" si="44"/>
        <v>51010000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5S</v>
      </c>
      <c r="H710" s="1" t="str">
        <f>INDEX(FCF[MarkTo],MATCH(FCFdata[[#This Row],[FCFindex]],FCF[FCFindex]))</f>
        <v>6Gp</v>
      </c>
      <c r="I710" s="118">
        <f>FCFdata[[#This Row],[SampleLabel]]+3</f>
        <v>51010003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51</v>
      </c>
      <c r="B711" s="1">
        <f t="shared" si="45"/>
        <v>1</v>
      </c>
      <c r="C711" s="1">
        <f t="shared" si="46"/>
        <v>9</v>
      </c>
      <c r="D711" s="134">
        <f t="shared" si="44"/>
        <v>51010000</v>
      </c>
      <c r="E711" s="1">
        <f>INDEX(FCF[From],MATCH(FCFdata[[#This Row],[FCFindex]],FCF[FCFindex]))</f>
        <v>10</v>
      </c>
      <c r="F711" s="1">
        <f>INDEX(FCF[To],MATCH(FCFdata[[#This Row],[FCFindex]],FCF[FCFindex]))</f>
        <v>11</v>
      </c>
      <c r="G711" s="1" t="str">
        <f>INDEX(FCF[MarkFrom],MATCH(FCFdata[[#This Row],[FCFindex]],FCF[FCFindex]))</f>
        <v>6Gp</v>
      </c>
      <c r="H711" s="1" t="str">
        <f>INDEX(FCF[MarkTo],MATCH(FCFdata[[#This Row],[FCFindex]],FCF[FCFindex]))</f>
        <v>7U</v>
      </c>
      <c r="I711" s="118">
        <f>FCFdata[[#This Row],[SampleLabel]]+3</f>
        <v>51010003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51</v>
      </c>
      <c r="B712" s="1">
        <f t="shared" si="45"/>
        <v>1</v>
      </c>
      <c r="C712" s="1">
        <f t="shared" si="46"/>
        <v>10</v>
      </c>
      <c r="D712" s="134">
        <f t="shared" si="44"/>
        <v>51010000</v>
      </c>
      <c r="E712" s="1">
        <f>INDEX(FCF[From],MATCH(FCFdata[[#This Row],[FCFindex]],FCF[FCFindex]))</f>
        <v>11</v>
      </c>
      <c r="F712" s="1">
        <f>INDEX(FCF[To],MATCH(FCFdata[[#This Row],[FCFindex]],FCF[FCFindex]))</f>
        <v>12</v>
      </c>
      <c r="G712" s="1" t="str">
        <f>INDEX(FCF[MarkFrom],MATCH(FCFdata[[#This Row],[FCFindex]],FCF[FCFindex]))</f>
        <v>7U</v>
      </c>
      <c r="H712" s="1" t="str">
        <f>INDEX(FCF[MarkTo],MATCH(FCFdata[[#This Row],[FCFindex]],FCF[FCFindex]))</f>
        <v>8Rot</v>
      </c>
      <c r="I712" s="118">
        <f>FCFdata[[#This Row],[SampleLabel]]+3</f>
        <v>51010003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51010005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51</v>
      </c>
      <c r="B713" s="1">
        <f t="shared" si="45"/>
        <v>1</v>
      </c>
      <c r="C713" s="1">
        <f t="shared" si="46"/>
        <v>11</v>
      </c>
      <c r="D713" s="134">
        <f t="shared" si="44"/>
        <v>51010000</v>
      </c>
      <c r="E713" s="1">
        <f>INDEX(FCF[From],MATCH(FCFdata[[#This Row],[FCFindex]],FCF[FCFindex]))</f>
        <v>12</v>
      </c>
      <c r="F713" s="1">
        <f>INDEX(FCF[To],MATCH(FCFdata[[#This Row],[FCFindex]],FCF[FCFindex]))</f>
        <v>13</v>
      </c>
      <c r="G713" s="1" t="str">
        <f>INDEX(FCF[MarkFrom],MATCH(FCFdata[[#This Row],[FCFindex]],FCF[FCFindex]))</f>
        <v>8Rot</v>
      </c>
      <c r="H713" s="1" t="str">
        <f>INDEX(FCF[MarkTo],MATCH(FCFdata[[#This Row],[FCFindex]],FCF[FCFindex]))</f>
        <v>9Ama</v>
      </c>
      <c r="I713" s="118">
        <f>FCFdata[[#This Row],[SampleLabel]]+3</f>
        <v>51010003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51010005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51</v>
      </c>
      <c r="B714" s="1">
        <f t="shared" si="45"/>
        <v>1</v>
      </c>
      <c r="C714" s="1">
        <f t="shared" si="46"/>
        <v>12</v>
      </c>
      <c r="D714" s="134">
        <f t="shared" si="44"/>
        <v>51010000</v>
      </c>
      <c r="E714" s="1">
        <f>INDEX(FCF[From],MATCH(FCFdata[[#This Row],[FCFindex]],FCF[FCFindex]))</f>
        <v>13</v>
      </c>
      <c r="F714" s="1">
        <f>INDEX(FCF[To],MATCH(FCFdata[[#This Row],[FCFindex]],FCF[FCFindex]))</f>
        <v>14</v>
      </c>
      <c r="G714" s="1" t="str">
        <f>INDEX(FCF[MarkFrom],MATCH(FCFdata[[#This Row],[FCFindex]],FCF[FCFindex]))</f>
        <v>9Ama</v>
      </c>
      <c r="H714" s="1" t="str">
        <f>INDEX(FCF[MarkTo],MATCH(FCFdata[[#This Row],[FCFindex]],FCF[FCFindex]))</f>
        <v>10AsTm</v>
      </c>
      <c r="I714" s="118">
        <f>FCFdata[[#This Row],[SampleLabel]]+3</f>
        <v>51010003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51010005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51</v>
      </c>
      <c r="B715" s="1">
        <f t="shared" si="45"/>
        <v>1</v>
      </c>
      <c r="C715" s="1">
        <f t="shared" si="46"/>
        <v>13</v>
      </c>
      <c r="D715" s="134">
        <f t="shared" si="44"/>
        <v>51010000</v>
      </c>
      <c r="E715" s="1">
        <f>INDEX(FCF[From],MATCH(FCFdata[[#This Row],[FCFindex]],FCF[FCFindex]))</f>
        <v>14</v>
      </c>
      <c r="F715" s="1">
        <f>INDEX(FCF[To],MATCH(FCFdata[[#This Row],[FCFindex]],FCF[FCFindex]))</f>
        <v>15</v>
      </c>
      <c r="G715" s="1" t="str">
        <f>INDEX(FCF[MarkFrom],MATCH(FCFdata[[#This Row],[FCFindex]],FCF[FCFindex]))</f>
        <v>10AsTm</v>
      </c>
      <c r="H715" s="1" t="str">
        <f>INDEX(FCF[MarkTo],MATCH(FCFdata[[#This Row],[FCFindex]],FCF[FCFindex]))</f>
        <v>11Azd</v>
      </c>
      <c r="I715" s="118">
        <f>FCFdata[[#This Row],[SampleLabel]]+3</f>
        <v>51010003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51010005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52</v>
      </c>
      <c r="B716" s="1">
        <f t="shared" si="45"/>
        <v>1</v>
      </c>
      <c r="C716" s="1">
        <f t="shared" si="46"/>
        <v>0</v>
      </c>
      <c r="D716" s="134">
        <f t="shared" si="44"/>
        <v>52010000</v>
      </c>
      <c r="E716" s="1">
        <f>INDEX(FCF[From],MATCH(FCFdata[[#This Row],[FCFindex]],FCF[FCFindex]))</f>
        <v>1</v>
      </c>
      <c r="F716" s="1">
        <f>INDEX(FCF[To],MATCH(FCFdata[[#This Row],[FCFindex]],FCF[FCFindex]))</f>
        <v>2</v>
      </c>
      <c r="G716" s="1" t="str">
        <f>INDEX(FCF[MarkFrom],MATCH(FCFdata[[#This Row],[FCFindex]],FCF[FCFindex]))</f>
        <v>1Dig</v>
      </c>
      <c r="H716" s="1" t="str">
        <f>INDEX(FCF[MarkTo],MATCH(FCFdata[[#This Row],[FCFindex]],FCF[FCFindex]))</f>
        <v>1D</v>
      </c>
      <c r="I716" s="118">
        <f>FCFdata[[#This Row],[SampleLabel]]+3</f>
        <v>52010003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52</v>
      </c>
      <c r="B717" s="1">
        <f t="shared" si="45"/>
        <v>1</v>
      </c>
      <c r="C717" s="1">
        <f t="shared" si="46"/>
        <v>1</v>
      </c>
      <c r="D717" s="134">
        <f t="shared" si="44"/>
        <v>52010000</v>
      </c>
      <c r="E717" s="1">
        <f>INDEX(FCF[From],MATCH(FCFdata[[#This Row],[FCFindex]],FCF[FCFindex]))</f>
        <v>2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1M.1</v>
      </c>
      <c r="I717" s="118">
        <f>FCFdata[[#This Row],[SampleLabel]]+3</f>
        <v>52010003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52</v>
      </c>
      <c r="B718" s="1">
        <f t="shared" si="45"/>
        <v>1</v>
      </c>
      <c r="C718" s="1">
        <f t="shared" si="46"/>
        <v>2</v>
      </c>
      <c r="D718" s="134">
        <f t="shared" si="44"/>
        <v>52010000</v>
      </c>
      <c r="E718" s="1">
        <f>INDEX(FCF[From],MATCH(FCFdata[[#This Row],[FCFindex]],FCF[FCFindex]))</f>
        <v>3</v>
      </c>
      <c r="F718" s="1">
        <f>INDEX(FCF[To],MATCH(FCFdata[[#This Row],[FCFindex]],FCF[FCFindex]))</f>
        <v>4</v>
      </c>
      <c r="G718" s="1" t="str">
        <f>INDEX(FCF[MarkFrom],MATCH(FCFdata[[#This Row],[FCFindex]],FCF[FCFindex]))</f>
        <v>1M.1</v>
      </c>
      <c r="H718" s="1" t="str">
        <f>INDEX(FCF[MarkTo],MATCH(FCFdata[[#This Row],[FCFindex]],FCF[FCFindex]))</f>
        <v>2Oct</v>
      </c>
      <c r="I718" s="118">
        <f>FCFdata[[#This Row],[SampleLabel]]+3</f>
        <v>52010003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52</v>
      </c>
      <c r="B719" s="1">
        <f t="shared" si="45"/>
        <v>1</v>
      </c>
      <c r="C719" s="1">
        <f t="shared" si="46"/>
        <v>3</v>
      </c>
      <c r="D719" s="134">
        <f t="shared" si="44"/>
        <v>52010000</v>
      </c>
      <c r="E719" s="1">
        <f>INDEX(FCF[From],MATCH(FCFdata[[#This Row],[FCFindex]],FCF[FCFindex]))</f>
        <v>4</v>
      </c>
      <c r="F719" s="1">
        <f>INDEX(FCF[To],MATCH(FCFdata[[#This Row],[FCFindex]],FCF[FCFindex]))</f>
        <v>5</v>
      </c>
      <c r="G719" s="1" t="str">
        <f>INDEX(FCF[MarkFrom],MATCH(FCFdata[[#This Row],[FCFindex]],FCF[FCFindex]))</f>
        <v>2Oct</v>
      </c>
      <c r="H719" s="1" t="str">
        <f>INDEX(FCF[MarkTo],MATCH(FCFdata[[#This Row],[FCFindex]],FCF[FCFindex]))</f>
        <v>2c</v>
      </c>
      <c r="I719" s="118">
        <f>FCFdata[[#This Row],[SampleLabel]]+3</f>
        <v>52010003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52</v>
      </c>
      <c r="B720" s="1">
        <f t="shared" si="45"/>
        <v>1</v>
      </c>
      <c r="C720" s="1">
        <f t="shared" si="46"/>
        <v>4</v>
      </c>
      <c r="D720" s="134">
        <f t="shared" si="44"/>
        <v>52010000</v>
      </c>
      <c r="E720" s="1">
        <f>INDEX(FCF[From],MATCH(FCFdata[[#This Row],[FCFindex]],FCF[FCFindex]))</f>
        <v>5</v>
      </c>
      <c r="F720" s="1">
        <f>INDEX(FCF[To],MATCH(FCFdata[[#This Row],[FCFindex]],FCF[FCFindex]))</f>
        <v>6</v>
      </c>
      <c r="G720" s="1" t="str">
        <f>INDEX(FCF[MarkFrom],MATCH(FCFdata[[#This Row],[FCFindex]],FCF[FCFindex]))</f>
        <v>2c</v>
      </c>
      <c r="H720" s="1" t="str">
        <f>INDEX(FCF[MarkTo],MATCH(FCFdata[[#This Row],[FCFindex]],FCF[FCFindex]))</f>
        <v>2M2</v>
      </c>
      <c r="I720" s="118">
        <f>FCFdata[[#This Row],[SampleLabel]]+3</f>
        <v>52010003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52</v>
      </c>
      <c r="B721" s="1">
        <f t="shared" si="45"/>
        <v>1</v>
      </c>
      <c r="C721" s="1">
        <f t="shared" si="46"/>
        <v>5</v>
      </c>
      <c r="D721" s="134">
        <f t="shared" si="44"/>
        <v>52010000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2M2</v>
      </c>
      <c r="H721" s="1" t="str">
        <f>INDEX(FCF[MarkTo],MATCH(FCFdata[[#This Row],[FCFindex]],FCF[FCFindex]))</f>
        <v>3P</v>
      </c>
      <c r="I721" s="118">
        <f>FCFdata[[#This Row],[SampleLabel]]+3</f>
        <v>52010003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52</v>
      </c>
      <c r="B722" s="1">
        <f t="shared" si="45"/>
        <v>1</v>
      </c>
      <c r="C722" s="1">
        <f t="shared" si="46"/>
        <v>6</v>
      </c>
      <c r="D722" s="134">
        <f t="shared" si="44"/>
        <v>52010000</v>
      </c>
      <c r="E722" s="1">
        <f>INDEX(FCF[From],MATCH(FCFdata[[#This Row],[FCFindex]],FCF[FCFindex]))</f>
        <v>7</v>
      </c>
      <c r="F722" s="1">
        <f>INDEX(FCF[To],MATCH(FCFdata[[#This Row],[FCFindex]],FCF[FCFindex]))</f>
        <v>8</v>
      </c>
      <c r="G722" s="1" t="str">
        <f>INDEX(FCF[MarkFrom],MATCH(FCFdata[[#This Row],[FCFindex]],FCF[FCFindex]))</f>
        <v>3P</v>
      </c>
      <c r="H722" s="1" t="str">
        <f>INDEX(FCF[MarkTo],MATCH(FCFdata[[#This Row],[FCFindex]],FCF[FCFindex]))</f>
        <v>4G</v>
      </c>
      <c r="I722" s="118">
        <f>FCFdata[[#This Row],[SampleLabel]]+3</f>
        <v>52010003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52010005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52</v>
      </c>
      <c r="B723" s="1">
        <f t="shared" si="45"/>
        <v>1</v>
      </c>
      <c r="C723" s="1">
        <f t="shared" si="46"/>
        <v>7</v>
      </c>
      <c r="D723" s="134">
        <f t="shared" si="44"/>
        <v>52010000</v>
      </c>
      <c r="E723" s="1">
        <f>INDEX(FCF[From],MATCH(FCFdata[[#This Row],[FCFindex]],FCF[FCFindex]))</f>
        <v>8</v>
      </c>
      <c r="F723" s="1">
        <f>INDEX(FCF[To],MATCH(FCFdata[[#This Row],[FCFindex]],FCF[FCFindex]))</f>
        <v>9</v>
      </c>
      <c r="G723" s="1" t="str">
        <f>INDEX(FCF[MarkFrom],MATCH(FCFdata[[#This Row],[FCFindex]],FCF[FCFindex]))</f>
        <v>4G</v>
      </c>
      <c r="H723" s="1" t="str">
        <f>INDEX(FCF[MarkTo],MATCH(FCFdata[[#This Row],[FCFindex]],FCF[FCFindex]))</f>
        <v>5S</v>
      </c>
      <c r="I723" s="118">
        <f>FCFdata[[#This Row],[SampleLabel]]+3</f>
        <v>52010003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52010005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52</v>
      </c>
      <c r="B724" s="1">
        <f t="shared" si="45"/>
        <v>1</v>
      </c>
      <c r="C724" s="1">
        <f t="shared" si="46"/>
        <v>8</v>
      </c>
      <c r="D724" s="134">
        <f t="shared" si="44"/>
        <v>52010000</v>
      </c>
      <c r="E724" s="1">
        <f>INDEX(FCF[From],MATCH(FCFdata[[#This Row],[FCFindex]],FCF[FCFindex]))</f>
        <v>9</v>
      </c>
      <c r="F724" s="1">
        <f>INDEX(FCF[To],MATCH(FCFdata[[#This Row],[FCFindex]],FCF[FCFindex]))</f>
        <v>10</v>
      </c>
      <c r="G724" s="1" t="str">
        <f>INDEX(FCF[MarkFrom],MATCH(FCFdata[[#This Row],[FCFindex]],FCF[FCFindex]))</f>
        <v>5S</v>
      </c>
      <c r="H724" s="1" t="str">
        <f>INDEX(FCF[MarkTo],MATCH(FCFdata[[#This Row],[FCFindex]],FCF[FCFindex]))</f>
        <v>6Gp</v>
      </c>
      <c r="I724" s="118">
        <f>FCFdata[[#This Row],[SampleLabel]]+3</f>
        <v>52010003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52010005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52</v>
      </c>
      <c r="B725" s="1">
        <f t="shared" si="45"/>
        <v>1</v>
      </c>
      <c r="C725" s="1">
        <f t="shared" si="46"/>
        <v>9</v>
      </c>
      <c r="D725" s="134">
        <f t="shared" si="44"/>
        <v>52010000</v>
      </c>
      <c r="E725" s="1">
        <f>INDEX(FCF[From],MATCH(FCFdata[[#This Row],[FCFindex]],FCF[FCFindex]))</f>
        <v>10</v>
      </c>
      <c r="F725" s="1">
        <f>INDEX(FCF[To],MATCH(FCFdata[[#This Row],[FCFindex]],FCF[FCFindex]))</f>
        <v>11</v>
      </c>
      <c r="G725" s="1" t="str">
        <f>INDEX(FCF[MarkFrom],MATCH(FCFdata[[#This Row],[FCFindex]],FCF[FCFindex]))</f>
        <v>6Gp</v>
      </c>
      <c r="H725" s="1" t="str">
        <f>INDEX(FCF[MarkTo],MATCH(FCFdata[[#This Row],[FCFindex]],FCF[FCFindex]))</f>
        <v>7U</v>
      </c>
      <c r="I725" s="118">
        <f>FCFdata[[#This Row],[SampleLabel]]+3</f>
        <v>52010003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52010005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52</v>
      </c>
      <c r="B726" s="1">
        <f t="shared" si="45"/>
        <v>1</v>
      </c>
      <c r="C726" s="1">
        <f t="shared" si="46"/>
        <v>10</v>
      </c>
      <c r="D726" s="134">
        <f t="shared" si="44"/>
        <v>52010000</v>
      </c>
      <c r="E726" s="1">
        <f>INDEX(FCF[From],MATCH(FCFdata[[#This Row],[FCFindex]],FCF[FCFindex]))</f>
        <v>11</v>
      </c>
      <c r="F726" s="1">
        <f>INDEX(FCF[To],MATCH(FCFdata[[#This Row],[FCFindex]],FCF[FCFindex]))</f>
        <v>12</v>
      </c>
      <c r="G726" s="1" t="str">
        <f>INDEX(FCF[MarkFrom],MATCH(FCFdata[[#This Row],[FCFindex]],FCF[FCFindex]))</f>
        <v>7U</v>
      </c>
      <c r="H726" s="1" t="str">
        <f>INDEX(FCF[MarkTo],MATCH(FCFdata[[#This Row],[FCFindex]],FCF[FCFindex]))</f>
        <v>8Rot</v>
      </c>
      <c r="I726" s="118">
        <f>FCFdata[[#This Row],[SampleLabel]]+3</f>
        <v>52010003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52010005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52</v>
      </c>
      <c r="B727" s="1">
        <f t="shared" si="45"/>
        <v>1</v>
      </c>
      <c r="C727" s="1">
        <f t="shared" si="46"/>
        <v>11</v>
      </c>
      <c r="D727" s="134">
        <f t="shared" si="44"/>
        <v>52010000</v>
      </c>
      <c r="E727" s="1">
        <f>INDEX(FCF[From],MATCH(FCFdata[[#This Row],[FCFindex]],FCF[FCFindex]))</f>
        <v>12</v>
      </c>
      <c r="F727" s="1">
        <f>INDEX(FCF[To],MATCH(FCFdata[[#This Row],[FCFindex]],FCF[FCFindex]))</f>
        <v>13</v>
      </c>
      <c r="G727" s="1" t="str">
        <f>INDEX(FCF[MarkFrom],MATCH(FCFdata[[#This Row],[FCFindex]],FCF[FCFindex]))</f>
        <v>8Rot</v>
      </c>
      <c r="H727" s="1" t="str">
        <f>INDEX(FCF[MarkTo],MATCH(FCFdata[[#This Row],[FCFindex]],FCF[FCFindex]))</f>
        <v>9Ama</v>
      </c>
      <c r="I727" s="118">
        <f>FCFdata[[#This Row],[SampleLabel]]+3</f>
        <v>52010003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52010005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52</v>
      </c>
      <c r="B728" s="1">
        <f t="shared" si="45"/>
        <v>1</v>
      </c>
      <c r="C728" s="1">
        <f t="shared" si="46"/>
        <v>12</v>
      </c>
      <c r="D728" s="134">
        <f t="shared" si="44"/>
        <v>52010000</v>
      </c>
      <c r="E728" s="1">
        <f>INDEX(FCF[From],MATCH(FCFdata[[#This Row],[FCFindex]],FCF[FCFindex]))</f>
        <v>13</v>
      </c>
      <c r="F728" s="1">
        <f>INDEX(FCF[To],MATCH(FCFdata[[#This Row],[FCFindex]],FCF[FCFindex]))</f>
        <v>14</v>
      </c>
      <c r="G728" s="1" t="str">
        <f>INDEX(FCF[MarkFrom],MATCH(FCFdata[[#This Row],[FCFindex]],FCF[FCFindex]))</f>
        <v>9Ama</v>
      </c>
      <c r="H728" s="1" t="str">
        <f>INDEX(FCF[MarkTo],MATCH(FCFdata[[#This Row],[FCFindex]],FCF[FCFindex]))</f>
        <v>10AsTm</v>
      </c>
      <c r="I728" s="118">
        <f>FCFdata[[#This Row],[SampleLabel]]+3</f>
        <v>52010003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52010005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52</v>
      </c>
      <c r="B729" s="1">
        <f t="shared" si="45"/>
        <v>1</v>
      </c>
      <c r="C729" s="1">
        <f t="shared" si="46"/>
        <v>13</v>
      </c>
      <c r="D729" s="134">
        <f t="shared" si="44"/>
        <v>52010000</v>
      </c>
      <c r="E729" s="1">
        <f>INDEX(FCF[From],MATCH(FCFdata[[#This Row],[FCFindex]],FCF[FCFindex]))</f>
        <v>14</v>
      </c>
      <c r="F729" s="1">
        <f>INDEX(FCF[To],MATCH(FCFdata[[#This Row],[FCFindex]],FCF[FCFindex]))</f>
        <v>15</v>
      </c>
      <c r="G729" s="1" t="str">
        <f>INDEX(FCF[MarkFrom],MATCH(FCFdata[[#This Row],[FCFindex]],FCF[FCFindex]))</f>
        <v>10AsTm</v>
      </c>
      <c r="H729" s="1" t="str">
        <f>INDEX(FCF[MarkTo],MATCH(FCFdata[[#This Row],[FCFindex]],FCF[FCFindex]))</f>
        <v>11Azd</v>
      </c>
      <c r="I729" s="118">
        <f>FCFdata[[#This Row],[SampleLabel]]+3</f>
        <v>52010003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52010005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53</v>
      </c>
      <c r="B730" s="1">
        <f t="shared" si="45"/>
        <v>1</v>
      </c>
      <c r="C730" s="1">
        <f t="shared" si="46"/>
        <v>0</v>
      </c>
      <c r="D730" s="134">
        <f t="shared" si="44"/>
        <v>53010000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1Dig</v>
      </c>
      <c r="H730" s="1" t="str">
        <f>INDEX(FCF[MarkTo],MATCH(FCFdata[[#This Row],[FCFindex]],FCF[FCFindex]))</f>
        <v>1D</v>
      </c>
      <c r="I730" s="118">
        <f>FCFdata[[#This Row],[SampleLabel]]+3</f>
        <v>53010003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53</v>
      </c>
      <c r="B731" s="1">
        <f t="shared" si="45"/>
        <v>1</v>
      </c>
      <c r="C731" s="1">
        <f t="shared" si="46"/>
        <v>1</v>
      </c>
      <c r="D731" s="134">
        <f t="shared" si="44"/>
        <v>53010000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1D</v>
      </c>
      <c r="H731" s="1" t="str">
        <f>INDEX(FCF[MarkTo],MATCH(FCFdata[[#This Row],[FCFindex]],FCF[FCFindex]))</f>
        <v>1M.1</v>
      </c>
      <c r="I731" s="118">
        <f>FCFdata[[#This Row],[SampleLabel]]+3</f>
        <v>53010003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53</v>
      </c>
      <c r="B732" s="1">
        <f t="shared" si="45"/>
        <v>1</v>
      </c>
      <c r="C732" s="1">
        <f t="shared" si="46"/>
        <v>2</v>
      </c>
      <c r="D732" s="134">
        <f t="shared" si="44"/>
        <v>53010000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1M.1</v>
      </c>
      <c r="H732" s="1" t="str">
        <f>INDEX(FCF[MarkTo],MATCH(FCFdata[[#This Row],[FCFindex]],FCF[FCFindex]))</f>
        <v>2Oct</v>
      </c>
      <c r="I732" s="118">
        <f>FCFdata[[#This Row],[SampleLabel]]+3</f>
        <v>53010003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53010005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53</v>
      </c>
      <c r="B733" s="1">
        <f t="shared" si="45"/>
        <v>1</v>
      </c>
      <c r="C733" s="1">
        <f t="shared" si="46"/>
        <v>3</v>
      </c>
      <c r="D733" s="134">
        <f t="shared" si="44"/>
        <v>53010000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2Oct</v>
      </c>
      <c r="H733" s="1" t="str">
        <f>INDEX(FCF[MarkTo],MATCH(FCFdata[[#This Row],[FCFindex]],FCF[FCFindex]))</f>
        <v>2c</v>
      </c>
      <c r="I733" s="118">
        <f>FCFdata[[#This Row],[SampleLabel]]+3</f>
        <v>53010003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53010005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53</v>
      </c>
      <c r="B734" s="1">
        <f t="shared" si="45"/>
        <v>1</v>
      </c>
      <c r="C734" s="1">
        <f t="shared" si="46"/>
        <v>4</v>
      </c>
      <c r="D734" s="134">
        <f t="shared" si="44"/>
        <v>53010000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2M2</v>
      </c>
      <c r="I734" s="118">
        <f>FCFdata[[#This Row],[SampleLabel]]+3</f>
        <v>53010003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53010005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53</v>
      </c>
      <c r="B735" s="1">
        <f t="shared" si="45"/>
        <v>1</v>
      </c>
      <c r="C735" s="1">
        <f t="shared" si="46"/>
        <v>5</v>
      </c>
      <c r="D735" s="134">
        <f t="shared" si="44"/>
        <v>53010000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2M2</v>
      </c>
      <c r="H735" s="1" t="str">
        <f>INDEX(FCF[MarkTo],MATCH(FCFdata[[#This Row],[FCFindex]],FCF[FCFindex]))</f>
        <v>3P</v>
      </c>
      <c r="I735" s="118">
        <f>FCFdata[[#This Row],[SampleLabel]]+3</f>
        <v>53010003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53010005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53</v>
      </c>
      <c r="B736" s="1">
        <f t="shared" si="45"/>
        <v>1</v>
      </c>
      <c r="C736" s="1">
        <f t="shared" si="46"/>
        <v>6</v>
      </c>
      <c r="D736" s="134">
        <f t="shared" si="44"/>
        <v>53010000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3P</v>
      </c>
      <c r="H736" s="1" t="str">
        <f>INDEX(FCF[MarkTo],MATCH(FCFdata[[#This Row],[FCFindex]],FCF[FCFindex]))</f>
        <v>4G</v>
      </c>
      <c r="I736" s="118">
        <f>FCFdata[[#This Row],[SampleLabel]]+3</f>
        <v>53010003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53010005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53</v>
      </c>
      <c r="B737" s="1">
        <f t="shared" si="45"/>
        <v>1</v>
      </c>
      <c r="C737" s="1">
        <f t="shared" si="46"/>
        <v>7</v>
      </c>
      <c r="D737" s="134">
        <f t="shared" si="44"/>
        <v>53010000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4G</v>
      </c>
      <c r="H737" s="1" t="str">
        <f>INDEX(FCF[MarkTo],MATCH(FCFdata[[#This Row],[FCFindex]],FCF[FCFindex]))</f>
        <v>5S</v>
      </c>
      <c r="I737" s="118">
        <f>FCFdata[[#This Row],[SampleLabel]]+3</f>
        <v>53010003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53010005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53</v>
      </c>
      <c r="B738" s="1">
        <f t="shared" si="45"/>
        <v>1</v>
      </c>
      <c r="C738" s="1">
        <f t="shared" si="46"/>
        <v>8</v>
      </c>
      <c r="D738" s="134">
        <f t="shared" si="44"/>
        <v>53010000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5S</v>
      </c>
      <c r="H738" s="1" t="str">
        <f>INDEX(FCF[MarkTo],MATCH(FCFdata[[#This Row],[FCFindex]],FCF[FCFindex]))</f>
        <v>6Gp</v>
      </c>
      <c r="I738" s="118">
        <f>FCFdata[[#This Row],[SampleLabel]]+3</f>
        <v>53010003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53010005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53</v>
      </c>
      <c r="B739" s="1">
        <f t="shared" si="45"/>
        <v>1</v>
      </c>
      <c r="C739" s="1">
        <f t="shared" si="46"/>
        <v>9</v>
      </c>
      <c r="D739" s="134">
        <f t="shared" si="44"/>
        <v>53010000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6Gp</v>
      </c>
      <c r="H739" s="1" t="str">
        <f>INDEX(FCF[MarkTo],MATCH(FCFdata[[#This Row],[FCFindex]],FCF[FCFindex]))</f>
        <v>7U</v>
      </c>
      <c r="I739" s="118">
        <f>FCFdata[[#This Row],[SampleLabel]]+3</f>
        <v>53010003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53010005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53</v>
      </c>
      <c r="B740" s="1">
        <f t="shared" si="45"/>
        <v>1</v>
      </c>
      <c r="C740" s="1">
        <f t="shared" si="46"/>
        <v>10</v>
      </c>
      <c r="D740" s="134">
        <f t="shared" si="44"/>
        <v>53010000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7U</v>
      </c>
      <c r="H740" s="1" t="str">
        <f>INDEX(FCF[MarkTo],MATCH(FCFdata[[#This Row],[FCFindex]],FCF[FCFindex]))</f>
        <v>8Rot</v>
      </c>
      <c r="I740" s="118">
        <f>FCFdata[[#This Row],[SampleLabel]]+3</f>
        <v>53010003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53010005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53</v>
      </c>
      <c r="B741" s="1">
        <f t="shared" si="45"/>
        <v>1</v>
      </c>
      <c r="C741" s="1">
        <f t="shared" si="46"/>
        <v>11</v>
      </c>
      <c r="D741" s="134">
        <f t="shared" si="44"/>
        <v>53010000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8Rot</v>
      </c>
      <c r="H741" s="1" t="str">
        <f>INDEX(FCF[MarkTo],MATCH(FCFdata[[#This Row],[FCFindex]],FCF[FCFindex]))</f>
        <v>9Ama</v>
      </c>
      <c r="I741" s="118">
        <f>FCFdata[[#This Row],[SampleLabel]]+3</f>
        <v>53010003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53010005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53</v>
      </c>
      <c r="B742" s="1">
        <f t="shared" si="45"/>
        <v>1</v>
      </c>
      <c r="C742" s="1">
        <f t="shared" si="46"/>
        <v>12</v>
      </c>
      <c r="D742" s="134">
        <f t="shared" si="44"/>
        <v>53010000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9Ama</v>
      </c>
      <c r="H742" s="1" t="str">
        <f>INDEX(FCF[MarkTo],MATCH(FCFdata[[#This Row],[FCFindex]],FCF[FCFindex]))</f>
        <v>10AsTm</v>
      </c>
      <c r="I742" s="118">
        <f>FCFdata[[#This Row],[SampleLabel]]+3</f>
        <v>53010003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53010005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53</v>
      </c>
      <c r="B743" s="1">
        <f t="shared" si="45"/>
        <v>1</v>
      </c>
      <c r="C743" s="1">
        <f t="shared" si="46"/>
        <v>13</v>
      </c>
      <c r="D743" s="134">
        <f t="shared" si="44"/>
        <v>53010000</v>
      </c>
      <c r="E743" s="1">
        <f>INDEX(FCF[From],MATCH(FCFdata[[#This Row],[FCFindex]],FCF[FCFindex]))</f>
        <v>14</v>
      </c>
      <c r="F743" s="1">
        <f>INDEX(FCF[To],MATCH(FCFdata[[#This Row],[FCFindex]],FCF[FCFindex]))</f>
        <v>15</v>
      </c>
      <c r="G743" s="1" t="str">
        <f>INDEX(FCF[MarkFrom],MATCH(FCFdata[[#This Row],[FCFindex]],FCF[FCFindex]))</f>
        <v>10AsTm</v>
      </c>
      <c r="H743" s="1" t="str">
        <f>INDEX(FCF[MarkTo],MATCH(FCFdata[[#This Row],[FCFindex]],FCF[FCFindex]))</f>
        <v>11Azd</v>
      </c>
      <c r="I743" s="118">
        <f>FCFdata[[#This Row],[SampleLabel]]+3</f>
        <v>53010003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53010005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54</v>
      </c>
      <c r="B744" s="1">
        <f t="shared" si="45"/>
        <v>1</v>
      </c>
      <c r="C744" s="1">
        <f t="shared" si="46"/>
        <v>0</v>
      </c>
      <c r="D744" s="134">
        <f t="shared" si="44"/>
        <v>54010000</v>
      </c>
      <c r="E744" s="1">
        <f>INDEX(FCF[From],MATCH(FCFdata[[#This Row],[FCFindex]],FCF[FCFindex]))</f>
        <v>1</v>
      </c>
      <c r="F744" s="1">
        <f>INDEX(FCF[To],MATCH(FCFdata[[#This Row],[FCFindex]],FCF[FCFindex]))</f>
        <v>2</v>
      </c>
      <c r="G744" s="1" t="str">
        <f>INDEX(FCF[MarkFrom],MATCH(FCFdata[[#This Row],[FCFindex]],FCF[FCFindex]))</f>
        <v>1Dig</v>
      </c>
      <c r="H744" s="1" t="str">
        <f>INDEX(FCF[MarkTo],MATCH(FCFdata[[#This Row],[FCFindex]],FCF[FCFindex]))</f>
        <v>1D</v>
      </c>
      <c r="I744" s="118">
        <f>FCFdata[[#This Row],[SampleLabel]]+3</f>
        <v>54010003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54010005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54</v>
      </c>
      <c r="B745" s="1">
        <f t="shared" si="45"/>
        <v>1</v>
      </c>
      <c r="C745" s="1">
        <f t="shared" si="46"/>
        <v>1</v>
      </c>
      <c r="D745" s="134">
        <f t="shared" si="44"/>
        <v>54010000</v>
      </c>
      <c r="E745" s="1">
        <f>INDEX(FCF[From],MATCH(FCFdata[[#This Row],[FCFindex]],FCF[FCFindex]))</f>
        <v>2</v>
      </c>
      <c r="F745" s="1">
        <f>INDEX(FCF[To],MATCH(FCFdata[[#This Row],[FCFindex]],FCF[FCFindex]))</f>
        <v>3</v>
      </c>
      <c r="G745" s="1" t="str">
        <f>INDEX(FCF[MarkFrom],MATCH(FCFdata[[#This Row],[FCFindex]],FCF[FCFindex]))</f>
        <v>1D</v>
      </c>
      <c r="H745" s="1" t="str">
        <f>INDEX(FCF[MarkTo],MATCH(FCFdata[[#This Row],[FCFindex]],FCF[FCFindex]))</f>
        <v>1M.1</v>
      </c>
      <c r="I745" s="118">
        <f>FCFdata[[#This Row],[SampleLabel]]+3</f>
        <v>54010003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54010005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54</v>
      </c>
      <c r="B746" s="1">
        <f t="shared" si="45"/>
        <v>1</v>
      </c>
      <c r="C746" s="1">
        <f t="shared" si="46"/>
        <v>2</v>
      </c>
      <c r="D746" s="134">
        <f t="shared" si="44"/>
        <v>54010000</v>
      </c>
      <c r="E746" s="1">
        <f>INDEX(FCF[From],MATCH(FCFdata[[#This Row],[FCFindex]],FCF[FCFindex]))</f>
        <v>3</v>
      </c>
      <c r="F746" s="1">
        <f>INDEX(FCF[To],MATCH(FCFdata[[#This Row],[FCFindex]],FCF[FCFindex]))</f>
        <v>4</v>
      </c>
      <c r="G746" s="1" t="str">
        <f>INDEX(FCF[MarkFrom],MATCH(FCFdata[[#This Row],[FCFindex]],FCF[FCFindex]))</f>
        <v>1M.1</v>
      </c>
      <c r="H746" s="1" t="str">
        <f>INDEX(FCF[MarkTo],MATCH(FCFdata[[#This Row],[FCFindex]],FCF[FCFindex]))</f>
        <v>2Oct</v>
      </c>
      <c r="I746" s="118">
        <f>FCFdata[[#This Row],[SampleLabel]]+3</f>
        <v>54010003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54010005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54</v>
      </c>
      <c r="B747" s="1">
        <f t="shared" si="45"/>
        <v>1</v>
      </c>
      <c r="C747" s="1">
        <f t="shared" si="46"/>
        <v>3</v>
      </c>
      <c r="D747" s="134">
        <f t="shared" si="44"/>
        <v>54010000</v>
      </c>
      <c r="E747" s="1">
        <f>INDEX(FCF[From],MATCH(FCFdata[[#This Row],[FCFindex]],FCF[FCFindex]))</f>
        <v>4</v>
      </c>
      <c r="F747" s="1">
        <f>INDEX(FCF[To],MATCH(FCFdata[[#This Row],[FCFindex]],FCF[FCFindex]))</f>
        <v>5</v>
      </c>
      <c r="G747" s="1" t="str">
        <f>INDEX(FCF[MarkFrom],MATCH(FCFdata[[#This Row],[FCFindex]],FCF[FCFindex]))</f>
        <v>2Oct</v>
      </c>
      <c r="H747" s="1" t="str">
        <f>INDEX(FCF[MarkTo],MATCH(FCFdata[[#This Row],[FCFindex]],FCF[FCFindex]))</f>
        <v>2c</v>
      </c>
      <c r="I747" s="118">
        <f>FCFdata[[#This Row],[SampleLabel]]+3</f>
        <v>54010003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54010005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54</v>
      </c>
      <c r="B748" s="1">
        <f t="shared" si="45"/>
        <v>1</v>
      </c>
      <c r="C748" s="1">
        <f t="shared" si="46"/>
        <v>4</v>
      </c>
      <c r="D748" s="134">
        <f t="shared" si="44"/>
        <v>54010000</v>
      </c>
      <c r="E748" s="1">
        <f>INDEX(FCF[From],MATCH(FCFdata[[#This Row],[FCFindex]],FCF[FCFindex]))</f>
        <v>5</v>
      </c>
      <c r="F748" s="1">
        <f>INDEX(FCF[To],MATCH(FCFdata[[#This Row],[FCFindex]],FCF[FCFindex]))</f>
        <v>6</v>
      </c>
      <c r="G748" s="1" t="str">
        <f>INDEX(FCF[MarkFrom],MATCH(FCFdata[[#This Row],[FCFindex]],FCF[FCFindex]))</f>
        <v>2c</v>
      </c>
      <c r="H748" s="1" t="str">
        <f>INDEX(FCF[MarkTo],MATCH(FCFdata[[#This Row],[FCFindex]],FCF[FCFindex]))</f>
        <v>2M2</v>
      </c>
      <c r="I748" s="118">
        <f>FCFdata[[#This Row],[SampleLabel]]+3</f>
        <v>54010003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54010005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54</v>
      </c>
      <c r="B749" s="1">
        <f t="shared" si="45"/>
        <v>1</v>
      </c>
      <c r="C749" s="1">
        <f t="shared" si="46"/>
        <v>5</v>
      </c>
      <c r="D749" s="134">
        <f t="shared" si="44"/>
        <v>54010000</v>
      </c>
      <c r="E749" s="1">
        <f>INDEX(FCF[From],MATCH(FCFdata[[#This Row],[FCFindex]],FCF[FCFindex]))</f>
        <v>6</v>
      </c>
      <c r="F749" s="1">
        <f>INDEX(FCF[To],MATCH(FCFdata[[#This Row],[FCFindex]],FCF[FCFindex]))</f>
        <v>7</v>
      </c>
      <c r="G749" s="1" t="str">
        <f>INDEX(FCF[MarkFrom],MATCH(FCFdata[[#This Row],[FCFindex]],FCF[FCFindex]))</f>
        <v>2M2</v>
      </c>
      <c r="H749" s="1" t="str">
        <f>INDEX(FCF[MarkTo],MATCH(FCFdata[[#This Row],[FCFindex]],FCF[FCFindex]))</f>
        <v>3P</v>
      </c>
      <c r="I749" s="118">
        <f>FCFdata[[#This Row],[SampleLabel]]+3</f>
        <v>54010003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54010005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54</v>
      </c>
      <c r="B750" s="1">
        <f t="shared" si="45"/>
        <v>1</v>
      </c>
      <c r="C750" s="1">
        <f t="shared" si="46"/>
        <v>6</v>
      </c>
      <c r="D750" s="134">
        <f t="shared" si="44"/>
        <v>54010000</v>
      </c>
      <c r="E750" s="1">
        <f>INDEX(FCF[From],MATCH(FCFdata[[#This Row],[FCFindex]],FCF[FCFindex]))</f>
        <v>7</v>
      </c>
      <c r="F750" s="1">
        <f>INDEX(FCF[To],MATCH(FCFdata[[#This Row],[FCFindex]],FCF[FCFindex]))</f>
        <v>8</v>
      </c>
      <c r="G750" s="1" t="str">
        <f>INDEX(FCF[MarkFrom],MATCH(FCFdata[[#This Row],[FCFindex]],FCF[FCFindex]))</f>
        <v>3P</v>
      </c>
      <c r="H750" s="1" t="str">
        <f>INDEX(FCF[MarkTo],MATCH(FCFdata[[#This Row],[FCFindex]],FCF[FCFindex]))</f>
        <v>4G</v>
      </c>
      <c r="I750" s="118">
        <f>FCFdata[[#This Row],[SampleLabel]]+3</f>
        <v>54010003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54010005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54</v>
      </c>
      <c r="B751" s="1">
        <f t="shared" si="45"/>
        <v>1</v>
      </c>
      <c r="C751" s="1">
        <f t="shared" si="46"/>
        <v>7</v>
      </c>
      <c r="D751" s="134">
        <f t="shared" si="44"/>
        <v>54010000</v>
      </c>
      <c r="E751" s="1">
        <f>INDEX(FCF[From],MATCH(FCFdata[[#This Row],[FCFindex]],FCF[FCFindex]))</f>
        <v>8</v>
      </c>
      <c r="F751" s="1">
        <f>INDEX(FCF[To],MATCH(FCFdata[[#This Row],[FCFindex]],FCF[FCFindex]))</f>
        <v>9</v>
      </c>
      <c r="G751" s="1" t="str">
        <f>INDEX(FCF[MarkFrom],MATCH(FCFdata[[#This Row],[FCFindex]],FCF[FCFindex]))</f>
        <v>4G</v>
      </c>
      <c r="H751" s="1" t="str">
        <f>INDEX(FCF[MarkTo],MATCH(FCFdata[[#This Row],[FCFindex]],FCF[FCFindex]))</f>
        <v>5S</v>
      </c>
      <c r="I751" s="118">
        <f>FCFdata[[#This Row],[SampleLabel]]+3</f>
        <v>54010003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54010005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54</v>
      </c>
      <c r="B752" s="1">
        <f t="shared" si="45"/>
        <v>1</v>
      </c>
      <c r="C752" s="1">
        <f t="shared" si="46"/>
        <v>8</v>
      </c>
      <c r="D752" s="134">
        <f t="shared" si="44"/>
        <v>54010000</v>
      </c>
      <c r="E752" s="1">
        <f>INDEX(FCF[From],MATCH(FCFdata[[#This Row],[FCFindex]],FCF[FCFindex]))</f>
        <v>9</v>
      </c>
      <c r="F752" s="1">
        <f>INDEX(FCF[To],MATCH(FCFdata[[#This Row],[FCFindex]],FCF[FCFindex]))</f>
        <v>10</v>
      </c>
      <c r="G752" s="1" t="str">
        <f>INDEX(FCF[MarkFrom],MATCH(FCFdata[[#This Row],[FCFindex]],FCF[FCFindex]))</f>
        <v>5S</v>
      </c>
      <c r="H752" s="1" t="str">
        <f>INDEX(FCF[MarkTo],MATCH(FCFdata[[#This Row],[FCFindex]],FCF[FCFindex]))</f>
        <v>6Gp</v>
      </c>
      <c r="I752" s="118">
        <f>FCFdata[[#This Row],[SampleLabel]]+3</f>
        <v>54010003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54010005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54</v>
      </c>
      <c r="B753" s="1">
        <f t="shared" si="45"/>
        <v>1</v>
      </c>
      <c r="C753" s="1">
        <f t="shared" si="46"/>
        <v>9</v>
      </c>
      <c r="D753" s="134">
        <f t="shared" si="44"/>
        <v>54010000</v>
      </c>
      <c r="E753" s="1">
        <f>INDEX(FCF[From],MATCH(FCFdata[[#This Row],[FCFindex]],FCF[FCFindex]))</f>
        <v>10</v>
      </c>
      <c r="F753" s="1">
        <f>INDEX(FCF[To],MATCH(FCFdata[[#This Row],[FCFindex]],FCF[FCFindex]))</f>
        <v>11</v>
      </c>
      <c r="G753" s="1" t="str">
        <f>INDEX(FCF[MarkFrom],MATCH(FCFdata[[#This Row],[FCFindex]],FCF[FCFindex]))</f>
        <v>6Gp</v>
      </c>
      <c r="H753" s="1" t="str">
        <f>INDEX(FCF[MarkTo],MATCH(FCFdata[[#This Row],[FCFindex]],FCF[FCFindex]))</f>
        <v>7U</v>
      </c>
      <c r="I753" s="118">
        <f>FCFdata[[#This Row],[SampleLabel]]+3</f>
        <v>54010003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54010005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54</v>
      </c>
      <c r="B754" s="1">
        <f t="shared" si="45"/>
        <v>1</v>
      </c>
      <c r="C754" s="1">
        <f t="shared" si="46"/>
        <v>10</v>
      </c>
      <c r="D754" s="134">
        <f t="shared" si="44"/>
        <v>54010000</v>
      </c>
      <c r="E754" s="1">
        <f>INDEX(FCF[From],MATCH(FCFdata[[#This Row],[FCFindex]],FCF[FCFindex]))</f>
        <v>11</v>
      </c>
      <c r="F754" s="1">
        <f>INDEX(FCF[To],MATCH(FCFdata[[#This Row],[FCFindex]],FCF[FCFindex]))</f>
        <v>12</v>
      </c>
      <c r="G754" s="1" t="str">
        <f>INDEX(FCF[MarkFrom],MATCH(FCFdata[[#This Row],[FCFindex]],FCF[FCFindex]))</f>
        <v>7U</v>
      </c>
      <c r="H754" s="1" t="str">
        <f>INDEX(FCF[MarkTo],MATCH(FCFdata[[#This Row],[FCFindex]],FCF[FCFindex]))</f>
        <v>8Rot</v>
      </c>
      <c r="I754" s="118">
        <f>FCFdata[[#This Row],[SampleLabel]]+3</f>
        <v>54010003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54010005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54</v>
      </c>
      <c r="B755" s="1">
        <f t="shared" si="45"/>
        <v>1</v>
      </c>
      <c r="C755" s="1">
        <f t="shared" si="46"/>
        <v>11</v>
      </c>
      <c r="D755" s="134">
        <f t="shared" si="44"/>
        <v>54010000</v>
      </c>
      <c r="E755" s="1">
        <f>INDEX(FCF[From],MATCH(FCFdata[[#This Row],[FCFindex]],FCF[FCFindex]))</f>
        <v>12</v>
      </c>
      <c r="F755" s="1">
        <f>INDEX(FCF[To],MATCH(FCFdata[[#This Row],[FCFindex]],FCF[FCFindex]))</f>
        <v>13</v>
      </c>
      <c r="G755" s="1" t="str">
        <f>INDEX(FCF[MarkFrom],MATCH(FCFdata[[#This Row],[FCFindex]],FCF[FCFindex]))</f>
        <v>8Rot</v>
      </c>
      <c r="H755" s="1" t="str">
        <f>INDEX(FCF[MarkTo],MATCH(FCFdata[[#This Row],[FCFindex]],FCF[FCFindex]))</f>
        <v>9Ama</v>
      </c>
      <c r="I755" s="118">
        <f>FCFdata[[#This Row],[SampleLabel]]+3</f>
        <v>54010003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54010005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54</v>
      </c>
      <c r="B756" s="1">
        <f t="shared" si="45"/>
        <v>1</v>
      </c>
      <c r="C756" s="1">
        <f t="shared" si="46"/>
        <v>12</v>
      </c>
      <c r="D756" s="134">
        <f t="shared" si="44"/>
        <v>54010000</v>
      </c>
      <c r="E756" s="1">
        <f>INDEX(FCF[From],MATCH(FCFdata[[#This Row],[FCFindex]],FCF[FCFindex]))</f>
        <v>13</v>
      </c>
      <c r="F756" s="1">
        <f>INDEX(FCF[To],MATCH(FCFdata[[#This Row],[FCFindex]],FCF[FCFindex]))</f>
        <v>14</v>
      </c>
      <c r="G756" s="1" t="str">
        <f>INDEX(FCF[MarkFrom],MATCH(FCFdata[[#This Row],[FCFindex]],FCF[FCFindex]))</f>
        <v>9Ama</v>
      </c>
      <c r="H756" s="1" t="str">
        <f>INDEX(FCF[MarkTo],MATCH(FCFdata[[#This Row],[FCFindex]],FCF[FCFindex]))</f>
        <v>10AsTm</v>
      </c>
      <c r="I756" s="118">
        <f>FCFdata[[#This Row],[SampleLabel]]+3</f>
        <v>54010003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54010005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54</v>
      </c>
      <c r="B757" s="1">
        <f t="shared" si="45"/>
        <v>1</v>
      </c>
      <c r="C757" s="1">
        <f t="shared" si="46"/>
        <v>13</v>
      </c>
      <c r="D757" s="134">
        <f t="shared" si="44"/>
        <v>54010000</v>
      </c>
      <c r="E757" s="1">
        <f>INDEX(FCF[From],MATCH(FCFdata[[#This Row],[FCFindex]],FCF[FCFindex]))</f>
        <v>14</v>
      </c>
      <c r="F757" s="1">
        <f>INDEX(FCF[To],MATCH(FCFdata[[#This Row],[FCFindex]],FCF[FCFindex]))</f>
        <v>15</v>
      </c>
      <c r="G757" s="1" t="str">
        <f>INDEX(FCF[MarkFrom],MATCH(FCFdata[[#This Row],[FCFindex]],FCF[FCFindex]))</f>
        <v>10AsTm</v>
      </c>
      <c r="H757" s="1" t="str">
        <f>INDEX(FCF[MarkTo],MATCH(FCFdata[[#This Row],[FCFindex]],FCF[FCFindex]))</f>
        <v>11Azd</v>
      </c>
      <c r="I757" s="118">
        <f>FCFdata[[#This Row],[SampleLabel]]+3</f>
        <v>54010003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54010005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55</v>
      </c>
      <c r="B758" s="1">
        <f t="shared" si="45"/>
        <v>1</v>
      </c>
      <c r="C758" s="1">
        <f t="shared" si="46"/>
        <v>0</v>
      </c>
      <c r="D758" s="134">
        <f t="shared" si="44"/>
        <v>55010000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1D</v>
      </c>
      <c r="I758" s="118">
        <f>FCFdata[[#This Row],[SampleLabel]]+3</f>
        <v>55010003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55010005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55</v>
      </c>
      <c r="B759" s="1">
        <f t="shared" si="45"/>
        <v>1</v>
      </c>
      <c r="C759" s="1">
        <f t="shared" si="46"/>
        <v>1</v>
      </c>
      <c r="D759" s="134">
        <f t="shared" si="44"/>
        <v>55010000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1D</v>
      </c>
      <c r="H759" s="1" t="str">
        <f>INDEX(FCF[MarkTo],MATCH(FCFdata[[#This Row],[FCFindex]],FCF[FCFindex]))</f>
        <v>1M.1</v>
      </c>
      <c r="I759" s="118">
        <f>FCFdata[[#This Row],[SampleLabel]]+3</f>
        <v>55010003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55010005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55</v>
      </c>
      <c r="B760" s="1">
        <f t="shared" si="45"/>
        <v>1</v>
      </c>
      <c r="C760" s="1">
        <f t="shared" si="46"/>
        <v>2</v>
      </c>
      <c r="D760" s="134">
        <f t="shared" si="44"/>
        <v>55010000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1M.1</v>
      </c>
      <c r="H760" s="1" t="str">
        <f>INDEX(FCF[MarkTo],MATCH(FCFdata[[#This Row],[FCFindex]],FCF[FCFindex]))</f>
        <v>2Oct</v>
      </c>
      <c r="I760" s="118">
        <f>FCFdata[[#This Row],[SampleLabel]]+3</f>
        <v>55010003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55010005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55</v>
      </c>
      <c r="B761" s="1">
        <f t="shared" si="45"/>
        <v>1</v>
      </c>
      <c r="C761" s="1">
        <f t="shared" si="46"/>
        <v>3</v>
      </c>
      <c r="D761" s="134">
        <f t="shared" si="44"/>
        <v>55010000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2Oct</v>
      </c>
      <c r="H761" s="1" t="str">
        <f>INDEX(FCF[MarkTo],MATCH(FCFdata[[#This Row],[FCFindex]],FCF[FCFindex]))</f>
        <v>2c</v>
      </c>
      <c r="I761" s="118">
        <f>FCFdata[[#This Row],[SampleLabel]]+3</f>
        <v>55010003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55010005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55</v>
      </c>
      <c r="B762" s="1">
        <f t="shared" si="45"/>
        <v>1</v>
      </c>
      <c r="C762" s="1">
        <f t="shared" si="46"/>
        <v>4</v>
      </c>
      <c r="D762" s="134">
        <f t="shared" si="44"/>
        <v>55010000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2c</v>
      </c>
      <c r="H762" s="1" t="str">
        <f>INDEX(FCF[MarkTo],MATCH(FCFdata[[#This Row],[FCFindex]],FCF[FCFindex]))</f>
        <v>2M2</v>
      </c>
      <c r="I762" s="118">
        <f>FCFdata[[#This Row],[SampleLabel]]+3</f>
        <v>55010003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55010005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55</v>
      </c>
      <c r="B763" s="1">
        <f t="shared" si="45"/>
        <v>1</v>
      </c>
      <c r="C763" s="1">
        <f t="shared" si="46"/>
        <v>5</v>
      </c>
      <c r="D763" s="134">
        <f t="shared" si="44"/>
        <v>55010000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2M2</v>
      </c>
      <c r="H763" s="1" t="str">
        <f>INDEX(FCF[MarkTo],MATCH(FCFdata[[#This Row],[FCFindex]],FCF[FCFindex]))</f>
        <v>3P</v>
      </c>
      <c r="I763" s="118">
        <f>FCFdata[[#This Row],[SampleLabel]]+3</f>
        <v>55010003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55010005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55</v>
      </c>
      <c r="B764" s="1">
        <f t="shared" si="45"/>
        <v>1</v>
      </c>
      <c r="C764" s="1">
        <f t="shared" si="46"/>
        <v>6</v>
      </c>
      <c r="D764" s="134">
        <f t="shared" si="44"/>
        <v>55010000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3P</v>
      </c>
      <c r="H764" s="1" t="str">
        <f>INDEX(FCF[MarkTo],MATCH(FCFdata[[#This Row],[FCFindex]],FCF[FCFindex]))</f>
        <v>4G</v>
      </c>
      <c r="I764" s="118">
        <f>FCFdata[[#This Row],[SampleLabel]]+3</f>
        <v>55010003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55010005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55</v>
      </c>
      <c r="B765" s="1">
        <f t="shared" si="45"/>
        <v>1</v>
      </c>
      <c r="C765" s="1">
        <f t="shared" si="46"/>
        <v>7</v>
      </c>
      <c r="D765" s="134">
        <f t="shared" si="44"/>
        <v>55010000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4G</v>
      </c>
      <c r="H765" s="1" t="str">
        <f>INDEX(FCF[MarkTo],MATCH(FCFdata[[#This Row],[FCFindex]],FCF[FCFindex]))</f>
        <v>5S</v>
      </c>
      <c r="I765" s="118">
        <f>FCFdata[[#This Row],[SampleLabel]]+3</f>
        <v>55010003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55010005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55</v>
      </c>
      <c r="B766" s="1">
        <f t="shared" si="45"/>
        <v>1</v>
      </c>
      <c r="C766" s="1">
        <f t="shared" si="46"/>
        <v>8</v>
      </c>
      <c r="D766" s="134">
        <f t="shared" si="44"/>
        <v>55010000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5S</v>
      </c>
      <c r="H766" s="1" t="str">
        <f>INDEX(FCF[MarkTo],MATCH(FCFdata[[#This Row],[FCFindex]],FCF[FCFindex]))</f>
        <v>6Gp</v>
      </c>
      <c r="I766" s="118">
        <f>FCFdata[[#This Row],[SampleLabel]]+3</f>
        <v>55010003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55010005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55</v>
      </c>
      <c r="B767" s="1">
        <f t="shared" si="45"/>
        <v>1</v>
      </c>
      <c r="C767" s="1">
        <f t="shared" si="46"/>
        <v>9</v>
      </c>
      <c r="D767" s="134">
        <f t="shared" si="44"/>
        <v>55010000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6Gp</v>
      </c>
      <c r="H767" s="1" t="str">
        <f>INDEX(FCF[MarkTo],MATCH(FCFdata[[#This Row],[FCFindex]],FCF[FCFindex]))</f>
        <v>7U</v>
      </c>
      <c r="I767" s="118">
        <f>FCFdata[[#This Row],[SampleLabel]]+3</f>
        <v>55010003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55010005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55</v>
      </c>
      <c r="B768" s="1">
        <f t="shared" si="45"/>
        <v>1</v>
      </c>
      <c r="C768" s="1">
        <f t="shared" si="46"/>
        <v>10</v>
      </c>
      <c r="D768" s="134">
        <f t="shared" si="44"/>
        <v>55010000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7U</v>
      </c>
      <c r="H768" s="1" t="str">
        <f>INDEX(FCF[MarkTo],MATCH(FCFdata[[#This Row],[FCFindex]],FCF[FCFindex]))</f>
        <v>8Rot</v>
      </c>
      <c r="I768" s="118">
        <f>FCFdata[[#This Row],[SampleLabel]]+3</f>
        <v>55010003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55010005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55</v>
      </c>
      <c r="B769" s="1">
        <f t="shared" si="45"/>
        <v>1</v>
      </c>
      <c r="C769" s="1">
        <f t="shared" si="46"/>
        <v>11</v>
      </c>
      <c r="D769" s="134">
        <f t="shared" si="44"/>
        <v>55010000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8Rot</v>
      </c>
      <c r="H769" s="1" t="str">
        <f>INDEX(FCF[MarkTo],MATCH(FCFdata[[#This Row],[FCFindex]],FCF[FCFindex]))</f>
        <v>9Ama</v>
      </c>
      <c r="I769" s="118">
        <f>FCFdata[[#This Row],[SampleLabel]]+3</f>
        <v>55010003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55010005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55</v>
      </c>
      <c r="B770" s="1">
        <f t="shared" si="45"/>
        <v>1</v>
      </c>
      <c r="C770" s="1">
        <f t="shared" si="46"/>
        <v>12</v>
      </c>
      <c r="D770" s="134">
        <f t="shared" ref="D770:D833" si="48">A770*1000000+B770*10000</f>
        <v>55010000</v>
      </c>
      <c r="E770" s="1">
        <f>INDEX(FCF[From],MATCH(FCFdata[[#This Row],[FCFindex]],FCF[FCFindex]))</f>
        <v>13</v>
      </c>
      <c r="F770" s="1">
        <f>INDEX(FCF[To],MATCH(FCFdata[[#This Row],[FCFindex]],FCF[FCFindex]))</f>
        <v>14</v>
      </c>
      <c r="G770" s="1" t="str">
        <f>INDEX(FCF[MarkFrom],MATCH(FCFdata[[#This Row],[FCFindex]],FCF[FCFindex]))</f>
        <v>9Ama</v>
      </c>
      <c r="H770" s="1" t="str">
        <f>INDEX(FCF[MarkTo],MATCH(FCFdata[[#This Row],[FCFindex]],FCF[FCFindex]))</f>
        <v>10AsTm</v>
      </c>
      <c r="I770" s="118">
        <f>FCFdata[[#This Row],[SampleLabel]]+3</f>
        <v>55010003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55010005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55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13</v>
      </c>
      <c r="D771" s="134">
        <f t="shared" si="48"/>
        <v>55010000</v>
      </c>
      <c r="E771" s="1">
        <f>INDEX(FCF[From],MATCH(FCFdata[[#This Row],[FCFindex]],FCF[FCFindex]))</f>
        <v>14</v>
      </c>
      <c r="F771" s="1">
        <f>INDEX(FCF[To],MATCH(FCFdata[[#This Row],[FCFindex]],FCF[FCFindex]))</f>
        <v>15</v>
      </c>
      <c r="G771" s="1" t="str">
        <f>INDEX(FCF[MarkFrom],MATCH(FCFdata[[#This Row],[FCFindex]],FCF[FCFindex]))</f>
        <v>10AsTm</v>
      </c>
      <c r="H771" s="1" t="str">
        <f>INDEX(FCF[MarkTo],MATCH(FCFdata[[#This Row],[FCFindex]],FCF[FCFindex]))</f>
        <v>11Azd</v>
      </c>
      <c r="I771" s="118">
        <f>FCFdata[[#This Row],[SampleLabel]]+3</f>
        <v>55010003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55010005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56</v>
      </c>
      <c r="B772" s="1">
        <f t="shared" si="49"/>
        <v>1</v>
      </c>
      <c r="C772" s="1">
        <f t="shared" si="50"/>
        <v>0</v>
      </c>
      <c r="D772" s="134">
        <f t="shared" si="48"/>
        <v>56010000</v>
      </c>
      <c r="E772" s="1">
        <f>INDEX(FCF[From],MATCH(FCFdata[[#This Row],[FCFindex]],FCF[FCFindex]))</f>
        <v>1</v>
      </c>
      <c r="F772" s="1">
        <f>INDEX(FCF[To],MATCH(FCFdata[[#This Row],[FCFindex]],FCF[FCFindex]))</f>
        <v>2</v>
      </c>
      <c r="G772" s="1" t="str">
        <f>INDEX(FCF[MarkFrom],MATCH(FCFdata[[#This Row],[FCFindex]],FCF[FCFindex]))</f>
        <v>1Dig</v>
      </c>
      <c r="H772" s="1" t="str">
        <f>INDEX(FCF[MarkTo],MATCH(FCFdata[[#This Row],[FCFindex]],FCF[FCFindex]))</f>
        <v>1D</v>
      </c>
      <c r="I772" s="118">
        <f>FCFdata[[#This Row],[SampleLabel]]+3</f>
        <v>56010003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56010005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56</v>
      </c>
      <c r="B773" s="1">
        <f t="shared" si="49"/>
        <v>1</v>
      </c>
      <c r="C773" s="1">
        <f t="shared" si="50"/>
        <v>1</v>
      </c>
      <c r="D773" s="134">
        <f t="shared" si="48"/>
        <v>56010000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1D</v>
      </c>
      <c r="H773" s="1" t="str">
        <f>INDEX(FCF[MarkTo],MATCH(FCFdata[[#This Row],[FCFindex]],FCF[FCFindex]))</f>
        <v>1M.1</v>
      </c>
      <c r="I773" s="118">
        <f>FCFdata[[#This Row],[SampleLabel]]+3</f>
        <v>56010003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56010005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56</v>
      </c>
      <c r="B774" s="1">
        <f t="shared" si="49"/>
        <v>1</v>
      </c>
      <c r="C774" s="1">
        <f t="shared" si="50"/>
        <v>2</v>
      </c>
      <c r="D774" s="134">
        <f t="shared" si="48"/>
        <v>56010000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1M.1</v>
      </c>
      <c r="H774" s="1" t="str">
        <f>INDEX(FCF[MarkTo],MATCH(FCFdata[[#This Row],[FCFindex]],FCF[FCFindex]))</f>
        <v>2Oct</v>
      </c>
      <c r="I774" s="118">
        <f>FCFdata[[#This Row],[SampleLabel]]+3</f>
        <v>56010003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56010005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56</v>
      </c>
      <c r="B775" s="1">
        <f t="shared" si="49"/>
        <v>1</v>
      </c>
      <c r="C775" s="1">
        <f t="shared" si="50"/>
        <v>3</v>
      </c>
      <c r="D775" s="134">
        <f t="shared" si="48"/>
        <v>56010000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2Oct</v>
      </c>
      <c r="H775" s="1" t="str">
        <f>INDEX(FCF[MarkTo],MATCH(FCFdata[[#This Row],[FCFindex]],FCF[FCFindex]))</f>
        <v>2c</v>
      </c>
      <c r="I775" s="118">
        <f>FCFdata[[#This Row],[SampleLabel]]+3</f>
        <v>56010003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56010005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56</v>
      </c>
      <c r="B776" s="1">
        <f t="shared" si="49"/>
        <v>1</v>
      </c>
      <c r="C776" s="1">
        <f t="shared" si="50"/>
        <v>4</v>
      </c>
      <c r="D776" s="134">
        <f t="shared" si="48"/>
        <v>56010000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2c</v>
      </c>
      <c r="H776" s="1" t="str">
        <f>INDEX(FCF[MarkTo],MATCH(FCFdata[[#This Row],[FCFindex]],FCF[FCFindex]))</f>
        <v>2M2</v>
      </c>
      <c r="I776" s="118">
        <f>FCFdata[[#This Row],[SampleLabel]]+3</f>
        <v>56010003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56010005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56</v>
      </c>
      <c r="B777" s="1">
        <f t="shared" si="49"/>
        <v>1</v>
      </c>
      <c r="C777" s="1">
        <f t="shared" si="50"/>
        <v>5</v>
      </c>
      <c r="D777" s="134">
        <f t="shared" si="48"/>
        <v>56010000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2M2</v>
      </c>
      <c r="H777" s="1" t="str">
        <f>INDEX(FCF[MarkTo],MATCH(FCFdata[[#This Row],[FCFindex]],FCF[FCFindex]))</f>
        <v>3P</v>
      </c>
      <c r="I777" s="118">
        <f>FCFdata[[#This Row],[SampleLabel]]+3</f>
        <v>56010003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56010005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56</v>
      </c>
      <c r="B778" s="1">
        <f t="shared" si="49"/>
        <v>1</v>
      </c>
      <c r="C778" s="1">
        <f t="shared" si="50"/>
        <v>6</v>
      </c>
      <c r="D778" s="134">
        <f t="shared" si="48"/>
        <v>56010000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3P</v>
      </c>
      <c r="H778" s="1" t="str">
        <f>INDEX(FCF[MarkTo],MATCH(FCFdata[[#This Row],[FCFindex]],FCF[FCFindex]))</f>
        <v>4G</v>
      </c>
      <c r="I778" s="118">
        <f>FCFdata[[#This Row],[SampleLabel]]+3</f>
        <v>56010003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56010005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56</v>
      </c>
      <c r="B779" s="1">
        <f t="shared" si="49"/>
        <v>1</v>
      </c>
      <c r="C779" s="1">
        <f t="shared" si="50"/>
        <v>7</v>
      </c>
      <c r="D779" s="134">
        <f t="shared" si="48"/>
        <v>56010000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4G</v>
      </c>
      <c r="H779" s="1" t="str">
        <f>INDEX(FCF[MarkTo],MATCH(FCFdata[[#This Row],[FCFindex]],FCF[FCFindex]))</f>
        <v>5S</v>
      </c>
      <c r="I779" s="118">
        <f>FCFdata[[#This Row],[SampleLabel]]+3</f>
        <v>56010003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56010005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56</v>
      </c>
      <c r="B780" s="1">
        <f t="shared" si="49"/>
        <v>1</v>
      </c>
      <c r="C780" s="1">
        <f t="shared" si="50"/>
        <v>8</v>
      </c>
      <c r="D780" s="134">
        <f t="shared" si="48"/>
        <v>56010000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5S</v>
      </c>
      <c r="H780" s="1" t="str">
        <f>INDEX(FCF[MarkTo],MATCH(FCFdata[[#This Row],[FCFindex]],FCF[FCFindex]))</f>
        <v>6Gp</v>
      </c>
      <c r="I780" s="118">
        <f>FCFdata[[#This Row],[SampleLabel]]+3</f>
        <v>56010003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56010005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56</v>
      </c>
      <c r="B781" s="1">
        <f t="shared" si="49"/>
        <v>1</v>
      </c>
      <c r="C781" s="1">
        <f t="shared" si="50"/>
        <v>9</v>
      </c>
      <c r="D781" s="134">
        <f t="shared" si="48"/>
        <v>56010000</v>
      </c>
      <c r="E781" s="1">
        <f>INDEX(FCF[From],MATCH(FCFdata[[#This Row],[FCFindex]],FCF[FCFindex]))</f>
        <v>10</v>
      </c>
      <c r="F781" s="1">
        <f>INDEX(FCF[To],MATCH(FCFdata[[#This Row],[FCFindex]],FCF[FCFindex]))</f>
        <v>11</v>
      </c>
      <c r="G781" s="1" t="str">
        <f>INDEX(FCF[MarkFrom],MATCH(FCFdata[[#This Row],[FCFindex]],FCF[FCFindex]))</f>
        <v>6Gp</v>
      </c>
      <c r="H781" s="1" t="str">
        <f>INDEX(FCF[MarkTo],MATCH(FCFdata[[#This Row],[FCFindex]],FCF[FCFindex]))</f>
        <v>7U</v>
      </c>
      <c r="I781" s="118">
        <f>FCFdata[[#This Row],[SampleLabel]]+3</f>
        <v>56010003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56010005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56</v>
      </c>
      <c r="B782" s="1">
        <f t="shared" si="49"/>
        <v>1</v>
      </c>
      <c r="C782" s="1">
        <f t="shared" si="50"/>
        <v>10</v>
      </c>
      <c r="D782" s="134">
        <f t="shared" si="48"/>
        <v>56010000</v>
      </c>
      <c r="E782" s="1">
        <f>INDEX(FCF[From],MATCH(FCFdata[[#This Row],[FCFindex]],FCF[FCFindex]))</f>
        <v>11</v>
      </c>
      <c r="F782" s="1">
        <f>INDEX(FCF[To],MATCH(FCFdata[[#This Row],[FCFindex]],FCF[FCFindex]))</f>
        <v>12</v>
      </c>
      <c r="G782" s="1" t="str">
        <f>INDEX(FCF[MarkFrom],MATCH(FCFdata[[#This Row],[FCFindex]],FCF[FCFindex]))</f>
        <v>7U</v>
      </c>
      <c r="H782" s="1" t="str">
        <f>INDEX(FCF[MarkTo],MATCH(FCFdata[[#This Row],[FCFindex]],FCF[FCFindex]))</f>
        <v>8Rot</v>
      </c>
      <c r="I782" s="118">
        <f>FCFdata[[#This Row],[SampleLabel]]+3</f>
        <v>56010003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56010005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56</v>
      </c>
      <c r="B783" s="1">
        <f t="shared" si="49"/>
        <v>1</v>
      </c>
      <c r="C783" s="1">
        <f t="shared" si="50"/>
        <v>11</v>
      </c>
      <c r="D783" s="134">
        <f t="shared" si="48"/>
        <v>56010000</v>
      </c>
      <c r="E783" s="1">
        <f>INDEX(FCF[From],MATCH(FCFdata[[#This Row],[FCFindex]],FCF[FCFindex]))</f>
        <v>12</v>
      </c>
      <c r="F783" s="1">
        <f>INDEX(FCF[To],MATCH(FCFdata[[#This Row],[FCFindex]],FCF[FCFindex]))</f>
        <v>13</v>
      </c>
      <c r="G783" s="1" t="str">
        <f>INDEX(FCF[MarkFrom],MATCH(FCFdata[[#This Row],[FCFindex]],FCF[FCFindex]))</f>
        <v>8Rot</v>
      </c>
      <c r="H783" s="1" t="str">
        <f>INDEX(FCF[MarkTo],MATCH(FCFdata[[#This Row],[FCFindex]],FCF[FCFindex]))</f>
        <v>9Ama</v>
      </c>
      <c r="I783" s="118">
        <f>FCFdata[[#This Row],[SampleLabel]]+3</f>
        <v>56010003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56010005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56</v>
      </c>
      <c r="B784" s="1">
        <f t="shared" si="49"/>
        <v>1</v>
      </c>
      <c r="C784" s="1">
        <f t="shared" si="50"/>
        <v>12</v>
      </c>
      <c r="D784" s="134">
        <f t="shared" si="48"/>
        <v>56010000</v>
      </c>
      <c r="E784" s="1">
        <f>INDEX(FCF[From],MATCH(FCFdata[[#This Row],[FCFindex]],FCF[FCFindex]))</f>
        <v>13</v>
      </c>
      <c r="F784" s="1">
        <f>INDEX(FCF[To],MATCH(FCFdata[[#This Row],[FCFindex]],FCF[FCFindex]))</f>
        <v>14</v>
      </c>
      <c r="G784" s="1" t="str">
        <f>INDEX(FCF[MarkFrom],MATCH(FCFdata[[#This Row],[FCFindex]],FCF[FCFindex]))</f>
        <v>9Ama</v>
      </c>
      <c r="H784" s="1" t="str">
        <f>INDEX(FCF[MarkTo],MATCH(FCFdata[[#This Row],[FCFindex]],FCF[FCFindex]))</f>
        <v>10AsTm</v>
      </c>
      <c r="I784" s="118">
        <f>FCFdata[[#This Row],[SampleLabel]]+3</f>
        <v>56010003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56010005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56</v>
      </c>
      <c r="B785" s="1">
        <f t="shared" si="49"/>
        <v>1</v>
      </c>
      <c r="C785" s="1">
        <f t="shared" si="50"/>
        <v>13</v>
      </c>
      <c r="D785" s="134">
        <f t="shared" si="48"/>
        <v>56010000</v>
      </c>
      <c r="E785" s="1">
        <f>INDEX(FCF[From],MATCH(FCFdata[[#This Row],[FCFindex]],FCF[FCFindex]))</f>
        <v>14</v>
      </c>
      <c r="F785" s="1">
        <f>INDEX(FCF[To],MATCH(FCFdata[[#This Row],[FCFindex]],FCF[FCFindex]))</f>
        <v>15</v>
      </c>
      <c r="G785" s="1" t="str">
        <f>INDEX(FCF[MarkFrom],MATCH(FCFdata[[#This Row],[FCFindex]],FCF[FCFindex]))</f>
        <v>10AsTm</v>
      </c>
      <c r="H785" s="1" t="str">
        <f>INDEX(FCF[MarkTo],MATCH(FCFdata[[#This Row],[FCFindex]],FCF[FCFindex]))</f>
        <v>11Azd</v>
      </c>
      <c r="I785" s="118">
        <f>FCFdata[[#This Row],[SampleLabel]]+3</f>
        <v>56010003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56010005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57</v>
      </c>
      <c r="B786" s="1">
        <f t="shared" si="49"/>
        <v>1</v>
      </c>
      <c r="C786" s="1">
        <f t="shared" si="50"/>
        <v>0</v>
      </c>
      <c r="D786" s="134">
        <f t="shared" si="48"/>
        <v>57010000</v>
      </c>
      <c r="E786" s="1">
        <f>INDEX(FCF[From],MATCH(FCFdata[[#This Row],[FCFindex]],FCF[FCFindex]))</f>
        <v>1</v>
      </c>
      <c r="F786" s="1">
        <f>INDEX(FCF[To],MATCH(FCFdata[[#This Row],[FCFindex]],FCF[FCFindex]))</f>
        <v>2</v>
      </c>
      <c r="G786" s="1" t="str">
        <f>INDEX(FCF[MarkFrom],MATCH(FCFdata[[#This Row],[FCFindex]],FCF[FCFindex]))</f>
        <v>1Dig</v>
      </c>
      <c r="H786" s="1" t="str">
        <f>INDEX(FCF[MarkTo],MATCH(FCFdata[[#This Row],[FCFindex]],FCF[FCFindex]))</f>
        <v>1D</v>
      </c>
      <c r="I786" s="118">
        <f>FCFdata[[#This Row],[SampleLabel]]+3</f>
        <v>57010003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57010005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57</v>
      </c>
      <c r="B787" s="1">
        <f t="shared" si="49"/>
        <v>1</v>
      </c>
      <c r="C787" s="1">
        <f t="shared" si="50"/>
        <v>1</v>
      </c>
      <c r="D787" s="134">
        <f t="shared" si="48"/>
        <v>57010000</v>
      </c>
      <c r="E787" s="1">
        <f>INDEX(FCF[From],MATCH(FCFdata[[#This Row],[FCFindex]],FCF[FCFindex]))</f>
        <v>2</v>
      </c>
      <c r="F787" s="1">
        <f>INDEX(FCF[To],MATCH(FCFdata[[#This Row],[FCFindex]],FCF[FCFindex]))</f>
        <v>3</v>
      </c>
      <c r="G787" s="1" t="str">
        <f>INDEX(FCF[MarkFrom],MATCH(FCFdata[[#This Row],[FCFindex]],FCF[FCFindex]))</f>
        <v>1D</v>
      </c>
      <c r="H787" s="1" t="str">
        <f>INDEX(FCF[MarkTo],MATCH(FCFdata[[#This Row],[FCFindex]],FCF[FCFindex]))</f>
        <v>1M.1</v>
      </c>
      <c r="I787" s="118">
        <f>FCFdata[[#This Row],[SampleLabel]]+3</f>
        <v>57010003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57010005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57</v>
      </c>
      <c r="B788" s="1">
        <f t="shared" si="49"/>
        <v>1</v>
      </c>
      <c r="C788" s="1">
        <f t="shared" si="50"/>
        <v>2</v>
      </c>
      <c r="D788" s="134">
        <f t="shared" si="48"/>
        <v>57010000</v>
      </c>
      <c r="E788" s="1">
        <f>INDEX(FCF[From],MATCH(FCFdata[[#This Row],[FCFindex]],FCF[FCFindex]))</f>
        <v>3</v>
      </c>
      <c r="F788" s="1">
        <f>INDEX(FCF[To],MATCH(FCFdata[[#This Row],[FCFindex]],FCF[FCFindex]))</f>
        <v>4</v>
      </c>
      <c r="G788" s="1" t="str">
        <f>INDEX(FCF[MarkFrom],MATCH(FCFdata[[#This Row],[FCFindex]],FCF[FCFindex]))</f>
        <v>1M.1</v>
      </c>
      <c r="H788" s="1" t="str">
        <f>INDEX(FCF[MarkTo],MATCH(FCFdata[[#This Row],[FCFindex]],FCF[FCFindex]))</f>
        <v>2Oct</v>
      </c>
      <c r="I788" s="118">
        <f>FCFdata[[#This Row],[SampleLabel]]+3</f>
        <v>57010003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57010005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57</v>
      </c>
      <c r="B789" s="1">
        <f t="shared" si="49"/>
        <v>1</v>
      </c>
      <c r="C789" s="1">
        <f t="shared" si="50"/>
        <v>3</v>
      </c>
      <c r="D789" s="134">
        <f t="shared" si="48"/>
        <v>57010000</v>
      </c>
      <c r="E789" s="1">
        <f>INDEX(FCF[From],MATCH(FCFdata[[#This Row],[FCFindex]],FCF[FCFindex]))</f>
        <v>4</v>
      </c>
      <c r="F789" s="1">
        <f>INDEX(FCF[To],MATCH(FCFdata[[#This Row],[FCFindex]],FCF[FCFindex]))</f>
        <v>5</v>
      </c>
      <c r="G789" s="1" t="str">
        <f>INDEX(FCF[MarkFrom],MATCH(FCFdata[[#This Row],[FCFindex]],FCF[FCFindex]))</f>
        <v>2Oct</v>
      </c>
      <c r="H789" s="1" t="str">
        <f>INDEX(FCF[MarkTo],MATCH(FCFdata[[#This Row],[FCFindex]],FCF[FCFindex]))</f>
        <v>2c</v>
      </c>
      <c r="I789" s="118">
        <f>FCFdata[[#This Row],[SampleLabel]]+3</f>
        <v>57010003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57010005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57</v>
      </c>
      <c r="B790" s="1">
        <f t="shared" si="49"/>
        <v>1</v>
      </c>
      <c r="C790" s="1">
        <f t="shared" si="50"/>
        <v>4</v>
      </c>
      <c r="D790" s="134">
        <f t="shared" si="48"/>
        <v>57010000</v>
      </c>
      <c r="E790" s="1">
        <f>INDEX(FCF[From],MATCH(FCFdata[[#This Row],[FCFindex]],FCF[FCFindex]))</f>
        <v>5</v>
      </c>
      <c r="F790" s="1">
        <f>INDEX(FCF[To],MATCH(FCFdata[[#This Row],[FCFindex]],FCF[FCFindex]))</f>
        <v>6</v>
      </c>
      <c r="G790" s="1" t="str">
        <f>INDEX(FCF[MarkFrom],MATCH(FCFdata[[#This Row],[FCFindex]],FCF[FCFindex]))</f>
        <v>2c</v>
      </c>
      <c r="H790" s="1" t="str">
        <f>INDEX(FCF[MarkTo],MATCH(FCFdata[[#This Row],[FCFindex]],FCF[FCFindex]))</f>
        <v>2M2</v>
      </c>
      <c r="I790" s="118">
        <f>FCFdata[[#This Row],[SampleLabel]]+3</f>
        <v>57010003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57010005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57</v>
      </c>
      <c r="B791" s="1">
        <f t="shared" si="49"/>
        <v>1</v>
      </c>
      <c r="C791" s="1">
        <f t="shared" si="50"/>
        <v>5</v>
      </c>
      <c r="D791" s="134">
        <f t="shared" si="48"/>
        <v>57010000</v>
      </c>
      <c r="E791" s="1">
        <f>INDEX(FCF[From],MATCH(FCFdata[[#This Row],[FCFindex]],FCF[FCFindex]))</f>
        <v>6</v>
      </c>
      <c r="F791" s="1">
        <f>INDEX(FCF[To],MATCH(FCFdata[[#This Row],[FCFindex]],FCF[FCFindex]))</f>
        <v>7</v>
      </c>
      <c r="G791" s="1" t="str">
        <f>INDEX(FCF[MarkFrom],MATCH(FCFdata[[#This Row],[FCFindex]],FCF[FCFindex]))</f>
        <v>2M2</v>
      </c>
      <c r="H791" s="1" t="str">
        <f>INDEX(FCF[MarkTo],MATCH(FCFdata[[#This Row],[FCFindex]],FCF[FCFindex]))</f>
        <v>3P</v>
      </c>
      <c r="I791" s="118">
        <f>FCFdata[[#This Row],[SampleLabel]]+3</f>
        <v>57010003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57010005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57</v>
      </c>
      <c r="B792" s="1">
        <f t="shared" si="49"/>
        <v>1</v>
      </c>
      <c r="C792" s="1">
        <f t="shared" si="50"/>
        <v>6</v>
      </c>
      <c r="D792" s="134">
        <f t="shared" si="48"/>
        <v>57010000</v>
      </c>
      <c r="E792" s="1">
        <f>INDEX(FCF[From],MATCH(FCFdata[[#This Row],[FCFindex]],FCF[FCFindex]))</f>
        <v>7</v>
      </c>
      <c r="F792" s="1">
        <f>INDEX(FCF[To],MATCH(FCFdata[[#This Row],[FCFindex]],FCF[FCFindex]))</f>
        <v>8</v>
      </c>
      <c r="G792" s="1" t="str">
        <f>INDEX(FCF[MarkFrom],MATCH(FCFdata[[#This Row],[FCFindex]],FCF[FCFindex]))</f>
        <v>3P</v>
      </c>
      <c r="H792" s="1" t="str">
        <f>INDEX(FCF[MarkTo],MATCH(FCFdata[[#This Row],[FCFindex]],FCF[FCFindex]))</f>
        <v>4G</v>
      </c>
      <c r="I792" s="118">
        <f>FCFdata[[#This Row],[SampleLabel]]+3</f>
        <v>57010003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57010005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57</v>
      </c>
      <c r="B793" s="1">
        <f t="shared" si="49"/>
        <v>1</v>
      </c>
      <c r="C793" s="1">
        <f t="shared" si="50"/>
        <v>7</v>
      </c>
      <c r="D793" s="134">
        <f t="shared" si="48"/>
        <v>57010000</v>
      </c>
      <c r="E793" s="1">
        <f>INDEX(FCF[From],MATCH(FCFdata[[#This Row],[FCFindex]],FCF[FCFindex]))</f>
        <v>8</v>
      </c>
      <c r="F793" s="1">
        <f>INDEX(FCF[To],MATCH(FCFdata[[#This Row],[FCFindex]],FCF[FCFindex]))</f>
        <v>9</v>
      </c>
      <c r="G793" s="1" t="str">
        <f>INDEX(FCF[MarkFrom],MATCH(FCFdata[[#This Row],[FCFindex]],FCF[FCFindex]))</f>
        <v>4G</v>
      </c>
      <c r="H793" s="1" t="str">
        <f>INDEX(FCF[MarkTo],MATCH(FCFdata[[#This Row],[FCFindex]],FCF[FCFindex]))</f>
        <v>5S</v>
      </c>
      <c r="I793" s="118">
        <f>FCFdata[[#This Row],[SampleLabel]]+3</f>
        <v>57010003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57010005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57</v>
      </c>
      <c r="B794" s="1">
        <f t="shared" si="49"/>
        <v>1</v>
      </c>
      <c r="C794" s="1">
        <f t="shared" si="50"/>
        <v>8</v>
      </c>
      <c r="D794" s="134">
        <f t="shared" si="48"/>
        <v>57010000</v>
      </c>
      <c r="E794" s="1">
        <f>INDEX(FCF[From],MATCH(FCFdata[[#This Row],[FCFindex]],FCF[FCFindex]))</f>
        <v>9</v>
      </c>
      <c r="F794" s="1">
        <f>INDEX(FCF[To],MATCH(FCFdata[[#This Row],[FCFindex]],FCF[FCFindex]))</f>
        <v>10</v>
      </c>
      <c r="G794" s="1" t="str">
        <f>INDEX(FCF[MarkFrom],MATCH(FCFdata[[#This Row],[FCFindex]],FCF[FCFindex]))</f>
        <v>5S</v>
      </c>
      <c r="H794" s="1" t="str">
        <f>INDEX(FCF[MarkTo],MATCH(FCFdata[[#This Row],[FCFindex]],FCF[FCFindex]))</f>
        <v>6Gp</v>
      </c>
      <c r="I794" s="118">
        <f>FCFdata[[#This Row],[SampleLabel]]+3</f>
        <v>57010003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57010005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57</v>
      </c>
      <c r="B795" s="1">
        <f t="shared" si="49"/>
        <v>1</v>
      </c>
      <c r="C795" s="1">
        <f t="shared" si="50"/>
        <v>9</v>
      </c>
      <c r="D795" s="134">
        <f t="shared" si="48"/>
        <v>57010000</v>
      </c>
      <c r="E795" s="1">
        <f>INDEX(FCF[From],MATCH(FCFdata[[#This Row],[FCFindex]],FCF[FCFindex]))</f>
        <v>10</v>
      </c>
      <c r="F795" s="1">
        <f>INDEX(FCF[To],MATCH(FCFdata[[#This Row],[FCFindex]],FCF[FCFindex]))</f>
        <v>11</v>
      </c>
      <c r="G795" s="1" t="str">
        <f>INDEX(FCF[MarkFrom],MATCH(FCFdata[[#This Row],[FCFindex]],FCF[FCFindex]))</f>
        <v>6Gp</v>
      </c>
      <c r="H795" s="1" t="str">
        <f>INDEX(FCF[MarkTo],MATCH(FCFdata[[#This Row],[FCFindex]],FCF[FCFindex]))</f>
        <v>7U</v>
      </c>
      <c r="I795" s="118">
        <f>FCFdata[[#This Row],[SampleLabel]]+3</f>
        <v>57010003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57010005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57</v>
      </c>
      <c r="B796" s="1">
        <f t="shared" si="49"/>
        <v>1</v>
      </c>
      <c r="C796" s="1">
        <f t="shared" si="50"/>
        <v>10</v>
      </c>
      <c r="D796" s="134">
        <f t="shared" si="48"/>
        <v>57010000</v>
      </c>
      <c r="E796" s="1">
        <f>INDEX(FCF[From],MATCH(FCFdata[[#This Row],[FCFindex]],FCF[FCFindex]))</f>
        <v>11</v>
      </c>
      <c r="F796" s="1">
        <f>INDEX(FCF[To],MATCH(FCFdata[[#This Row],[FCFindex]],FCF[FCFindex]))</f>
        <v>12</v>
      </c>
      <c r="G796" s="1" t="str">
        <f>INDEX(FCF[MarkFrom],MATCH(FCFdata[[#This Row],[FCFindex]],FCF[FCFindex]))</f>
        <v>7U</v>
      </c>
      <c r="H796" s="1" t="str">
        <f>INDEX(FCF[MarkTo],MATCH(FCFdata[[#This Row],[FCFindex]],FCF[FCFindex]))</f>
        <v>8Rot</v>
      </c>
      <c r="I796" s="118">
        <f>FCFdata[[#This Row],[SampleLabel]]+3</f>
        <v>57010003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57010005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57</v>
      </c>
      <c r="B797" s="1">
        <f t="shared" si="49"/>
        <v>1</v>
      </c>
      <c r="C797" s="1">
        <f t="shared" si="50"/>
        <v>11</v>
      </c>
      <c r="D797" s="134">
        <f t="shared" si="48"/>
        <v>57010000</v>
      </c>
      <c r="E797" s="1">
        <f>INDEX(FCF[From],MATCH(FCFdata[[#This Row],[FCFindex]],FCF[FCFindex]))</f>
        <v>12</v>
      </c>
      <c r="F797" s="1">
        <f>INDEX(FCF[To],MATCH(FCFdata[[#This Row],[FCFindex]],FCF[FCFindex]))</f>
        <v>13</v>
      </c>
      <c r="G797" s="1" t="str">
        <f>INDEX(FCF[MarkFrom],MATCH(FCFdata[[#This Row],[FCFindex]],FCF[FCFindex]))</f>
        <v>8Rot</v>
      </c>
      <c r="H797" s="1" t="str">
        <f>INDEX(FCF[MarkTo],MATCH(FCFdata[[#This Row],[FCFindex]],FCF[FCFindex]))</f>
        <v>9Ama</v>
      </c>
      <c r="I797" s="118">
        <f>FCFdata[[#This Row],[SampleLabel]]+3</f>
        <v>57010003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57010005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57</v>
      </c>
      <c r="B798" s="1">
        <f t="shared" si="49"/>
        <v>1</v>
      </c>
      <c r="C798" s="1">
        <f t="shared" si="50"/>
        <v>12</v>
      </c>
      <c r="D798" s="134">
        <f t="shared" si="48"/>
        <v>57010000</v>
      </c>
      <c r="E798" s="1">
        <f>INDEX(FCF[From],MATCH(FCFdata[[#This Row],[FCFindex]],FCF[FCFindex]))</f>
        <v>13</v>
      </c>
      <c r="F798" s="1">
        <f>INDEX(FCF[To],MATCH(FCFdata[[#This Row],[FCFindex]],FCF[FCFindex]))</f>
        <v>14</v>
      </c>
      <c r="G798" s="1" t="str">
        <f>INDEX(FCF[MarkFrom],MATCH(FCFdata[[#This Row],[FCFindex]],FCF[FCFindex]))</f>
        <v>9Ama</v>
      </c>
      <c r="H798" s="1" t="str">
        <f>INDEX(FCF[MarkTo],MATCH(FCFdata[[#This Row],[FCFindex]],FCF[FCFindex]))</f>
        <v>10AsTm</v>
      </c>
      <c r="I798" s="118">
        <f>FCFdata[[#This Row],[SampleLabel]]+3</f>
        <v>57010003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57010005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57</v>
      </c>
      <c r="B799" s="1">
        <f t="shared" si="49"/>
        <v>1</v>
      </c>
      <c r="C799" s="1">
        <f t="shared" si="50"/>
        <v>13</v>
      </c>
      <c r="D799" s="134">
        <f t="shared" si="48"/>
        <v>57010000</v>
      </c>
      <c r="E799" s="1">
        <f>INDEX(FCF[From],MATCH(FCFdata[[#This Row],[FCFindex]],FCF[FCFindex]))</f>
        <v>14</v>
      </c>
      <c r="F799" s="1">
        <f>INDEX(FCF[To],MATCH(FCFdata[[#This Row],[FCFindex]],FCF[FCFindex]))</f>
        <v>15</v>
      </c>
      <c r="G799" s="1" t="str">
        <f>INDEX(FCF[MarkFrom],MATCH(FCFdata[[#This Row],[FCFindex]],FCF[FCFindex]))</f>
        <v>10AsTm</v>
      </c>
      <c r="H799" s="1" t="str">
        <f>INDEX(FCF[MarkTo],MATCH(FCFdata[[#This Row],[FCFindex]],FCF[FCFindex]))</f>
        <v>11Azd</v>
      </c>
      <c r="I799" s="118">
        <f>FCFdata[[#This Row],[SampleLabel]]+3</f>
        <v>57010003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57010005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58</v>
      </c>
      <c r="B800" s="1">
        <f t="shared" si="49"/>
        <v>1</v>
      </c>
      <c r="C800" s="1">
        <f t="shared" si="50"/>
        <v>0</v>
      </c>
      <c r="D800" s="134">
        <f t="shared" si="48"/>
        <v>58010000</v>
      </c>
      <c r="E800" s="1">
        <f>INDEX(FCF[From],MATCH(FCFdata[[#This Row],[FCFindex]],FCF[FCFindex]))</f>
        <v>1</v>
      </c>
      <c r="F800" s="1">
        <f>INDEX(FCF[To],MATCH(FCFdata[[#This Row],[FCFindex]],FCF[FCFindex]))</f>
        <v>2</v>
      </c>
      <c r="G800" s="1" t="str">
        <f>INDEX(FCF[MarkFrom],MATCH(FCFdata[[#This Row],[FCFindex]],FCF[FCFindex]))</f>
        <v>1Dig</v>
      </c>
      <c r="H800" s="1" t="str">
        <f>INDEX(FCF[MarkTo],MATCH(FCFdata[[#This Row],[FCFindex]],FCF[FCFindex]))</f>
        <v>1D</v>
      </c>
      <c r="I800" s="118">
        <f>FCFdata[[#This Row],[SampleLabel]]+3</f>
        <v>58010003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58010005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58</v>
      </c>
      <c r="B801" s="1">
        <f t="shared" si="49"/>
        <v>1</v>
      </c>
      <c r="C801" s="1">
        <f t="shared" si="50"/>
        <v>1</v>
      </c>
      <c r="D801" s="134">
        <f t="shared" si="48"/>
        <v>58010000</v>
      </c>
      <c r="E801" s="1">
        <f>INDEX(FCF[From],MATCH(FCFdata[[#This Row],[FCFindex]],FCF[FCFindex]))</f>
        <v>2</v>
      </c>
      <c r="F801" s="1">
        <f>INDEX(FCF[To],MATCH(FCFdata[[#This Row],[FCFindex]],FCF[FCFindex]))</f>
        <v>3</v>
      </c>
      <c r="G801" s="1" t="str">
        <f>INDEX(FCF[MarkFrom],MATCH(FCFdata[[#This Row],[FCFindex]],FCF[FCFindex]))</f>
        <v>1D</v>
      </c>
      <c r="H801" s="1" t="str">
        <f>INDEX(FCF[MarkTo],MATCH(FCFdata[[#This Row],[FCFindex]],FCF[FCFindex]))</f>
        <v>1M.1</v>
      </c>
      <c r="I801" s="118">
        <f>FCFdata[[#This Row],[SampleLabel]]+3</f>
        <v>58010003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58010005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58</v>
      </c>
      <c r="B802" s="1">
        <f t="shared" si="49"/>
        <v>1</v>
      </c>
      <c r="C802" s="1">
        <f t="shared" si="50"/>
        <v>2</v>
      </c>
      <c r="D802" s="134">
        <f t="shared" si="48"/>
        <v>58010000</v>
      </c>
      <c r="E802" s="1">
        <f>INDEX(FCF[From],MATCH(FCFdata[[#This Row],[FCFindex]],FCF[FCFindex]))</f>
        <v>3</v>
      </c>
      <c r="F802" s="1">
        <f>INDEX(FCF[To],MATCH(FCFdata[[#This Row],[FCFindex]],FCF[FCFindex]))</f>
        <v>4</v>
      </c>
      <c r="G802" s="1" t="str">
        <f>INDEX(FCF[MarkFrom],MATCH(FCFdata[[#This Row],[FCFindex]],FCF[FCFindex]))</f>
        <v>1M.1</v>
      </c>
      <c r="H802" s="1" t="str">
        <f>INDEX(FCF[MarkTo],MATCH(FCFdata[[#This Row],[FCFindex]],FCF[FCFindex]))</f>
        <v>2Oct</v>
      </c>
      <c r="I802" s="118">
        <f>FCFdata[[#This Row],[SampleLabel]]+3</f>
        <v>58010003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58010005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58</v>
      </c>
      <c r="B803" s="1">
        <f t="shared" si="49"/>
        <v>1</v>
      </c>
      <c r="C803" s="1">
        <f t="shared" si="50"/>
        <v>3</v>
      </c>
      <c r="D803" s="134">
        <f t="shared" si="48"/>
        <v>58010000</v>
      </c>
      <c r="E803" s="1">
        <f>INDEX(FCF[From],MATCH(FCFdata[[#This Row],[FCFindex]],FCF[FCFindex]))</f>
        <v>4</v>
      </c>
      <c r="F803" s="1">
        <f>INDEX(FCF[To],MATCH(FCFdata[[#This Row],[FCFindex]],FCF[FCFindex]))</f>
        <v>5</v>
      </c>
      <c r="G803" s="1" t="str">
        <f>INDEX(FCF[MarkFrom],MATCH(FCFdata[[#This Row],[FCFindex]],FCF[FCFindex]))</f>
        <v>2Oct</v>
      </c>
      <c r="H803" s="1" t="str">
        <f>INDEX(FCF[MarkTo],MATCH(FCFdata[[#This Row],[FCFindex]],FCF[FCFindex]))</f>
        <v>2c</v>
      </c>
      <c r="I803" s="118">
        <f>FCFdata[[#This Row],[SampleLabel]]+3</f>
        <v>58010003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58010005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58</v>
      </c>
      <c r="B804" s="1">
        <f t="shared" si="49"/>
        <v>1</v>
      </c>
      <c r="C804" s="1">
        <f t="shared" si="50"/>
        <v>4</v>
      </c>
      <c r="D804" s="134">
        <f t="shared" si="48"/>
        <v>58010000</v>
      </c>
      <c r="E804" s="1">
        <f>INDEX(FCF[From],MATCH(FCFdata[[#This Row],[FCFindex]],FCF[FCFindex]))</f>
        <v>5</v>
      </c>
      <c r="F804" s="1">
        <f>INDEX(FCF[To],MATCH(FCFdata[[#This Row],[FCFindex]],FCF[FCFindex]))</f>
        <v>6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2M2</v>
      </c>
      <c r="I804" s="118">
        <f>FCFdata[[#This Row],[SampleLabel]]+3</f>
        <v>58010003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58010005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58</v>
      </c>
      <c r="B805" s="1">
        <f t="shared" si="49"/>
        <v>1</v>
      </c>
      <c r="C805" s="1">
        <f t="shared" si="50"/>
        <v>5</v>
      </c>
      <c r="D805" s="134">
        <f t="shared" si="48"/>
        <v>58010000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2M2</v>
      </c>
      <c r="H805" s="1" t="str">
        <f>INDEX(FCF[MarkTo],MATCH(FCFdata[[#This Row],[FCFindex]],FCF[FCFindex]))</f>
        <v>3P</v>
      </c>
      <c r="I805" s="118">
        <f>FCFdata[[#This Row],[SampleLabel]]+3</f>
        <v>58010003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58010005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58</v>
      </c>
      <c r="B806" s="1">
        <f t="shared" si="49"/>
        <v>1</v>
      </c>
      <c r="C806" s="1">
        <f t="shared" si="50"/>
        <v>6</v>
      </c>
      <c r="D806" s="134">
        <f t="shared" si="48"/>
        <v>58010000</v>
      </c>
      <c r="E806" s="1">
        <f>INDEX(FCF[From],MATCH(FCFdata[[#This Row],[FCFindex]],FCF[FCFindex]))</f>
        <v>7</v>
      </c>
      <c r="F806" s="1">
        <f>INDEX(FCF[To],MATCH(FCFdata[[#This Row],[FCFindex]],FCF[FCFindex]))</f>
        <v>8</v>
      </c>
      <c r="G806" s="1" t="str">
        <f>INDEX(FCF[MarkFrom],MATCH(FCFdata[[#This Row],[FCFindex]],FCF[FCFindex]))</f>
        <v>3P</v>
      </c>
      <c r="H806" s="1" t="str">
        <f>INDEX(FCF[MarkTo],MATCH(FCFdata[[#This Row],[FCFindex]],FCF[FCFindex]))</f>
        <v>4G</v>
      </c>
      <c r="I806" s="118">
        <f>FCFdata[[#This Row],[SampleLabel]]+3</f>
        <v>58010003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58010005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58</v>
      </c>
      <c r="B807" s="1">
        <f t="shared" si="49"/>
        <v>1</v>
      </c>
      <c r="C807" s="1">
        <f t="shared" si="50"/>
        <v>7</v>
      </c>
      <c r="D807" s="134">
        <f t="shared" si="48"/>
        <v>58010000</v>
      </c>
      <c r="E807" s="1">
        <f>INDEX(FCF[From],MATCH(FCFdata[[#This Row],[FCFindex]],FCF[FCFindex]))</f>
        <v>8</v>
      </c>
      <c r="F807" s="1">
        <f>INDEX(FCF[To],MATCH(FCFdata[[#This Row],[FCFindex]],FCF[FCFindex]))</f>
        <v>9</v>
      </c>
      <c r="G807" s="1" t="str">
        <f>INDEX(FCF[MarkFrom],MATCH(FCFdata[[#This Row],[FCFindex]],FCF[FCFindex]))</f>
        <v>4G</v>
      </c>
      <c r="H807" s="1" t="str">
        <f>INDEX(FCF[MarkTo],MATCH(FCFdata[[#This Row],[FCFindex]],FCF[FCFindex]))</f>
        <v>5S</v>
      </c>
      <c r="I807" s="118">
        <f>FCFdata[[#This Row],[SampleLabel]]+3</f>
        <v>58010003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58010005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58</v>
      </c>
      <c r="B808" s="1">
        <f t="shared" si="49"/>
        <v>1</v>
      </c>
      <c r="C808" s="1">
        <f t="shared" si="50"/>
        <v>8</v>
      </c>
      <c r="D808" s="134">
        <f t="shared" si="48"/>
        <v>58010000</v>
      </c>
      <c r="E808" s="1">
        <f>INDEX(FCF[From],MATCH(FCFdata[[#This Row],[FCFindex]],FCF[FCFindex]))</f>
        <v>9</v>
      </c>
      <c r="F808" s="1">
        <f>INDEX(FCF[To],MATCH(FCFdata[[#This Row],[FCFindex]],FCF[FCFindex]))</f>
        <v>10</v>
      </c>
      <c r="G808" s="1" t="str">
        <f>INDEX(FCF[MarkFrom],MATCH(FCFdata[[#This Row],[FCFindex]],FCF[FCFindex]))</f>
        <v>5S</v>
      </c>
      <c r="H808" s="1" t="str">
        <f>INDEX(FCF[MarkTo],MATCH(FCFdata[[#This Row],[FCFindex]],FCF[FCFindex]))</f>
        <v>6Gp</v>
      </c>
      <c r="I808" s="118">
        <f>FCFdata[[#This Row],[SampleLabel]]+3</f>
        <v>58010003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58010005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58</v>
      </c>
      <c r="B809" s="1">
        <f t="shared" si="49"/>
        <v>1</v>
      </c>
      <c r="C809" s="1">
        <f t="shared" si="50"/>
        <v>9</v>
      </c>
      <c r="D809" s="134">
        <f t="shared" si="48"/>
        <v>58010000</v>
      </c>
      <c r="E809" s="1">
        <f>INDEX(FCF[From],MATCH(FCFdata[[#This Row],[FCFindex]],FCF[FCFindex]))</f>
        <v>10</v>
      </c>
      <c r="F809" s="1">
        <f>INDEX(FCF[To],MATCH(FCFdata[[#This Row],[FCFindex]],FCF[FCFindex]))</f>
        <v>11</v>
      </c>
      <c r="G809" s="1" t="str">
        <f>INDEX(FCF[MarkFrom],MATCH(FCFdata[[#This Row],[FCFindex]],FCF[FCFindex]))</f>
        <v>6Gp</v>
      </c>
      <c r="H809" s="1" t="str">
        <f>INDEX(FCF[MarkTo],MATCH(FCFdata[[#This Row],[FCFindex]],FCF[FCFindex]))</f>
        <v>7U</v>
      </c>
      <c r="I809" s="118">
        <f>FCFdata[[#This Row],[SampleLabel]]+3</f>
        <v>58010003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58010005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58</v>
      </c>
      <c r="B810" s="1">
        <f t="shared" si="49"/>
        <v>1</v>
      </c>
      <c r="C810" s="1">
        <f t="shared" si="50"/>
        <v>10</v>
      </c>
      <c r="D810" s="134">
        <f t="shared" si="48"/>
        <v>58010000</v>
      </c>
      <c r="E810" s="1">
        <f>INDEX(FCF[From],MATCH(FCFdata[[#This Row],[FCFindex]],FCF[FCFindex]))</f>
        <v>11</v>
      </c>
      <c r="F810" s="1">
        <f>INDEX(FCF[To],MATCH(FCFdata[[#This Row],[FCFindex]],FCF[FCFindex]))</f>
        <v>12</v>
      </c>
      <c r="G810" s="1" t="str">
        <f>INDEX(FCF[MarkFrom],MATCH(FCFdata[[#This Row],[FCFindex]],FCF[FCFindex]))</f>
        <v>7U</v>
      </c>
      <c r="H810" s="1" t="str">
        <f>INDEX(FCF[MarkTo],MATCH(FCFdata[[#This Row],[FCFindex]],FCF[FCFindex]))</f>
        <v>8Rot</v>
      </c>
      <c r="I810" s="118">
        <f>FCFdata[[#This Row],[SampleLabel]]+3</f>
        <v>58010003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58010005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58</v>
      </c>
      <c r="B811" s="1">
        <f t="shared" si="49"/>
        <v>1</v>
      </c>
      <c r="C811" s="1">
        <f t="shared" si="50"/>
        <v>11</v>
      </c>
      <c r="D811" s="134">
        <f t="shared" si="48"/>
        <v>58010000</v>
      </c>
      <c r="E811" s="1">
        <f>INDEX(FCF[From],MATCH(FCFdata[[#This Row],[FCFindex]],FCF[FCFindex]))</f>
        <v>12</v>
      </c>
      <c r="F811" s="1">
        <f>INDEX(FCF[To],MATCH(FCFdata[[#This Row],[FCFindex]],FCF[FCFindex]))</f>
        <v>13</v>
      </c>
      <c r="G811" s="1" t="str">
        <f>INDEX(FCF[MarkFrom],MATCH(FCFdata[[#This Row],[FCFindex]],FCF[FCFindex]))</f>
        <v>8Rot</v>
      </c>
      <c r="H811" s="1" t="str">
        <f>INDEX(FCF[MarkTo],MATCH(FCFdata[[#This Row],[FCFindex]],FCF[FCFindex]))</f>
        <v>9Ama</v>
      </c>
      <c r="I811" s="118">
        <f>FCFdata[[#This Row],[SampleLabel]]+3</f>
        <v>58010003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58010005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58</v>
      </c>
      <c r="B812" s="1">
        <f t="shared" si="49"/>
        <v>1</v>
      </c>
      <c r="C812" s="1">
        <f t="shared" si="50"/>
        <v>12</v>
      </c>
      <c r="D812" s="134">
        <f t="shared" si="48"/>
        <v>58010000</v>
      </c>
      <c r="E812" s="1">
        <f>INDEX(FCF[From],MATCH(FCFdata[[#This Row],[FCFindex]],FCF[FCFindex]))</f>
        <v>13</v>
      </c>
      <c r="F812" s="1">
        <f>INDEX(FCF[To],MATCH(FCFdata[[#This Row],[FCFindex]],FCF[FCFindex]))</f>
        <v>14</v>
      </c>
      <c r="G812" s="1" t="str">
        <f>INDEX(FCF[MarkFrom],MATCH(FCFdata[[#This Row],[FCFindex]],FCF[FCFindex]))</f>
        <v>9Ama</v>
      </c>
      <c r="H812" s="1" t="str">
        <f>INDEX(FCF[MarkTo],MATCH(FCFdata[[#This Row],[FCFindex]],FCF[FCFindex]))</f>
        <v>10AsTm</v>
      </c>
      <c r="I812" s="118">
        <f>FCFdata[[#This Row],[SampleLabel]]+3</f>
        <v>58010003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58010005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58</v>
      </c>
      <c r="B813" s="1">
        <f t="shared" si="49"/>
        <v>1</v>
      </c>
      <c r="C813" s="1">
        <f t="shared" si="50"/>
        <v>13</v>
      </c>
      <c r="D813" s="134">
        <f t="shared" si="48"/>
        <v>58010000</v>
      </c>
      <c r="E813" s="1">
        <f>INDEX(FCF[From],MATCH(FCFdata[[#This Row],[FCFindex]],FCF[FCFindex]))</f>
        <v>14</v>
      </c>
      <c r="F813" s="1">
        <f>INDEX(FCF[To],MATCH(FCFdata[[#This Row],[FCFindex]],FCF[FCFindex]))</f>
        <v>15</v>
      </c>
      <c r="G813" s="1" t="str">
        <f>INDEX(FCF[MarkFrom],MATCH(FCFdata[[#This Row],[FCFindex]],FCF[FCFindex]))</f>
        <v>10AsTm</v>
      </c>
      <c r="H813" s="1" t="str">
        <f>INDEX(FCF[MarkTo],MATCH(FCFdata[[#This Row],[FCFindex]],FCF[FCFindex]))</f>
        <v>11Azd</v>
      </c>
      <c r="I813" s="118">
        <f>FCFdata[[#This Row],[SampleLabel]]+3</f>
        <v>58010003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58010005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59</v>
      </c>
      <c r="B814" s="1">
        <f t="shared" si="49"/>
        <v>1</v>
      </c>
      <c r="C814" s="1">
        <f t="shared" si="50"/>
        <v>0</v>
      </c>
      <c r="D814" s="134">
        <f t="shared" si="48"/>
        <v>59010000</v>
      </c>
      <c r="E814" s="1">
        <f>INDEX(FCF[From],MATCH(FCFdata[[#This Row],[FCFindex]],FCF[FCFindex]))</f>
        <v>1</v>
      </c>
      <c r="F814" s="1">
        <f>INDEX(FCF[To],MATCH(FCFdata[[#This Row],[FCFindex]],FCF[FCFindex]))</f>
        <v>2</v>
      </c>
      <c r="G814" s="1" t="str">
        <f>INDEX(FCF[MarkFrom],MATCH(FCFdata[[#This Row],[FCFindex]],FCF[FCFindex]))</f>
        <v>1Dig</v>
      </c>
      <c r="H814" s="1" t="str">
        <f>INDEX(FCF[MarkTo],MATCH(FCFdata[[#This Row],[FCFindex]],FCF[FCFindex]))</f>
        <v>1D</v>
      </c>
      <c r="I814" s="118">
        <f>FCFdata[[#This Row],[SampleLabel]]+3</f>
        <v>59010003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59010005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59</v>
      </c>
      <c r="B815" s="1">
        <f t="shared" si="49"/>
        <v>1</v>
      </c>
      <c r="C815" s="1">
        <f t="shared" si="50"/>
        <v>1</v>
      </c>
      <c r="D815" s="134">
        <f t="shared" si="48"/>
        <v>59010000</v>
      </c>
      <c r="E815" s="1">
        <f>INDEX(FCF[From],MATCH(FCFdata[[#This Row],[FCFindex]],FCF[FCFindex]))</f>
        <v>2</v>
      </c>
      <c r="F815" s="1">
        <f>INDEX(FCF[To],MATCH(FCFdata[[#This Row],[FCFindex]],FCF[FCFindex]))</f>
        <v>3</v>
      </c>
      <c r="G815" s="1" t="str">
        <f>INDEX(FCF[MarkFrom],MATCH(FCFdata[[#This Row],[FCFindex]],FCF[FCFindex]))</f>
        <v>1D</v>
      </c>
      <c r="H815" s="1" t="str">
        <f>INDEX(FCF[MarkTo],MATCH(FCFdata[[#This Row],[FCFindex]],FCF[FCFindex]))</f>
        <v>1M.1</v>
      </c>
      <c r="I815" s="118">
        <f>FCFdata[[#This Row],[SampleLabel]]+3</f>
        <v>59010003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59010005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59</v>
      </c>
      <c r="B816" s="1">
        <f t="shared" si="49"/>
        <v>1</v>
      </c>
      <c r="C816" s="1">
        <f t="shared" si="50"/>
        <v>2</v>
      </c>
      <c r="D816" s="134">
        <f t="shared" si="48"/>
        <v>59010000</v>
      </c>
      <c r="E816" s="1">
        <f>INDEX(FCF[From],MATCH(FCFdata[[#This Row],[FCFindex]],FCF[FCFindex]))</f>
        <v>3</v>
      </c>
      <c r="F816" s="1">
        <f>INDEX(FCF[To],MATCH(FCFdata[[#This Row],[FCFindex]],FCF[FCFindex]))</f>
        <v>4</v>
      </c>
      <c r="G816" s="1" t="str">
        <f>INDEX(FCF[MarkFrom],MATCH(FCFdata[[#This Row],[FCFindex]],FCF[FCFindex]))</f>
        <v>1M.1</v>
      </c>
      <c r="H816" s="1" t="str">
        <f>INDEX(FCF[MarkTo],MATCH(FCFdata[[#This Row],[FCFindex]],FCF[FCFindex]))</f>
        <v>2Oct</v>
      </c>
      <c r="I816" s="118">
        <f>FCFdata[[#This Row],[SampleLabel]]+3</f>
        <v>59010003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59010005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59</v>
      </c>
      <c r="B817" s="1">
        <f t="shared" si="49"/>
        <v>1</v>
      </c>
      <c r="C817" s="1">
        <f t="shared" si="50"/>
        <v>3</v>
      </c>
      <c r="D817" s="134">
        <f t="shared" si="48"/>
        <v>59010000</v>
      </c>
      <c r="E817" s="1">
        <f>INDEX(FCF[From],MATCH(FCFdata[[#This Row],[FCFindex]],FCF[FCFindex]))</f>
        <v>4</v>
      </c>
      <c r="F817" s="1">
        <f>INDEX(FCF[To],MATCH(FCFdata[[#This Row],[FCFindex]],FCF[FCFindex]))</f>
        <v>5</v>
      </c>
      <c r="G817" s="1" t="str">
        <f>INDEX(FCF[MarkFrom],MATCH(FCFdata[[#This Row],[FCFindex]],FCF[FCFindex]))</f>
        <v>2Oct</v>
      </c>
      <c r="H817" s="1" t="str">
        <f>INDEX(FCF[MarkTo],MATCH(FCFdata[[#This Row],[FCFindex]],FCF[FCFindex]))</f>
        <v>2c</v>
      </c>
      <c r="I817" s="118">
        <f>FCFdata[[#This Row],[SampleLabel]]+3</f>
        <v>59010003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59010005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59</v>
      </c>
      <c r="B818" s="1">
        <f t="shared" si="49"/>
        <v>1</v>
      </c>
      <c r="C818" s="1">
        <f t="shared" si="50"/>
        <v>4</v>
      </c>
      <c r="D818" s="134">
        <f t="shared" si="48"/>
        <v>59010000</v>
      </c>
      <c r="E818" s="1">
        <f>INDEX(FCF[From],MATCH(FCFdata[[#This Row],[FCFindex]],FCF[FCFindex]))</f>
        <v>5</v>
      </c>
      <c r="F818" s="1">
        <f>INDEX(FCF[To],MATCH(FCFdata[[#This Row],[FCFindex]],FCF[FCFindex]))</f>
        <v>6</v>
      </c>
      <c r="G818" s="1" t="str">
        <f>INDEX(FCF[MarkFrom],MATCH(FCFdata[[#This Row],[FCFindex]],FCF[FCFindex]))</f>
        <v>2c</v>
      </c>
      <c r="H818" s="1" t="str">
        <f>INDEX(FCF[MarkTo],MATCH(FCFdata[[#This Row],[FCFindex]],FCF[FCFindex]))</f>
        <v>2M2</v>
      </c>
      <c r="I818" s="118">
        <f>FCFdata[[#This Row],[SampleLabel]]+3</f>
        <v>59010003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59010005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59</v>
      </c>
      <c r="B819" s="1">
        <f t="shared" si="49"/>
        <v>1</v>
      </c>
      <c r="C819" s="1">
        <f t="shared" si="50"/>
        <v>5</v>
      </c>
      <c r="D819" s="134">
        <f t="shared" si="48"/>
        <v>59010000</v>
      </c>
      <c r="E819" s="1">
        <f>INDEX(FCF[From],MATCH(FCFdata[[#This Row],[FCFindex]],FCF[FCFindex]))</f>
        <v>6</v>
      </c>
      <c r="F819" s="1">
        <f>INDEX(FCF[To],MATCH(FCFdata[[#This Row],[FCFindex]],FCF[FCFindex]))</f>
        <v>7</v>
      </c>
      <c r="G819" s="1" t="str">
        <f>INDEX(FCF[MarkFrom],MATCH(FCFdata[[#This Row],[FCFindex]],FCF[FCFindex]))</f>
        <v>2M2</v>
      </c>
      <c r="H819" s="1" t="str">
        <f>INDEX(FCF[MarkTo],MATCH(FCFdata[[#This Row],[FCFindex]],FCF[FCFindex]))</f>
        <v>3P</v>
      </c>
      <c r="I819" s="118">
        <f>FCFdata[[#This Row],[SampleLabel]]+3</f>
        <v>59010003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59010005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59</v>
      </c>
      <c r="B820" s="1">
        <f t="shared" si="49"/>
        <v>1</v>
      </c>
      <c r="C820" s="1">
        <f t="shared" si="50"/>
        <v>6</v>
      </c>
      <c r="D820" s="134">
        <f t="shared" si="48"/>
        <v>59010000</v>
      </c>
      <c r="E820" s="1">
        <f>INDEX(FCF[From],MATCH(FCFdata[[#This Row],[FCFindex]],FCF[FCFindex]))</f>
        <v>7</v>
      </c>
      <c r="F820" s="1">
        <f>INDEX(FCF[To],MATCH(FCFdata[[#This Row],[FCFindex]],FCF[FCFindex]))</f>
        <v>8</v>
      </c>
      <c r="G820" s="1" t="str">
        <f>INDEX(FCF[MarkFrom],MATCH(FCFdata[[#This Row],[FCFindex]],FCF[FCFindex]))</f>
        <v>3P</v>
      </c>
      <c r="H820" s="1" t="str">
        <f>INDEX(FCF[MarkTo],MATCH(FCFdata[[#This Row],[FCFindex]],FCF[FCFindex]))</f>
        <v>4G</v>
      </c>
      <c r="I820" s="118">
        <f>FCFdata[[#This Row],[SampleLabel]]+3</f>
        <v>59010003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59010005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59</v>
      </c>
      <c r="B821" s="1">
        <f t="shared" si="49"/>
        <v>1</v>
      </c>
      <c r="C821" s="1">
        <f t="shared" si="50"/>
        <v>7</v>
      </c>
      <c r="D821" s="134">
        <f t="shared" si="48"/>
        <v>59010000</v>
      </c>
      <c r="E821" s="1">
        <f>INDEX(FCF[From],MATCH(FCFdata[[#This Row],[FCFindex]],FCF[FCFindex]))</f>
        <v>8</v>
      </c>
      <c r="F821" s="1">
        <f>INDEX(FCF[To],MATCH(FCFdata[[#This Row],[FCFindex]],FCF[FCFindex]))</f>
        <v>9</v>
      </c>
      <c r="G821" s="1" t="str">
        <f>INDEX(FCF[MarkFrom],MATCH(FCFdata[[#This Row],[FCFindex]],FCF[FCFindex]))</f>
        <v>4G</v>
      </c>
      <c r="H821" s="1" t="str">
        <f>INDEX(FCF[MarkTo],MATCH(FCFdata[[#This Row],[FCFindex]],FCF[FCFindex]))</f>
        <v>5S</v>
      </c>
      <c r="I821" s="118">
        <f>FCFdata[[#This Row],[SampleLabel]]+3</f>
        <v>59010003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59010005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59</v>
      </c>
      <c r="B822" s="1">
        <f t="shared" si="49"/>
        <v>1</v>
      </c>
      <c r="C822" s="1">
        <f t="shared" si="50"/>
        <v>8</v>
      </c>
      <c r="D822" s="134">
        <f t="shared" si="48"/>
        <v>59010000</v>
      </c>
      <c r="E822" s="1">
        <f>INDEX(FCF[From],MATCH(FCFdata[[#This Row],[FCFindex]],FCF[FCFindex]))</f>
        <v>9</v>
      </c>
      <c r="F822" s="1">
        <f>INDEX(FCF[To],MATCH(FCFdata[[#This Row],[FCFindex]],FCF[FCFindex]))</f>
        <v>10</v>
      </c>
      <c r="G822" s="1" t="str">
        <f>INDEX(FCF[MarkFrom],MATCH(FCFdata[[#This Row],[FCFindex]],FCF[FCFindex]))</f>
        <v>5S</v>
      </c>
      <c r="H822" s="1" t="str">
        <f>INDEX(FCF[MarkTo],MATCH(FCFdata[[#This Row],[FCFindex]],FCF[FCFindex]))</f>
        <v>6Gp</v>
      </c>
      <c r="I822" s="118">
        <f>FCFdata[[#This Row],[SampleLabel]]+3</f>
        <v>59010003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59010005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59</v>
      </c>
      <c r="B823" s="1">
        <f t="shared" si="49"/>
        <v>1</v>
      </c>
      <c r="C823" s="1">
        <f t="shared" si="50"/>
        <v>9</v>
      </c>
      <c r="D823" s="134">
        <f t="shared" si="48"/>
        <v>59010000</v>
      </c>
      <c r="E823" s="1">
        <f>INDEX(FCF[From],MATCH(FCFdata[[#This Row],[FCFindex]],FCF[FCFindex]))</f>
        <v>10</v>
      </c>
      <c r="F823" s="1">
        <f>INDEX(FCF[To],MATCH(FCFdata[[#This Row],[FCFindex]],FCF[FCFindex]))</f>
        <v>11</v>
      </c>
      <c r="G823" s="1" t="str">
        <f>INDEX(FCF[MarkFrom],MATCH(FCFdata[[#This Row],[FCFindex]],FCF[FCFindex]))</f>
        <v>6Gp</v>
      </c>
      <c r="H823" s="1" t="str">
        <f>INDEX(FCF[MarkTo],MATCH(FCFdata[[#This Row],[FCFindex]],FCF[FCFindex]))</f>
        <v>7U</v>
      </c>
      <c r="I823" s="118">
        <f>FCFdata[[#This Row],[SampleLabel]]+3</f>
        <v>59010003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59010005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59</v>
      </c>
      <c r="B824" s="1">
        <f t="shared" si="49"/>
        <v>1</v>
      </c>
      <c r="C824" s="1">
        <f t="shared" si="50"/>
        <v>10</v>
      </c>
      <c r="D824" s="134">
        <f t="shared" si="48"/>
        <v>59010000</v>
      </c>
      <c r="E824" s="1">
        <f>INDEX(FCF[From],MATCH(FCFdata[[#This Row],[FCFindex]],FCF[FCFindex]))</f>
        <v>11</v>
      </c>
      <c r="F824" s="1">
        <f>INDEX(FCF[To],MATCH(FCFdata[[#This Row],[FCFindex]],FCF[FCFindex]))</f>
        <v>12</v>
      </c>
      <c r="G824" s="1" t="str">
        <f>INDEX(FCF[MarkFrom],MATCH(FCFdata[[#This Row],[FCFindex]],FCF[FCFindex]))</f>
        <v>7U</v>
      </c>
      <c r="H824" s="1" t="str">
        <f>INDEX(FCF[MarkTo],MATCH(FCFdata[[#This Row],[FCFindex]],FCF[FCFindex]))</f>
        <v>8Rot</v>
      </c>
      <c r="I824" s="118">
        <f>FCFdata[[#This Row],[SampleLabel]]+3</f>
        <v>59010003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59010005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59</v>
      </c>
      <c r="B825" s="1">
        <f t="shared" si="49"/>
        <v>1</v>
      </c>
      <c r="C825" s="1">
        <f t="shared" si="50"/>
        <v>11</v>
      </c>
      <c r="D825" s="134">
        <f t="shared" si="48"/>
        <v>59010000</v>
      </c>
      <c r="E825" s="1">
        <f>INDEX(FCF[From],MATCH(FCFdata[[#This Row],[FCFindex]],FCF[FCFindex]))</f>
        <v>12</v>
      </c>
      <c r="F825" s="1">
        <f>INDEX(FCF[To],MATCH(FCFdata[[#This Row],[FCFindex]],FCF[FCFindex]))</f>
        <v>13</v>
      </c>
      <c r="G825" s="1" t="str">
        <f>INDEX(FCF[MarkFrom],MATCH(FCFdata[[#This Row],[FCFindex]],FCF[FCFindex]))</f>
        <v>8Rot</v>
      </c>
      <c r="H825" s="1" t="str">
        <f>INDEX(FCF[MarkTo],MATCH(FCFdata[[#This Row],[FCFindex]],FCF[FCFindex]))</f>
        <v>9Ama</v>
      </c>
      <c r="I825" s="118">
        <f>FCFdata[[#This Row],[SampleLabel]]+3</f>
        <v>59010003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59010005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59</v>
      </c>
      <c r="B826" s="1">
        <f t="shared" si="49"/>
        <v>1</v>
      </c>
      <c r="C826" s="1">
        <f t="shared" si="50"/>
        <v>12</v>
      </c>
      <c r="D826" s="134">
        <f t="shared" si="48"/>
        <v>59010000</v>
      </c>
      <c r="E826" s="1">
        <f>INDEX(FCF[From],MATCH(FCFdata[[#This Row],[FCFindex]],FCF[FCFindex]))</f>
        <v>13</v>
      </c>
      <c r="F826" s="1">
        <f>INDEX(FCF[To],MATCH(FCFdata[[#This Row],[FCFindex]],FCF[FCFindex]))</f>
        <v>14</v>
      </c>
      <c r="G826" s="1" t="str">
        <f>INDEX(FCF[MarkFrom],MATCH(FCFdata[[#This Row],[FCFindex]],FCF[FCFindex]))</f>
        <v>9Ama</v>
      </c>
      <c r="H826" s="1" t="str">
        <f>INDEX(FCF[MarkTo],MATCH(FCFdata[[#This Row],[FCFindex]],FCF[FCFindex]))</f>
        <v>10AsTm</v>
      </c>
      <c r="I826" s="118">
        <f>FCFdata[[#This Row],[SampleLabel]]+3</f>
        <v>59010003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59010005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59</v>
      </c>
      <c r="B827" s="1">
        <f t="shared" si="49"/>
        <v>1</v>
      </c>
      <c r="C827" s="1">
        <f t="shared" si="50"/>
        <v>13</v>
      </c>
      <c r="D827" s="134">
        <f t="shared" si="48"/>
        <v>59010000</v>
      </c>
      <c r="E827" s="1">
        <f>INDEX(FCF[From],MATCH(FCFdata[[#This Row],[FCFindex]],FCF[FCFindex]))</f>
        <v>14</v>
      </c>
      <c r="F827" s="1">
        <f>INDEX(FCF[To],MATCH(FCFdata[[#This Row],[FCFindex]],FCF[FCFindex]))</f>
        <v>15</v>
      </c>
      <c r="G827" s="1" t="str">
        <f>INDEX(FCF[MarkFrom],MATCH(FCFdata[[#This Row],[FCFindex]],FCF[FCFindex]))</f>
        <v>10AsTm</v>
      </c>
      <c r="H827" s="1" t="str">
        <f>INDEX(FCF[MarkTo],MATCH(FCFdata[[#This Row],[FCFindex]],FCF[FCFindex]))</f>
        <v>11Azd</v>
      </c>
      <c r="I827" s="118">
        <f>FCFdata[[#This Row],[SampleLabel]]+3</f>
        <v>59010003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59010005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60</v>
      </c>
      <c r="B828" s="1">
        <f t="shared" si="49"/>
        <v>1</v>
      </c>
      <c r="C828" s="1">
        <f t="shared" si="50"/>
        <v>0</v>
      </c>
      <c r="D828" s="134">
        <f t="shared" si="48"/>
        <v>60010000</v>
      </c>
      <c r="E828" s="1">
        <f>INDEX(FCF[From],MATCH(FCFdata[[#This Row],[FCFindex]],FCF[FCFindex]))</f>
        <v>1</v>
      </c>
      <c r="F828" s="1">
        <f>INDEX(FCF[To],MATCH(FCFdata[[#This Row],[FCFindex]],FCF[FCFindex]))</f>
        <v>2</v>
      </c>
      <c r="G828" s="1" t="str">
        <f>INDEX(FCF[MarkFrom],MATCH(FCFdata[[#This Row],[FCFindex]],FCF[FCFindex]))</f>
        <v>1Dig</v>
      </c>
      <c r="H828" s="1" t="str">
        <f>INDEX(FCF[MarkTo],MATCH(FCFdata[[#This Row],[FCFindex]],FCF[FCFindex]))</f>
        <v>1D</v>
      </c>
      <c r="I828" s="118">
        <f>FCFdata[[#This Row],[SampleLabel]]+3</f>
        <v>60010003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60010005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60</v>
      </c>
      <c r="B829" s="1">
        <f t="shared" si="49"/>
        <v>1</v>
      </c>
      <c r="C829" s="1">
        <f t="shared" si="50"/>
        <v>1</v>
      </c>
      <c r="D829" s="134">
        <f t="shared" si="48"/>
        <v>60010000</v>
      </c>
      <c r="E829" s="1">
        <f>INDEX(FCF[From],MATCH(FCFdata[[#This Row],[FCFindex]],FCF[FCFindex]))</f>
        <v>2</v>
      </c>
      <c r="F829" s="1">
        <f>INDEX(FCF[To],MATCH(FCFdata[[#This Row],[FCFindex]],FCF[FCFindex]))</f>
        <v>3</v>
      </c>
      <c r="G829" s="1" t="str">
        <f>INDEX(FCF[MarkFrom],MATCH(FCFdata[[#This Row],[FCFindex]],FCF[FCFindex]))</f>
        <v>1D</v>
      </c>
      <c r="H829" s="1" t="str">
        <f>INDEX(FCF[MarkTo],MATCH(FCFdata[[#This Row],[FCFindex]],FCF[FCFindex]))</f>
        <v>1M.1</v>
      </c>
      <c r="I829" s="118">
        <f>FCFdata[[#This Row],[SampleLabel]]+3</f>
        <v>60010003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60010005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60</v>
      </c>
      <c r="B830" s="1">
        <f t="shared" si="49"/>
        <v>1</v>
      </c>
      <c r="C830" s="1">
        <f t="shared" si="50"/>
        <v>2</v>
      </c>
      <c r="D830" s="134">
        <f t="shared" si="48"/>
        <v>60010000</v>
      </c>
      <c r="E830" s="1">
        <f>INDEX(FCF[From],MATCH(FCFdata[[#This Row],[FCFindex]],FCF[FCFindex]))</f>
        <v>3</v>
      </c>
      <c r="F830" s="1">
        <f>INDEX(FCF[To],MATCH(FCFdata[[#This Row],[FCFindex]],FCF[FCFindex]))</f>
        <v>4</v>
      </c>
      <c r="G830" s="1" t="str">
        <f>INDEX(FCF[MarkFrom],MATCH(FCFdata[[#This Row],[FCFindex]],FCF[FCFindex]))</f>
        <v>1M.1</v>
      </c>
      <c r="H830" s="1" t="str">
        <f>INDEX(FCF[MarkTo],MATCH(FCFdata[[#This Row],[FCFindex]],FCF[FCFindex]))</f>
        <v>2Oct</v>
      </c>
      <c r="I830" s="118">
        <f>FCFdata[[#This Row],[SampleLabel]]+3</f>
        <v>60010003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60</v>
      </c>
      <c r="B831" s="1">
        <f t="shared" si="49"/>
        <v>1</v>
      </c>
      <c r="C831" s="1">
        <f t="shared" si="50"/>
        <v>3</v>
      </c>
      <c r="D831" s="134">
        <f t="shared" si="48"/>
        <v>60010000</v>
      </c>
      <c r="E831" s="1">
        <f>INDEX(FCF[From],MATCH(FCFdata[[#This Row],[FCFindex]],FCF[FCFindex]))</f>
        <v>4</v>
      </c>
      <c r="F831" s="1">
        <f>INDEX(FCF[To],MATCH(FCFdata[[#This Row],[FCFindex]],FCF[FCFindex]))</f>
        <v>5</v>
      </c>
      <c r="G831" s="1" t="str">
        <f>INDEX(FCF[MarkFrom],MATCH(FCFdata[[#This Row],[FCFindex]],FCF[FCFindex]))</f>
        <v>2Oct</v>
      </c>
      <c r="H831" s="1" t="str">
        <f>INDEX(FCF[MarkTo],MATCH(FCFdata[[#This Row],[FCFindex]],FCF[FCFindex]))</f>
        <v>2c</v>
      </c>
      <c r="I831" s="118">
        <f>FCFdata[[#This Row],[SampleLabel]]+3</f>
        <v>60010003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60</v>
      </c>
      <c r="B832" s="1">
        <f t="shared" si="49"/>
        <v>1</v>
      </c>
      <c r="C832" s="1">
        <f t="shared" si="50"/>
        <v>4</v>
      </c>
      <c r="D832" s="134">
        <f t="shared" si="48"/>
        <v>60010000</v>
      </c>
      <c r="E832" s="1">
        <f>INDEX(FCF[From],MATCH(FCFdata[[#This Row],[FCFindex]],FCF[FCFindex]))</f>
        <v>5</v>
      </c>
      <c r="F832" s="1">
        <f>INDEX(FCF[To],MATCH(FCFdata[[#This Row],[FCFindex]],FCF[FCFindex]))</f>
        <v>6</v>
      </c>
      <c r="G832" s="1" t="str">
        <f>INDEX(FCF[MarkFrom],MATCH(FCFdata[[#This Row],[FCFindex]],FCF[FCFindex]))</f>
        <v>2c</v>
      </c>
      <c r="H832" s="1" t="str">
        <f>INDEX(FCF[MarkTo],MATCH(FCFdata[[#This Row],[FCFindex]],FCF[FCFindex]))</f>
        <v>2M2</v>
      </c>
      <c r="I832" s="118">
        <f>FCFdata[[#This Row],[SampleLabel]]+3</f>
        <v>60010003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60</v>
      </c>
      <c r="B833" s="1">
        <f t="shared" si="49"/>
        <v>1</v>
      </c>
      <c r="C833" s="1">
        <f t="shared" si="50"/>
        <v>5</v>
      </c>
      <c r="D833" s="134">
        <f t="shared" si="48"/>
        <v>60010000</v>
      </c>
      <c r="E833" s="1">
        <f>INDEX(FCF[From],MATCH(FCFdata[[#This Row],[FCFindex]],FCF[FCFindex]))</f>
        <v>6</v>
      </c>
      <c r="F833" s="1">
        <f>INDEX(FCF[To],MATCH(FCFdata[[#This Row],[FCFindex]],FCF[FCFindex]))</f>
        <v>7</v>
      </c>
      <c r="G833" s="1" t="str">
        <f>INDEX(FCF[MarkFrom],MATCH(FCFdata[[#This Row],[FCFindex]],FCF[FCFindex]))</f>
        <v>2M2</v>
      </c>
      <c r="H833" s="1" t="str">
        <f>INDEX(FCF[MarkTo],MATCH(FCFdata[[#This Row],[FCFindex]],FCF[FCFindex]))</f>
        <v>3P</v>
      </c>
      <c r="I833" s="118">
        <f>FCFdata[[#This Row],[SampleLabel]]+3</f>
        <v>60010003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60</v>
      </c>
      <c r="B834" s="1">
        <f t="shared" si="49"/>
        <v>1</v>
      </c>
      <c r="C834" s="1">
        <f t="shared" si="50"/>
        <v>6</v>
      </c>
      <c r="D834" s="134">
        <f t="shared" ref="D834:D897" si="52">A834*1000000+B834*10000</f>
        <v>60010000</v>
      </c>
      <c r="E834" s="1">
        <f>INDEX(FCF[From],MATCH(FCFdata[[#This Row],[FCFindex]],FCF[FCFindex]))</f>
        <v>7</v>
      </c>
      <c r="F834" s="1">
        <f>INDEX(FCF[To],MATCH(FCFdata[[#This Row],[FCFindex]],FCF[FCFindex]))</f>
        <v>8</v>
      </c>
      <c r="G834" s="1" t="str">
        <f>INDEX(FCF[MarkFrom],MATCH(FCFdata[[#This Row],[FCFindex]],FCF[FCFindex]))</f>
        <v>3P</v>
      </c>
      <c r="H834" s="1" t="str">
        <f>INDEX(FCF[MarkTo],MATCH(FCFdata[[#This Row],[FCFindex]],FCF[FCFindex]))</f>
        <v>4G</v>
      </c>
      <c r="I834" s="118">
        <f>FCFdata[[#This Row],[SampleLabel]]+3</f>
        <v>60010003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7</v>
      </c>
      <c r="D835" s="134">
        <f t="shared" si="52"/>
        <v>60010000</v>
      </c>
      <c r="E835" s="1">
        <f>INDEX(FCF[From],MATCH(FCFdata[[#This Row],[FCFindex]],FCF[FCFindex]))</f>
        <v>8</v>
      </c>
      <c r="F835" s="1">
        <f>INDEX(FCF[To],MATCH(FCFdata[[#This Row],[FCFindex]],FCF[FCFindex]))</f>
        <v>9</v>
      </c>
      <c r="G835" s="1" t="str">
        <f>INDEX(FCF[MarkFrom],MATCH(FCFdata[[#This Row],[FCFindex]],FCF[FCFindex]))</f>
        <v>4G</v>
      </c>
      <c r="H835" s="1" t="str">
        <f>INDEX(FCF[MarkTo],MATCH(FCFdata[[#This Row],[FCFindex]],FCF[FCFindex]))</f>
        <v>5S</v>
      </c>
      <c r="I835" s="118">
        <f>FCFdata[[#This Row],[SampleLabel]]+3</f>
        <v>60010003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60</v>
      </c>
      <c r="B836" s="1">
        <f t="shared" si="53"/>
        <v>1</v>
      </c>
      <c r="C836" s="1">
        <f t="shared" si="54"/>
        <v>8</v>
      </c>
      <c r="D836" s="134">
        <f t="shared" si="52"/>
        <v>60010000</v>
      </c>
      <c r="E836" s="1">
        <f>INDEX(FCF[From],MATCH(FCFdata[[#This Row],[FCFindex]],FCF[FCFindex]))</f>
        <v>9</v>
      </c>
      <c r="F836" s="1">
        <f>INDEX(FCF[To],MATCH(FCFdata[[#This Row],[FCFindex]],FCF[FCFindex]))</f>
        <v>10</v>
      </c>
      <c r="G836" s="1" t="str">
        <f>INDEX(FCF[MarkFrom],MATCH(FCFdata[[#This Row],[FCFindex]],FCF[FCFindex]))</f>
        <v>5S</v>
      </c>
      <c r="H836" s="1" t="str">
        <f>INDEX(FCF[MarkTo],MATCH(FCFdata[[#This Row],[FCFindex]],FCF[FCFindex]))</f>
        <v>6Gp</v>
      </c>
      <c r="I836" s="118">
        <f>FCFdata[[#This Row],[SampleLabel]]+3</f>
        <v>60010003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60</v>
      </c>
      <c r="B837" s="1">
        <f t="shared" si="53"/>
        <v>1</v>
      </c>
      <c r="C837" s="1">
        <f t="shared" si="54"/>
        <v>9</v>
      </c>
      <c r="D837" s="134">
        <f t="shared" si="52"/>
        <v>60010000</v>
      </c>
      <c r="E837" s="1">
        <f>INDEX(FCF[From],MATCH(FCFdata[[#This Row],[FCFindex]],FCF[FCFindex]))</f>
        <v>10</v>
      </c>
      <c r="F837" s="1">
        <f>INDEX(FCF[To],MATCH(FCFdata[[#This Row],[FCFindex]],FCF[FCFindex]))</f>
        <v>11</v>
      </c>
      <c r="G837" s="1" t="str">
        <f>INDEX(FCF[MarkFrom],MATCH(FCFdata[[#This Row],[FCFindex]],FCF[FCFindex]))</f>
        <v>6Gp</v>
      </c>
      <c r="H837" s="1" t="str">
        <f>INDEX(FCF[MarkTo],MATCH(FCFdata[[#This Row],[FCFindex]],FCF[FCFindex]))</f>
        <v>7U</v>
      </c>
      <c r="I837" s="118">
        <f>FCFdata[[#This Row],[SampleLabel]]+3</f>
        <v>60010003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60</v>
      </c>
      <c r="B838" s="1">
        <f t="shared" si="53"/>
        <v>1</v>
      </c>
      <c r="C838" s="1">
        <f t="shared" si="54"/>
        <v>10</v>
      </c>
      <c r="D838" s="134">
        <f t="shared" si="52"/>
        <v>60010000</v>
      </c>
      <c r="E838" s="1">
        <f>INDEX(FCF[From],MATCH(FCFdata[[#This Row],[FCFindex]],FCF[FCFindex]))</f>
        <v>11</v>
      </c>
      <c r="F838" s="1">
        <f>INDEX(FCF[To],MATCH(FCFdata[[#This Row],[FCFindex]],FCF[FCFindex]))</f>
        <v>12</v>
      </c>
      <c r="G838" s="1" t="str">
        <f>INDEX(FCF[MarkFrom],MATCH(FCFdata[[#This Row],[FCFindex]],FCF[FCFindex]))</f>
        <v>7U</v>
      </c>
      <c r="H838" s="1" t="str">
        <f>INDEX(FCF[MarkTo],MATCH(FCFdata[[#This Row],[FCFindex]],FCF[FCFindex]))</f>
        <v>8Rot</v>
      </c>
      <c r="I838" s="118">
        <f>FCFdata[[#This Row],[SampleLabel]]+3</f>
        <v>60010003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60</v>
      </c>
      <c r="B839" s="1">
        <f t="shared" si="53"/>
        <v>1</v>
      </c>
      <c r="C839" s="1">
        <f t="shared" si="54"/>
        <v>11</v>
      </c>
      <c r="D839" s="134">
        <f t="shared" si="52"/>
        <v>60010000</v>
      </c>
      <c r="E839" s="1">
        <f>INDEX(FCF[From],MATCH(FCFdata[[#This Row],[FCFindex]],FCF[FCFindex]))</f>
        <v>12</v>
      </c>
      <c r="F839" s="1">
        <f>INDEX(FCF[To],MATCH(FCFdata[[#This Row],[FCFindex]],FCF[FCFindex]))</f>
        <v>13</v>
      </c>
      <c r="G839" s="1" t="str">
        <f>INDEX(FCF[MarkFrom],MATCH(FCFdata[[#This Row],[FCFindex]],FCF[FCFindex]))</f>
        <v>8Rot</v>
      </c>
      <c r="H839" s="1" t="str">
        <f>INDEX(FCF[MarkTo],MATCH(FCFdata[[#This Row],[FCFindex]],FCF[FCFindex]))</f>
        <v>9Ama</v>
      </c>
      <c r="I839" s="118">
        <f>FCFdata[[#This Row],[SampleLabel]]+3</f>
        <v>60010003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60</v>
      </c>
      <c r="B840" s="1">
        <f t="shared" si="53"/>
        <v>1</v>
      </c>
      <c r="C840" s="1">
        <f t="shared" si="54"/>
        <v>12</v>
      </c>
      <c r="D840" s="134">
        <f t="shared" si="52"/>
        <v>60010000</v>
      </c>
      <c r="E840" s="1">
        <f>INDEX(FCF[From],MATCH(FCFdata[[#This Row],[FCFindex]],FCF[FCFindex]))</f>
        <v>13</v>
      </c>
      <c r="F840" s="1">
        <f>INDEX(FCF[To],MATCH(FCFdata[[#This Row],[FCFindex]],FCF[FCFindex]))</f>
        <v>14</v>
      </c>
      <c r="G840" s="1" t="str">
        <f>INDEX(FCF[MarkFrom],MATCH(FCFdata[[#This Row],[FCFindex]],FCF[FCFindex]))</f>
        <v>9Ama</v>
      </c>
      <c r="H840" s="1" t="str">
        <f>INDEX(FCF[MarkTo],MATCH(FCFdata[[#This Row],[FCFindex]],FCF[FCFindex]))</f>
        <v>10AsTm</v>
      </c>
      <c r="I840" s="118">
        <f>FCFdata[[#This Row],[SampleLabel]]+3</f>
        <v>60010003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60</v>
      </c>
      <c r="B841" s="1">
        <f t="shared" si="53"/>
        <v>1</v>
      </c>
      <c r="C841" s="1">
        <f t="shared" si="54"/>
        <v>13</v>
      </c>
      <c r="D841" s="134">
        <f t="shared" si="52"/>
        <v>60010000</v>
      </c>
      <c r="E841" s="1">
        <f>INDEX(FCF[From],MATCH(FCFdata[[#This Row],[FCFindex]],FCF[FCFindex]))</f>
        <v>14</v>
      </c>
      <c r="F841" s="1">
        <f>INDEX(FCF[To],MATCH(FCFdata[[#This Row],[FCFindex]],FCF[FCFindex]))</f>
        <v>15</v>
      </c>
      <c r="G841" s="1" t="str">
        <f>INDEX(FCF[MarkFrom],MATCH(FCFdata[[#This Row],[FCFindex]],FCF[FCFindex]))</f>
        <v>10AsTm</v>
      </c>
      <c r="H841" s="1" t="str">
        <f>INDEX(FCF[MarkTo],MATCH(FCFdata[[#This Row],[FCFindex]],FCF[FCFindex]))</f>
        <v>11Azd</v>
      </c>
      <c r="I841" s="118">
        <f>FCFdata[[#This Row],[SampleLabel]]+3</f>
        <v>60010003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61</v>
      </c>
      <c r="B842" s="1">
        <f t="shared" si="53"/>
        <v>1</v>
      </c>
      <c r="C842" s="1">
        <f t="shared" si="54"/>
        <v>0</v>
      </c>
      <c r="D842" s="134">
        <f t="shared" si="52"/>
        <v>61010000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1D</v>
      </c>
      <c r="I842" s="118">
        <f>FCFdata[[#This Row],[SampleLabel]]+3</f>
        <v>61010003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61</v>
      </c>
      <c r="B843" s="1">
        <f t="shared" si="53"/>
        <v>1</v>
      </c>
      <c r="C843" s="1">
        <f t="shared" si="54"/>
        <v>1</v>
      </c>
      <c r="D843" s="134">
        <f t="shared" si="52"/>
        <v>61010000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1D</v>
      </c>
      <c r="H843" s="1" t="str">
        <f>INDEX(FCF[MarkTo],MATCH(FCFdata[[#This Row],[FCFindex]],FCF[FCFindex]))</f>
        <v>1M.1</v>
      </c>
      <c r="I843" s="118">
        <f>FCFdata[[#This Row],[SampleLabel]]+3</f>
        <v>61010003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61</v>
      </c>
      <c r="B844" s="1">
        <f t="shared" si="53"/>
        <v>1</v>
      </c>
      <c r="C844" s="1">
        <f t="shared" si="54"/>
        <v>2</v>
      </c>
      <c r="D844" s="134">
        <f t="shared" si="52"/>
        <v>61010000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1M.1</v>
      </c>
      <c r="H844" s="1" t="str">
        <f>INDEX(FCF[MarkTo],MATCH(FCFdata[[#This Row],[FCFindex]],FCF[FCFindex]))</f>
        <v>2Oct</v>
      </c>
      <c r="I844" s="118">
        <f>FCFdata[[#This Row],[SampleLabel]]+3</f>
        <v>61010003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61</v>
      </c>
      <c r="B845" s="1">
        <f t="shared" si="53"/>
        <v>1</v>
      </c>
      <c r="C845" s="1">
        <f t="shared" si="54"/>
        <v>3</v>
      </c>
      <c r="D845" s="134">
        <f t="shared" si="52"/>
        <v>61010000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2Oct</v>
      </c>
      <c r="H845" s="1" t="str">
        <f>INDEX(FCF[MarkTo],MATCH(FCFdata[[#This Row],[FCFindex]],FCF[FCFindex]))</f>
        <v>2c</v>
      </c>
      <c r="I845" s="118">
        <f>FCFdata[[#This Row],[SampleLabel]]+3</f>
        <v>61010003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61</v>
      </c>
      <c r="B846" s="1">
        <f t="shared" si="53"/>
        <v>1</v>
      </c>
      <c r="C846" s="1">
        <f t="shared" si="54"/>
        <v>4</v>
      </c>
      <c r="D846" s="134">
        <f t="shared" si="52"/>
        <v>61010000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2c</v>
      </c>
      <c r="H846" s="1" t="str">
        <f>INDEX(FCF[MarkTo],MATCH(FCFdata[[#This Row],[FCFindex]],FCF[FCFindex]))</f>
        <v>2M2</v>
      </c>
      <c r="I846" s="118">
        <f>FCFdata[[#This Row],[SampleLabel]]+3</f>
        <v>61010003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61</v>
      </c>
      <c r="B847" s="1">
        <f t="shared" si="53"/>
        <v>1</v>
      </c>
      <c r="C847" s="1">
        <f t="shared" si="54"/>
        <v>5</v>
      </c>
      <c r="D847" s="134">
        <f t="shared" si="52"/>
        <v>61010000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2M2</v>
      </c>
      <c r="H847" s="1" t="str">
        <f>INDEX(FCF[MarkTo],MATCH(FCFdata[[#This Row],[FCFindex]],FCF[FCFindex]))</f>
        <v>3P</v>
      </c>
      <c r="I847" s="118">
        <f>FCFdata[[#This Row],[SampleLabel]]+3</f>
        <v>61010003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61</v>
      </c>
      <c r="B848" s="1">
        <f t="shared" si="53"/>
        <v>1</v>
      </c>
      <c r="C848" s="1">
        <f t="shared" si="54"/>
        <v>6</v>
      </c>
      <c r="D848" s="134">
        <f t="shared" si="52"/>
        <v>61010000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3P</v>
      </c>
      <c r="H848" s="1" t="str">
        <f>INDEX(FCF[MarkTo],MATCH(FCFdata[[#This Row],[FCFindex]],FCF[FCFindex]))</f>
        <v>4G</v>
      </c>
      <c r="I848" s="118">
        <f>FCFdata[[#This Row],[SampleLabel]]+3</f>
        <v>61010003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61</v>
      </c>
      <c r="B849" s="1">
        <f t="shared" si="53"/>
        <v>1</v>
      </c>
      <c r="C849" s="1">
        <f t="shared" si="54"/>
        <v>7</v>
      </c>
      <c r="D849" s="134">
        <f t="shared" si="52"/>
        <v>61010000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4G</v>
      </c>
      <c r="H849" s="1" t="str">
        <f>INDEX(FCF[MarkTo],MATCH(FCFdata[[#This Row],[FCFindex]],FCF[FCFindex]))</f>
        <v>5S</v>
      </c>
      <c r="I849" s="118">
        <f>FCFdata[[#This Row],[SampleLabel]]+3</f>
        <v>61010003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61</v>
      </c>
      <c r="B850" s="1">
        <f t="shared" si="53"/>
        <v>1</v>
      </c>
      <c r="C850" s="1">
        <f t="shared" si="54"/>
        <v>8</v>
      </c>
      <c r="D850" s="134">
        <f t="shared" si="52"/>
        <v>61010000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5S</v>
      </c>
      <c r="H850" s="1" t="str">
        <f>INDEX(FCF[MarkTo],MATCH(FCFdata[[#This Row],[FCFindex]],FCF[FCFindex]))</f>
        <v>6Gp</v>
      </c>
      <c r="I850" s="118">
        <f>FCFdata[[#This Row],[SampleLabel]]+3</f>
        <v>61010003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61</v>
      </c>
      <c r="B851" s="1">
        <f t="shared" si="53"/>
        <v>1</v>
      </c>
      <c r="C851" s="1">
        <f t="shared" si="54"/>
        <v>9</v>
      </c>
      <c r="D851" s="134">
        <f t="shared" si="52"/>
        <v>61010000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6Gp</v>
      </c>
      <c r="H851" s="1" t="str">
        <f>INDEX(FCF[MarkTo],MATCH(FCFdata[[#This Row],[FCFindex]],FCF[FCFindex]))</f>
        <v>7U</v>
      </c>
      <c r="I851" s="118">
        <f>FCFdata[[#This Row],[SampleLabel]]+3</f>
        <v>61010003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61</v>
      </c>
      <c r="B852" s="1">
        <f t="shared" si="53"/>
        <v>1</v>
      </c>
      <c r="C852" s="1">
        <f t="shared" si="54"/>
        <v>10</v>
      </c>
      <c r="D852" s="134">
        <f t="shared" si="52"/>
        <v>61010000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7U</v>
      </c>
      <c r="H852" s="1" t="str">
        <f>INDEX(FCF[MarkTo],MATCH(FCFdata[[#This Row],[FCFindex]],FCF[FCFindex]))</f>
        <v>8Rot</v>
      </c>
      <c r="I852" s="118">
        <f>FCFdata[[#This Row],[SampleLabel]]+3</f>
        <v>61010003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61</v>
      </c>
      <c r="B853" s="1">
        <f t="shared" si="53"/>
        <v>1</v>
      </c>
      <c r="C853" s="1">
        <f t="shared" si="54"/>
        <v>11</v>
      </c>
      <c r="D853" s="134">
        <f t="shared" si="52"/>
        <v>61010000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8Rot</v>
      </c>
      <c r="H853" s="1" t="str">
        <f>INDEX(FCF[MarkTo],MATCH(FCFdata[[#This Row],[FCFindex]],FCF[FCFindex]))</f>
        <v>9Ama</v>
      </c>
      <c r="I853" s="118">
        <f>FCFdata[[#This Row],[SampleLabel]]+3</f>
        <v>61010003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61</v>
      </c>
      <c r="B854" s="1">
        <f t="shared" si="53"/>
        <v>1</v>
      </c>
      <c r="C854" s="1">
        <f t="shared" si="54"/>
        <v>12</v>
      </c>
      <c r="D854" s="134">
        <f t="shared" si="52"/>
        <v>61010000</v>
      </c>
      <c r="E854" s="1">
        <f>INDEX(FCF[From],MATCH(FCFdata[[#This Row],[FCFindex]],FCF[FCFindex]))</f>
        <v>13</v>
      </c>
      <c r="F854" s="1">
        <f>INDEX(FCF[To],MATCH(FCFdata[[#This Row],[FCFindex]],FCF[FCFindex]))</f>
        <v>14</v>
      </c>
      <c r="G854" s="1" t="str">
        <f>INDEX(FCF[MarkFrom],MATCH(FCFdata[[#This Row],[FCFindex]],FCF[FCFindex]))</f>
        <v>9Ama</v>
      </c>
      <c r="H854" s="1" t="str">
        <f>INDEX(FCF[MarkTo],MATCH(FCFdata[[#This Row],[FCFindex]],FCF[FCFindex]))</f>
        <v>10AsTm</v>
      </c>
      <c r="I854" s="118">
        <f>FCFdata[[#This Row],[SampleLabel]]+3</f>
        <v>61010003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61010005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61</v>
      </c>
      <c r="B855" s="1">
        <f t="shared" si="53"/>
        <v>1</v>
      </c>
      <c r="C855" s="1">
        <f t="shared" si="54"/>
        <v>13</v>
      </c>
      <c r="D855" s="134">
        <f t="shared" si="52"/>
        <v>61010000</v>
      </c>
      <c r="E855" s="1">
        <f>INDEX(FCF[From],MATCH(FCFdata[[#This Row],[FCFindex]],FCF[FCFindex]))</f>
        <v>14</v>
      </c>
      <c r="F855" s="1">
        <f>INDEX(FCF[To],MATCH(FCFdata[[#This Row],[FCFindex]],FCF[FCFindex]))</f>
        <v>15</v>
      </c>
      <c r="G855" s="1" t="str">
        <f>INDEX(FCF[MarkFrom],MATCH(FCFdata[[#This Row],[FCFindex]],FCF[FCFindex]))</f>
        <v>10AsTm</v>
      </c>
      <c r="H855" s="1" t="str">
        <f>INDEX(FCF[MarkTo],MATCH(FCFdata[[#This Row],[FCFindex]],FCF[FCFindex]))</f>
        <v>11Azd</v>
      </c>
      <c r="I855" s="118">
        <f>FCFdata[[#This Row],[SampleLabel]]+3</f>
        <v>61010003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61010005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62</v>
      </c>
      <c r="B856" s="1">
        <f t="shared" si="53"/>
        <v>1</v>
      </c>
      <c r="C856" s="1">
        <f t="shared" si="54"/>
        <v>0</v>
      </c>
      <c r="D856" s="134">
        <f t="shared" si="52"/>
        <v>62010000</v>
      </c>
      <c r="E856" s="1">
        <f>INDEX(FCF[From],MATCH(FCFdata[[#This Row],[FCFindex]],FCF[FCFindex]))</f>
        <v>1</v>
      </c>
      <c r="F856" s="1">
        <f>INDEX(FCF[To],MATCH(FCFdata[[#This Row],[FCFindex]],FCF[FCFindex]))</f>
        <v>2</v>
      </c>
      <c r="G856" s="1" t="str">
        <f>INDEX(FCF[MarkFrom],MATCH(FCFdata[[#This Row],[FCFindex]],FCF[FCFindex]))</f>
        <v>1Dig</v>
      </c>
      <c r="H856" s="1" t="str">
        <f>INDEX(FCF[MarkTo],MATCH(FCFdata[[#This Row],[FCFindex]],FCF[FCFindex]))</f>
        <v>1D</v>
      </c>
      <c r="I856" s="118">
        <f>FCFdata[[#This Row],[SampleLabel]]+3</f>
        <v>62010003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62</v>
      </c>
      <c r="B857" s="1">
        <f t="shared" si="53"/>
        <v>1</v>
      </c>
      <c r="C857" s="1">
        <f t="shared" si="54"/>
        <v>1</v>
      </c>
      <c r="D857" s="134">
        <f t="shared" si="52"/>
        <v>62010000</v>
      </c>
      <c r="E857" s="1">
        <f>INDEX(FCF[From],MATCH(FCFdata[[#This Row],[FCFindex]],FCF[FCFindex]))</f>
        <v>2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1D</v>
      </c>
      <c r="H857" s="1" t="str">
        <f>INDEX(FCF[MarkTo],MATCH(FCFdata[[#This Row],[FCFindex]],FCF[FCFindex]))</f>
        <v>1M.1</v>
      </c>
      <c r="I857" s="118">
        <f>FCFdata[[#This Row],[SampleLabel]]+3</f>
        <v>62010003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62</v>
      </c>
      <c r="B858" s="1">
        <f t="shared" si="53"/>
        <v>1</v>
      </c>
      <c r="C858" s="1">
        <f t="shared" si="54"/>
        <v>2</v>
      </c>
      <c r="D858" s="134">
        <f t="shared" si="52"/>
        <v>62010000</v>
      </c>
      <c r="E858" s="1">
        <f>INDEX(FCF[From],MATCH(FCFdata[[#This Row],[FCFindex]],FCF[FCFindex]))</f>
        <v>3</v>
      </c>
      <c r="F858" s="1">
        <f>INDEX(FCF[To],MATCH(FCFdata[[#This Row],[FCFindex]],FCF[FCFindex]))</f>
        <v>4</v>
      </c>
      <c r="G858" s="1" t="str">
        <f>INDEX(FCF[MarkFrom],MATCH(FCFdata[[#This Row],[FCFindex]],FCF[FCFindex]))</f>
        <v>1M.1</v>
      </c>
      <c r="H858" s="1" t="str">
        <f>INDEX(FCF[MarkTo],MATCH(FCFdata[[#This Row],[FCFindex]],FCF[FCFindex]))</f>
        <v>2Oct</v>
      </c>
      <c r="I858" s="118">
        <f>FCFdata[[#This Row],[SampleLabel]]+3</f>
        <v>62010003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62</v>
      </c>
      <c r="B859" s="1">
        <f t="shared" si="53"/>
        <v>1</v>
      </c>
      <c r="C859" s="1">
        <f t="shared" si="54"/>
        <v>3</v>
      </c>
      <c r="D859" s="134">
        <f t="shared" si="52"/>
        <v>62010000</v>
      </c>
      <c r="E859" s="1">
        <f>INDEX(FCF[From],MATCH(FCFdata[[#This Row],[FCFindex]],FCF[FCFindex]))</f>
        <v>4</v>
      </c>
      <c r="F859" s="1">
        <f>INDEX(FCF[To],MATCH(FCFdata[[#This Row],[FCFindex]],FCF[FCFindex]))</f>
        <v>5</v>
      </c>
      <c r="G859" s="1" t="str">
        <f>INDEX(FCF[MarkFrom],MATCH(FCFdata[[#This Row],[FCFindex]],FCF[FCFindex]))</f>
        <v>2Oct</v>
      </c>
      <c r="H859" s="1" t="str">
        <f>INDEX(FCF[MarkTo],MATCH(FCFdata[[#This Row],[FCFindex]],FCF[FCFindex]))</f>
        <v>2c</v>
      </c>
      <c r="I859" s="118">
        <f>FCFdata[[#This Row],[SampleLabel]]+3</f>
        <v>62010003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62</v>
      </c>
      <c r="B860" s="1">
        <f t="shared" si="53"/>
        <v>1</v>
      </c>
      <c r="C860" s="1">
        <f t="shared" si="54"/>
        <v>4</v>
      </c>
      <c r="D860" s="134">
        <f t="shared" si="52"/>
        <v>62010000</v>
      </c>
      <c r="E860" s="1">
        <f>INDEX(FCF[From],MATCH(FCFdata[[#This Row],[FCFindex]],FCF[FCFindex]))</f>
        <v>5</v>
      </c>
      <c r="F860" s="1">
        <f>INDEX(FCF[To],MATCH(FCFdata[[#This Row],[FCFindex]],FCF[FCFindex]))</f>
        <v>6</v>
      </c>
      <c r="G860" s="1" t="str">
        <f>INDEX(FCF[MarkFrom],MATCH(FCFdata[[#This Row],[FCFindex]],FCF[FCFindex]))</f>
        <v>2c</v>
      </c>
      <c r="H860" s="1" t="str">
        <f>INDEX(FCF[MarkTo],MATCH(FCFdata[[#This Row],[FCFindex]],FCF[FCFindex]))</f>
        <v>2M2</v>
      </c>
      <c r="I860" s="118">
        <f>FCFdata[[#This Row],[SampleLabel]]+3</f>
        <v>62010003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62</v>
      </c>
      <c r="B861" s="1">
        <f t="shared" si="53"/>
        <v>1</v>
      </c>
      <c r="C861" s="1">
        <f t="shared" si="54"/>
        <v>5</v>
      </c>
      <c r="D861" s="134">
        <f t="shared" si="52"/>
        <v>62010000</v>
      </c>
      <c r="E861" s="1">
        <f>INDEX(FCF[From],MATCH(FCFdata[[#This Row],[FCFindex]],FCF[FCFindex]))</f>
        <v>6</v>
      </c>
      <c r="F861" s="1">
        <f>INDEX(FCF[To],MATCH(FCFdata[[#This Row],[FCFindex]],FCF[FCFindex]))</f>
        <v>7</v>
      </c>
      <c r="G861" s="1" t="str">
        <f>INDEX(FCF[MarkFrom],MATCH(FCFdata[[#This Row],[FCFindex]],FCF[FCFindex]))</f>
        <v>2M2</v>
      </c>
      <c r="H861" s="1" t="str">
        <f>INDEX(FCF[MarkTo],MATCH(FCFdata[[#This Row],[FCFindex]],FCF[FCFindex]))</f>
        <v>3P</v>
      </c>
      <c r="I861" s="118">
        <f>FCFdata[[#This Row],[SampleLabel]]+3</f>
        <v>62010003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62</v>
      </c>
      <c r="B862" s="1">
        <f t="shared" si="53"/>
        <v>1</v>
      </c>
      <c r="C862" s="1">
        <f t="shared" si="54"/>
        <v>6</v>
      </c>
      <c r="D862" s="134">
        <f t="shared" si="52"/>
        <v>62010000</v>
      </c>
      <c r="E862" s="1">
        <f>INDEX(FCF[From],MATCH(FCFdata[[#This Row],[FCFindex]],FCF[FCFindex]))</f>
        <v>7</v>
      </c>
      <c r="F862" s="1">
        <f>INDEX(FCF[To],MATCH(FCFdata[[#This Row],[FCFindex]],FCF[FCFindex]))</f>
        <v>8</v>
      </c>
      <c r="G862" s="1" t="str">
        <f>INDEX(FCF[MarkFrom],MATCH(FCFdata[[#This Row],[FCFindex]],FCF[FCFindex]))</f>
        <v>3P</v>
      </c>
      <c r="H862" s="1" t="str">
        <f>INDEX(FCF[MarkTo],MATCH(FCFdata[[#This Row],[FCFindex]],FCF[FCFindex]))</f>
        <v>4G</v>
      </c>
      <c r="I862" s="118">
        <f>FCFdata[[#This Row],[SampleLabel]]+3</f>
        <v>62010003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62</v>
      </c>
      <c r="B863" s="1">
        <f t="shared" si="53"/>
        <v>1</v>
      </c>
      <c r="C863" s="1">
        <f t="shared" si="54"/>
        <v>7</v>
      </c>
      <c r="D863" s="134">
        <f t="shared" si="52"/>
        <v>62010000</v>
      </c>
      <c r="E863" s="1">
        <f>INDEX(FCF[From],MATCH(FCFdata[[#This Row],[FCFindex]],FCF[FCFindex]))</f>
        <v>8</v>
      </c>
      <c r="F863" s="1">
        <f>INDEX(FCF[To],MATCH(FCFdata[[#This Row],[FCFindex]],FCF[FCFindex]))</f>
        <v>9</v>
      </c>
      <c r="G863" s="1" t="str">
        <f>INDEX(FCF[MarkFrom],MATCH(FCFdata[[#This Row],[FCFindex]],FCF[FCFindex]))</f>
        <v>4G</v>
      </c>
      <c r="H863" s="1" t="str">
        <f>INDEX(FCF[MarkTo],MATCH(FCFdata[[#This Row],[FCFindex]],FCF[FCFindex]))</f>
        <v>5S</v>
      </c>
      <c r="I863" s="118">
        <f>FCFdata[[#This Row],[SampleLabel]]+3</f>
        <v>62010003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62</v>
      </c>
      <c r="B864" s="1">
        <f t="shared" si="53"/>
        <v>1</v>
      </c>
      <c r="C864" s="1">
        <f t="shared" si="54"/>
        <v>8</v>
      </c>
      <c r="D864" s="134">
        <f t="shared" si="52"/>
        <v>62010000</v>
      </c>
      <c r="E864" s="1">
        <f>INDEX(FCF[From],MATCH(FCFdata[[#This Row],[FCFindex]],FCF[FCFindex]))</f>
        <v>9</v>
      </c>
      <c r="F864" s="1">
        <f>INDEX(FCF[To],MATCH(FCFdata[[#This Row],[FCFindex]],FCF[FCFindex]))</f>
        <v>10</v>
      </c>
      <c r="G864" s="1" t="str">
        <f>INDEX(FCF[MarkFrom],MATCH(FCFdata[[#This Row],[FCFindex]],FCF[FCFindex]))</f>
        <v>5S</v>
      </c>
      <c r="H864" s="1" t="str">
        <f>INDEX(FCF[MarkTo],MATCH(FCFdata[[#This Row],[FCFindex]],FCF[FCFindex]))</f>
        <v>6Gp</v>
      </c>
      <c r="I864" s="118">
        <f>FCFdata[[#This Row],[SampleLabel]]+3</f>
        <v>62010003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62</v>
      </c>
      <c r="B865" s="1">
        <f t="shared" si="53"/>
        <v>1</v>
      </c>
      <c r="C865" s="1">
        <f t="shared" si="54"/>
        <v>9</v>
      </c>
      <c r="D865" s="134">
        <f t="shared" si="52"/>
        <v>62010000</v>
      </c>
      <c r="E865" s="1">
        <f>INDEX(FCF[From],MATCH(FCFdata[[#This Row],[FCFindex]],FCF[FCFindex]))</f>
        <v>10</v>
      </c>
      <c r="F865" s="1">
        <f>INDEX(FCF[To],MATCH(FCFdata[[#This Row],[FCFindex]],FCF[FCFindex]))</f>
        <v>11</v>
      </c>
      <c r="G865" s="1" t="str">
        <f>INDEX(FCF[MarkFrom],MATCH(FCFdata[[#This Row],[FCFindex]],FCF[FCFindex]))</f>
        <v>6Gp</v>
      </c>
      <c r="H865" s="1" t="str">
        <f>INDEX(FCF[MarkTo],MATCH(FCFdata[[#This Row],[FCFindex]],FCF[FCFindex]))</f>
        <v>7U</v>
      </c>
      <c r="I865" s="118">
        <f>FCFdata[[#This Row],[SampleLabel]]+3</f>
        <v>62010003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62</v>
      </c>
      <c r="B866" s="1">
        <f t="shared" si="53"/>
        <v>1</v>
      </c>
      <c r="C866" s="1">
        <f t="shared" si="54"/>
        <v>10</v>
      </c>
      <c r="D866" s="134">
        <f t="shared" si="52"/>
        <v>62010000</v>
      </c>
      <c r="E866" s="1">
        <f>INDEX(FCF[From],MATCH(FCFdata[[#This Row],[FCFindex]],FCF[FCFindex]))</f>
        <v>11</v>
      </c>
      <c r="F866" s="1">
        <f>INDEX(FCF[To],MATCH(FCFdata[[#This Row],[FCFindex]],FCF[FCFindex]))</f>
        <v>12</v>
      </c>
      <c r="G866" s="1" t="str">
        <f>INDEX(FCF[MarkFrom],MATCH(FCFdata[[#This Row],[FCFindex]],FCF[FCFindex]))</f>
        <v>7U</v>
      </c>
      <c r="H866" s="1" t="str">
        <f>INDEX(FCF[MarkTo],MATCH(FCFdata[[#This Row],[FCFindex]],FCF[FCFindex]))</f>
        <v>8Rot</v>
      </c>
      <c r="I866" s="118">
        <f>FCFdata[[#This Row],[SampleLabel]]+3</f>
        <v>62010003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62010005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62</v>
      </c>
      <c r="B867" s="1">
        <f t="shared" si="53"/>
        <v>1</v>
      </c>
      <c r="C867" s="1">
        <f t="shared" si="54"/>
        <v>11</v>
      </c>
      <c r="D867" s="134">
        <f t="shared" si="52"/>
        <v>62010000</v>
      </c>
      <c r="E867" s="1">
        <f>INDEX(FCF[From],MATCH(FCFdata[[#This Row],[FCFindex]],FCF[FCFindex]))</f>
        <v>12</v>
      </c>
      <c r="F867" s="1">
        <f>INDEX(FCF[To],MATCH(FCFdata[[#This Row],[FCFindex]],FCF[FCFindex]))</f>
        <v>13</v>
      </c>
      <c r="G867" s="1" t="str">
        <f>INDEX(FCF[MarkFrom],MATCH(FCFdata[[#This Row],[FCFindex]],FCF[FCFindex]))</f>
        <v>8Rot</v>
      </c>
      <c r="H867" s="1" t="str">
        <f>INDEX(FCF[MarkTo],MATCH(FCFdata[[#This Row],[FCFindex]],FCF[FCFindex]))</f>
        <v>9Ama</v>
      </c>
      <c r="I867" s="118">
        <f>FCFdata[[#This Row],[SampleLabel]]+3</f>
        <v>62010003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62010005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62</v>
      </c>
      <c r="B868" s="1">
        <f t="shared" si="53"/>
        <v>1</v>
      </c>
      <c r="C868" s="1">
        <f t="shared" si="54"/>
        <v>12</v>
      </c>
      <c r="D868" s="134">
        <f t="shared" si="52"/>
        <v>62010000</v>
      </c>
      <c r="E868" s="1">
        <f>INDEX(FCF[From],MATCH(FCFdata[[#This Row],[FCFindex]],FCF[FCFindex]))</f>
        <v>13</v>
      </c>
      <c r="F868" s="1">
        <f>INDEX(FCF[To],MATCH(FCFdata[[#This Row],[FCFindex]],FCF[FCFindex]))</f>
        <v>14</v>
      </c>
      <c r="G868" s="1" t="str">
        <f>INDEX(FCF[MarkFrom],MATCH(FCFdata[[#This Row],[FCFindex]],FCF[FCFindex]))</f>
        <v>9Ama</v>
      </c>
      <c r="H868" s="1" t="str">
        <f>INDEX(FCF[MarkTo],MATCH(FCFdata[[#This Row],[FCFindex]],FCF[FCFindex]))</f>
        <v>10AsTm</v>
      </c>
      <c r="I868" s="118">
        <f>FCFdata[[#This Row],[SampleLabel]]+3</f>
        <v>62010003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62010005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62</v>
      </c>
      <c r="B869" s="1">
        <f t="shared" si="53"/>
        <v>1</v>
      </c>
      <c r="C869" s="1">
        <f t="shared" si="54"/>
        <v>13</v>
      </c>
      <c r="D869" s="134">
        <f t="shared" si="52"/>
        <v>62010000</v>
      </c>
      <c r="E869" s="1">
        <f>INDEX(FCF[From],MATCH(FCFdata[[#This Row],[FCFindex]],FCF[FCFindex]))</f>
        <v>14</v>
      </c>
      <c r="F869" s="1">
        <f>INDEX(FCF[To],MATCH(FCFdata[[#This Row],[FCFindex]],FCF[FCFindex]))</f>
        <v>15</v>
      </c>
      <c r="G869" s="1" t="str">
        <f>INDEX(FCF[MarkFrom],MATCH(FCFdata[[#This Row],[FCFindex]],FCF[FCFindex]))</f>
        <v>10AsTm</v>
      </c>
      <c r="H869" s="1" t="str">
        <f>INDEX(FCF[MarkTo],MATCH(FCFdata[[#This Row],[FCFindex]],FCF[FCFindex]))</f>
        <v>11Azd</v>
      </c>
      <c r="I869" s="118">
        <f>FCFdata[[#This Row],[SampleLabel]]+3</f>
        <v>62010003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62010005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63</v>
      </c>
      <c r="B870" s="1">
        <f t="shared" si="53"/>
        <v>1</v>
      </c>
      <c r="C870" s="1">
        <f t="shared" si="54"/>
        <v>0</v>
      </c>
      <c r="D870" s="134">
        <f t="shared" si="52"/>
        <v>63010000</v>
      </c>
      <c r="E870" s="1">
        <f>INDEX(FCF[From],MATCH(FCFdata[[#This Row],[FCFindex]],FCF[FCFindex]))</f>
        <v>1</v>
      </c>
      <c r="F870" s="1">
        <f>INDEX(FCF[To],MATCH(FCFdata[[#This Row],[FCFindex]],FCF[FCFindex]))</f>
        <v>2</v>
      </c>
      <c r="G870" s="1" t="str">
        <f>INDEX(FCF[MarkFrom],MATCH(FCFdata[[#This Row],[FCFindex]],FCF[FCFindex]))</f>
        <v>1Dig</v>
      </c>
      <c r="H870" s="1" t="str">
        <f>INDEX(FCF[MarkTo],MATCH(FCFdata[[#This Row],[FCFindex]],FCF[FCFindex]))</f>
        <v>1D</v>
      </c>
      <c r="I870" s="118">
        <f>FCFdata[[#This Row],[SampleLabel]]+3</f>
        <v>63010003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63</v>
      </c>
      <c r="B871" s="1">
        <f t="shared" si="53"/>
        <v>1</v>
      </c>
      <c r="C871" s="1">
        <f t="shared" si="54"/>
        <v>1</v>
      </c>
      <c r="D871" s="134">
        <f t="shared" si="52"/>
        <v>63010000</v>
      </c>
      <c r="E871" s="1">
        <f>INDEX(FCF[From],MATCH(FCFdata[[#This Row],[FCFindex]],FCF[FCFindex]))</f>
        <v>2</v>
      </c>
      <c r="F871" s="1">
        <f>INDEX(FCF[To],MATCH(FCFdata[[#This Row],[FCFindex]],FCF[FCFindex]))</f>
        <v>3</v>
      </c>
      <c r="G871" s="1" t="str">
        <f>INDEX(FCF[MarkFrom],MATCH(FCFdata[[#This Row],[FCFindex]],FCF[FCFindex]))</f>
        <v>1D</v>
      </c>
      <c r="H871" s="1" t="str">
        <f>INDEX(FCF[MarkTo],MATCH(FCFdata[[#This Row],[FCFindex]],FCF[FCFindex]))</f>
        <v>1M.1</v>
      </c>
      <c r="I871" s="118">
        <f>FCFdata[[#This Row],[SampleLabel]]+3</f>
        <v>63010003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63</v>
      </c>
      <c r="B872" s="1">
        <f t="shared" si="53"/>
        <v>1</v>
      </c>
      <c r="C872" s="1">
        <f t="shared" si="54"/>
        <v>2</v>
      </c>
      <c r="D872" s="134">
        <f t="shared" si="52"/>
        <v>63010000</v>
      </c>
      <c r="E872" s="1">
        <f>INDEX(FCF[From],MATCH(FCFdata[[#This Row],[FCFindex]],FCF[FCFindex]))</f>
        <v>3</v>
      </c>
      <c r="F872" s="1">
        <f>INDEX(FCF[To],MATCH(FCFdata[[#This Row],[FCFindex]],FCF[FCFindex]))</f>
        <v>4</v>
      </c>
      <c r="G872" s="1" t="str">
        <f>INDEX(FCF[MarkFrom],MATCH(FCFdata[[#This Row],[FCFindex]],FCF[FCFindex]))</f>
        <v>1M.1</v>
      </c>
      <c r="H872" s="1" t="str">
        <f>INDEX(FCF[MarkTo],MATCH(FCFdata[[#This Row],[FCFindex]],FCF[FCFindex]))</f>
        <v>2Oct</v>
      </c>
      <c r="I872" s="118">
        <f>FCFdata[[#This Row],[SampleLabel]]+3</f>
        <v>63010003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63</v>
      </c>
      <c r="B873" s="1">
        <f t="shared" si="53"/>
        <v>1</v>
      </c>
      <c r="C873" s="1">
        <f t="shared" si="54"/>
        <v>3</v>
      </c>
      <c r="D873" s="134">
        <f t="shared" si="52"/>
        <v>63010000</v>
      </c>
      <c r="E873" s="1">
        <f>INDEX(FCF[From],MATCH(FCFdata[[#This Row],[FCFindex]],FCF[FCFindex]))</f>
        <v>4</v>
      </c>
      <c r="F873" s="1">
        <f>INDEX(FCF[To],MATCH(FCFdata[[#This Row],[FCFindex]],FCF[FCFindex]))</f>
        <v>5</v>
      </c>
      <c r="G873" s="1" t="str">
        <f>INDEX(FCF[MarkFrom],MATCH(FCFdata[[#This Row],[FCFindex]],FCF[FCFindex]))</f>
        <v>2Oct</v>
      </c>
      <c r="H873" s="1" t="str">
        <f>INDEX(FCF[MarkTo],MATCH(FCFdata[[#This Row],[FCFindex]],FCF[FCFindex]))</f>
        <v>2c</v>
      </c>
      <c r="I873" s="118">
        <f>FCFdata[[#This Row],[SampleLabel]]+3</f>
        <v>63010003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63</v>
      </c>
      <c r="B874" s="1">
        <f t="shared" si="53"/>
        <v>1</v>
      </c>
      <c r="C874" s="1">
        <f t="shared" si="54"/>
        <v>4</v>
      </c>
      <c r="D874" s="134">
        <f t="shared" si="52"/>
        <v>63010000</v>
      </c>
      <c r="E874" s="1">
        <f>INDEX(FCF[From],MATCH(FCFdata[[#This Row],[FCFindex]],FCF[FCFindex]))</f>
        <v>5</v>
      </c>
      <c r="F874" s="1">
        <f>INDEX(FCF[To],MATCH(FCFdata[[#This Row],[FCFindex]],FCF[FCFindex]))</f>
        <v>6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2M2</v>
      </c>
      <c r="I874" s="118">
        <f>FCFdata[[#This Row],[SampleLabel]]+3</f>
        <v>63010003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63</v>
      </c>
      <c r="B875" s="1">
        <f t="shared" si="53"/>
        <v>1</v>
      </c>
      <c r="C875" s="1">
        <f t="shared" si="54"/>
        <v>5</v>
      </c>
      <c r="D875" s="134">
        <f t="shared" si="52"/>
        <v>63010000</v>
      </c>
      <c r="E875" s="1">
        <f>INDEX(FCF[From],MATCH(FCFdata[[#This Row],[FCFindex]],FCF[FCFindex]))</f>
        <v>6</v>
      </c>
      <c r="F875" s="1">
        <f>INDEX(FCF[To],MATCH(FCFdata[[#This Row],[FCFindex]],FCF[FCFindex]))</f>
        <v>7</v>
      </c>
      <c r="G875" s="1" t="str">
        <f>INDEX(FCF[MarkFrom],MATCH(FCFdata[[#This Row],[FCFindex]],FCF[FCFindex]))</f>
        <v>2M2</v>
      </c>
      <c r="H875" s="1" t="str">
        <f>INDEX(FCF[MarkTo],MATCH(FCFdata[[#This Row],[FCFindex]],FCF[FCFindex]))</f>
        <v>3P</v>
      </c>
      <c r="I875" s="118">
        <f>FCFdata[[#This Row],[SampleLabel]]+3</f>
        <v>63010003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63</v>
      </c>
      <c r="B876" s="1">
        <f t="shared" si="53"/>
        <v>1</v>
      </c>
      <c r="C876" s="1">
        <f t="shared" si="54"/>
        <v>6</v>
      </c>
      <c r="D876" s="134">
        <f t="shared" si="52"/>
        <v>63010000</v>
      </c>
      <c r="E876" s="1">
        <f>INDEX(FCF[From],MATCH(FCFdata[[#This Row],[FCFindex]],FCF[FCFindex]))</f>
        <v>7</v>
      </c>
      <c r="F876" s="1">
        <f>INDEX(FCF[To],MATCH(FCFdata[[#This Row],[FCFindex]],FCF[FCFindex]))</f>
        <v>8</v>
      </c>
      <c r="G876" s="1" t="str">
        <f>INDEX(FCF[MarkFrom],MATCH(FCFdata[[#This Row],[FCFindex]],FCF[FCFindex]))</f>
        <v>3P</v>
      </c>
      <c r="H876" s="1" t="str">
        <f>INDEX(FCF[MarkTo],MATCH(FCFdata[[#This Row],[FCFindex]],FCF[FCFindex]))</f>
        <v>4G</v>
      </c>
      <c r="I876" s="118">
        <f>FCFdata[[#This Row],[SampleLabel]]+3</f>
        <v>63010003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63</v>
      </c>
      <c r="B877" s="1">
        <f t="shared" si="53"/>
        <v>1</v>
      </c>
      <c r="C877" s="1">
        <f t="shared" si="54"/>
        <v>7</v>
      </c>
      <c r="D877" s="134">
        <f t="shared" si="52"/>
        <v>63010000</v>
      </c>
      <c r="E877" s="1">
        <f>INDEX(FCF[From],MATCH(FCFdata[[#This Row],[FCFindex]],FCF[FCFindex]))</f>
        <v>8</v>
      </c>
      <c r="F877" s="1">
        <f>INDEX(FCF[To],MATCH(FCFdata[[#This Row],[FCFindex]],FCF[FCFindex]))</f>
        <v>9</v>
      </c>
      <c r="G877" s="1" t="str">
        <f>INDEX(FCF[MarkFrom],MATCH(FCFdata[[#This Row],[FCFindex]],FCF[FCFindex]))</f>
        <v>4G</v>
      </c>
      <c r="H877" s="1" t="str">
        <f>INDEX(FCF[MarkTo],MATCH(FCFdata[[#This Row],[FCFindex]],FCF[FCFindex]))</f>
        <v>5S</v>
      </c>
      <c r="I877" s="118">
        <f>FCFdata[[#This Row],[SampleLabel]]+3</f>
        <v>63010003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63</v>
      </c>
      <c r="B878" s="1">
        <f t="shared" si="53"/>
        <v>1</v>
      </c>
      <c r="C878" s="1">
        <f t="shared" si="54"/>
        <v>8</v>
      </c>
      <c r="D878" s="134">
        <f t="shared" si="52"/>
        <v>63010000</v>
      </c>
      <c r="E878" s="1">
        <f>INDEX(FCF[From],MATCH(FCFdata[[#This Row],[FCFindex]],FCF[FCFindex]))</f>
        <v>9</v>
      </c>
      <c r="F878" s="1">
        <f>INDEX(FCF[To],MATCH(FCFdata[[#This Row],[FCFindex]],FCF[FCFindex]))</f>
        <v>10</v>
      </c>
      <c r="G878" s="1" t="str">
        <f>INDEX(FCF[MarkFrom],MATCH(FCFdata[[#This Row],[FCFindex]],FCF[FCFindex]))</f>
        <v>5S</v>
      </c>
      <c r="H878" s="1" t="str">
        <f>INDEX(FCF[MarkTo],MATCH(FCFdata[[#This Row],[FCFindex]],FCF[FCFindex]))</f>
        <v>6Gp</v>
      </c>
      <c r="I878" s="118">
        <f>FCFdata[[#This Row],[SampleLabel]]+3</f>
        <v>63010003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63010005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63</v>
      </c>
      <c r="B879" s="1">
        <f t="shared" si="53"/>
        <v>1</v>
      </c>
      <c r="C879" s="1">
        <f t="shared" si="54"/>
        <v>9</v>
      </c>
      <c r="D879" s="134">
        <f t="shared" si="52"/>
        <v>63010000</v>
      </c>
      <c r="E879" s="1">
        <f>INDEX(FCF[From],MATCH(FCFdata[[#This Row],[FCFindex]],FCF[FCFindex]))</f>
        <v>10</v>
      </c>
      <c r="F879" s="1">
        <f>INDEX(FCF[To],MATCH(FCFdata[[#This Row],[FCFindex]],FCF[FCFindex]))</f>
        <v>11</v>
      </c>
      <c r="G879" s="1" t="str">
        <f>INDEX(FCF[MarkFrom],MATCH(FCFdata[[#This Row],[FCFindex]],FCF[FCFindex]))</f>
        <v>6Gp</v>
      </c>
      <c r="H879" s="1" t="str">
        <f>INDEX(FCF[MarkTo],MATCH(FCFdata[[#This Row],[FCFindex]],FCF[FCFindex]))</f>
        <v>7U</v>
      </c>
      <c r="I879" s="118">
        <f>FCFdata[[#This Row],[SampleLabel]]+3</f>
        <v>63010003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63010005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63</v>
      </c>
      <c r="B880" s="1">
        <f t="shared" si="53"/>
        <v>1</v>
      </c>
      <c r="C880" s="1">
        <f t="shared" si="54"/>
        <v>10</v>
      </c>
      <c r="D880" s="134">
        <f t="shared" si="52"/>
        <v>63010000</v>
      </c>
      <c r="E880" s="1">
        <f>INDEX(FCF[From],MATCH(FCFdata[[#This Row],[FCFindex]],FCF[FCFindex]))</f>
        <v>11</v>
      </c>
      <c r="F880" s="1">
        <f>INDEX(FCF[To],MATCH(FCFdata[[#This Row],[FCFindex]],FCF[FCFindex]))</f>
        <v>12</v>
      </c>
      <c r="G880" s="1" t="str">
        <f>INDEX(FCF[MarkFrom],MATCH(FCFdata[[#This Row],[FCFindex]],FCF[FCFindex]))</f>
        <v>7U</v>
      </c>
      <c r="H880" s="1" t="str">
        <f>INDEX(FCF[MarkTo],MATCH(FCFdata[[#This Row],[FCFindex]],FCF[FCFindex]))</f>
        <v>8Rot</v>
      </c>
      <c r="I880" s="118">
        <f>FCFdata[[#This Row],[SampleLabel]]+3</f>
        <v>63010003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63010005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63</v>
      </c>
      <c r="B881" s="1">
        <f t="shared" si="53"/>
        <v>1</v>
      </c>
      <c r="C881" s="1">
        <f t="shared" si="54"/>
        <v>11</v>
      </c>
      <c r="D881" s="134">
        <f t="shared" si="52"/>
        <v>63010000</v>
      </c>
      <c r="E881" s="1">
        <f>INDEX(FCF[From],MATCH(FCFdata[[#This Row],[FCFindex]],FCF[FCFindex]))</f>
        <v>12</v>
      </c>
      <c r="F881" s="1">
        <f>INDEX(FCF[To],MATCH(FCFdata[[#This Row],[FCFindex]],FCF[FCFindex]))</f>
        <v>13</v>
      </c>
      <c r="G881" s="1" t="str">
        <f>INDEX(FCF[MarkFrom],MATCH(FCFdata[[#This Row],[FCFindex]],FCF[FCFindex]))</f>
        <v>8Rot</v>
      </c>
      <c r="H881" s="1" t="str">
        <f>INDEX(FCF[MarkTo],MATCH(FCFdata[[#This Row],[FCFindex]],FCF[FCFindex]))</f>
        <v>9Ama</v>
      </c>
      <c r="I881" s="118">
        <f>FCFdata[[#This Row],[SampleLabel]]+3</f>
        <v>63010003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63010005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63</v>
      </c>
      <c r="B882" s="1">
        <f t="shared" si="53"/>
        <v>1</v>
      </c>
      <c r="C882" s="1">
        <f t="shared" si="54"/>
        <v>12</v>
      </c>
      <c r="D882" s="134">
        <f t="shared" si="52"/>
        <v>63010000</v>
      </c>
      <c r="E882" s="1">
        <f>INDEX(FCF[From],MATCH(FCFdata[[#This Row],[FCFindex]],FCF[FCFindex]))</f>
        <v>13</v>
      </c>
      <c r="F882" s="1">
        <f>INDEX(FCF[To],MATCH(FCFdata[[#This Row],[FCFindex]],FCF[FCFindex]))</f>
        <v>14</v>
      </c>
      <c r="G882" s="1" t="str">
        <f>INDEX(FCF[MarkFrom],MATCH(FCFdata[[#This Row],[FCFindex]],FCF[FCFindex]))</f>
        <v>9Ama</v>
      </c>
      <c r="H882" s="1" t="str">
        <f>INDEX(FCF[MarkTo],MATCH(FCFdata[[#This Row],[FCFindex]],FCF[FCFindex]))</f>
        <v>10AsTm</v>
      </c>
      <c r="I882" s="118">
        <f>FCFdata[[#This Row],[SampleLabel]]+3</f>
        <v>63010003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63010005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63</v>
      </c>
      <c r="B883" s="1">
        <f t="shared" si="53"/>
        <v>1</v>
      </c>
      <c r="C883" s="1">
        <f t="shared" si="54"/>
        <v>13</v>
      </c>
      <c r="D883" s="134">
        <f t="shared" si="52"/>
        <v>63010000</v>
      </c>
      <c r="E883" s="1">
        <f>INDEX(FCF[From],MATCH(FCFdata[[#This Row],[FCFindex]],FCF[FCFindex]))</f>
        <v>14</v>
      </c>
      <c r="F883" s="1">
        <f>INDEX(FCF[To],MATCH(FCFdata[[#This Row],[FCFindex]],FCF[FCFindex]))</f>
        <v>15</v>
      </c>
      <c r="G883" s="1" t="str">
        <f>INDEX(FCF[MarkFrom],MATCH(FCFdata[[#This Row],[FCFindex]],FCF[FCFindex]))</f>
        <v>10AsTm</v>
      </c>
      <c r="H883" s="1" t="str">
        <f>INDEX(FCF[MarkTo],MATCH(FCFdata[[#This Row],[FCFindex]],FCF[FCFindex]))</f>
        <v>11Azd</v>
      </c>
      <c r="I883" s="118">
        <f>FCFdata[[#This Row],[SampleLabel]]+3</f>
        <v>63010003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63010005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64</v>
      </c>
      <c r="B884" s="1">
        <f t="shared" si="53"/>
        <v>1</v>
      </c>
      <c r="C884" s="1">
        <f t="shared" si="54"/>
        <v>0</v>
      </c>
      <c r="D884" s="134">
        <f t="shared" si="52"/>
        <v>64010000</v>
      </c>
      <c r="E884" s="1">
        <f>INDEX(FCF[From],MATCH(FCFdata[[#This Row],[FCFindex]],FCF[FCFindex]))</f>
        <v>1</v>
      </c>
      <c r="F884" s="1">
        <f>INDEX(FCF[To],MATCH(FCFdata[[#This Row],[FCFindex]],FCF[FCFindex]))</f>
        <v>2</v>
      </c>
      <c r="G884" s="1" t="str">
        <f>INDEX(FCF[MarkFrom],MATCH(FCFdata[[#This Row],[FCFindex]],FCF[FCFindex]))</f>
        <v>1Dig</v>
      </c>
      <c r="H884" s="1" t="str">
        <f>INDEX(FCF[MarkTo],MATCH(FCFdata[[#This Row],[FCFindex]],FCF[FCFindex]))</f>
        <v>1D</v>
      </c>
      <c r="I884" s="118">
        <f>FCFdata[[#This Row],[SampleLabel]]+3</f>
        <v>64010003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64</v>
      </c>
      <c r="B885" s="1">
        <f t="shared" si="53"/>
        <v>1</v>
      </c>
      <c r="C885" s="1">
        <f t="shared" si="54"/>
        <v>1</v>
      </c>
      <c r="D885" s="134">
        <f t="shared" si="52"/>
        <v>64010000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1D</v>
      </c>
      <c r="H885" s="1" t="str">
        <f>INDEX(FCF[MarkTo],MATCH(FCFdata[[#This Row],[FCFindex]],FCF[FCFindex]))</f>
        <v>1M.1</v>
      </c>
      <c r="I885" s="118">
        <f>FCFdata[[#This Row],[SampleLabel]]+3</f>
        <v>64010003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64</v>
      </c>
      <c r="B886" s="1">
        <f t="shared" si="53"/>
        <v>1</v>
      </c>
      <c r="C886" s="1">
        <f t="shared" si="54"/>
        <v>2</v>
      </c>
      <c r="D886" s="134">
        <f t="shared" si="52"/>
        <v>64010000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1M.1</v>
      </c>
      <c r="H886" s="1" t="str">
        <f>INDEX(FCF[MarkTo],MATCH(FCFdata[[#This Row],[FCFindex]],FCF[FCFindex]))</f>
        <v>2Oct</v>
      </c>
      <c r="I886" s="118">
        <f>FCFdata[[#This Row],[SampleLabel]]+3</f>
        <v>64010003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64</v>
      </c>
      <c r="B887" s="1">
        <f t="shared" si="53"/>
        <v>1</v>
      </c>
      <c r="C887" s="1">
        <f t="shared" si="54"/>
        <v>3</v>
      </c>
      <c r="D887" s="134">
        <f t="shared" si="52"/>
        <v>64010000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2Oct</v>
      </c>
      <c r="H887" s="1" t="str">
        <f>INDEX(FCF[MarkTo],MATCH(FCFdata[[#This Row],[FCFindex]],FCF[FCFindex]))</f>
        <v>2c</v>
      </c>
      <c r="I887" s="118">
        <f>FCFdata[[#This Row],[SampleLabel]]+3</f>
        <v>64010003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64</v>
      </c>
      <c r="B888" s="1">
        <f t="shared" si="53"/>
        <v>1</v>
      </c>
      <c r="C888" s="1">
        <f t="shared" si="54"/>
        <v>4</v>
      </c>
      <c r="D888" s="134">
        <f t="shared" si="52"/>
        <v>64010000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2c</v>
      </c>
      <c r="H888" s="1" t="str">
        <f>INDEX(FCF[MarkTo],MATCH(FCFdata[[#This Row],[FCFindex]],FCF[FCFindex]))</f>
        <v>2M2</v>
      </c>
      <c r="I888" s="118">
        <f>FCFdata[[#This Row],[SampleLabel]]+3</f>
        <v>64010003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64</v>
      </c>
      <c r="B889" s="1">
        <f t="shared" si="53"/>
        <v>1</v>
      </c>
      <c r="C889" s="1">
        <f t="shared" si="54"/>
        <v>5</v>
      </c>
      <c r="D889" s="134">
        <f t="shared" si="52"/>
        <v>64010000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2M2</v>
      </c>
      <c r="H889" s="1" t="str">
        <f>INDEX(FCF[MarkTo],MATCH(FCFdata[[#This Row],[FCFindex]],FCF[FCFindex]))</f>
        <v>3P</v>
      </c>
      <c r="I889" s="118">
        <f>FCFdata[[#This Row],[SampleLabel]]+3</f>
        <v>64010003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64</v>
      </c>
      <c r="B890" s="1">
        <f t="shared" si="53"/>
        <v>1</v>
      </c>
      <c r="C890" s="1">
        <f t="shared" si="54"/>
        <v>6</v>
      </c>
      <c r="D890" s="134">
        <f t="shared" si="52"/>
        <v>64010000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3P</v>
      </c>
      <c r="H890" s="1" t="str">
        <f>INDEX(FCF[MarkTo],MATCH(FCFdata[[#This Row],[FCFindex]],FCF[FCFindex]))</f>
        <v>4G</v>
      </c>
      <c r="I890" s="118">
        <f>FCFdata[[#This Row],[SampleLabel]]+3</f>
        <v>64010003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64010005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64</v>
      </c>
      <c r="B891" s="1">
        <f t="shared" si="53"/>
        <v>1</v>
      </c>
      <c r="C891" s="1">
        <f t="shared" si="54"/>
        <v>7</v>
      </c>
      <c r="D891" s="134">
        <f t="shared" si="52"/>
        <v>64010000</v>
      </c>
      <c r="E891" s="1">
        <f>INDEX(FCF[From],MATCH(FCFdata[[#This Row],[FCFindex]],FCF[FCFindex]))</f>
        <v>8</v>
      </c>
      <c r="F891" s="1">
        <f>INDEX(FCF[To],MATCH(FCFdata[[#This Row],[FCFindex]],FCF[FCFindex]))</f>
        <v>9</v>
      </c>
      <c r="G891" s="1" t="str">
        <f>INDEX(FCF[MarkFrom],MATCH(FCFdata[[#This Row],[FCFindex]],FCF[FCFindex]))</f>
        <v>4G</v>
      </c>
      <c r="H891" s="1" t="str">
        <f>INDEX(FCF[MarkTo],MATCH(FCFdata[[#This Row],[FCFindex]],FCF[FCFindex]))</f>
        <v>5S</v>
      </c>
      <c r="I891" s="118">
        <f>FCFdata[[#This Row],[SampleLabel]]+3</f>
        <v>64010003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64010005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64</v>
      </c>
      <c r="B892" s="1">
        <f t="shared" si="53"/>
        <v>1</v>
      </c>
      <c r="C892" s="1">
        <f t="shared" si="54"/>
        <v>8</v>
      </c>
      <c r="D892" s="134">
        <f t="shared" si="52"/>
        <v>64010000</v>
      </c>
      <c r="E892" s="1">
        <f>INDEX(FCF[From],MATCH(FCFdata[[#This Row],[FCFindex]],FCF[FCFindex]))</f>
        <v>9</v>
      </c>
      <c r="F892" s="1">
        <f>INDEX(FCF[To],MATCH(FCFdata[[#This Row],[FCFindex]],FCF[FCFindex]))</f>
        <v>10</v>
      </c>
      <c r="G892" s="1" t="str">
        <f>INDEX(FCF[MarkFrom],MATCH(FCFdata[[#This Row],[FCFindex]],FCF[FCFindex]))</f>
        <v>5S</v>
      </c>
      <c r="H892" s="1" t="str">
        <f>INDEX(FCF[MarkTo],MATCH(FCFdata[[#This Row],[FCFindex]],FCF[FCFindex]))</f>
        <v>6Gp</v>
      </c>
      <c r="I892" s="118">
        <f>FCFdata[[#This Row],[SampleLabel]]+3</f>
        <v>64010003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64010005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64</v>
      </c>
      <c r="B893" s="1">
        <f t="shared" si="53"/>
        <v>1</v>
      </c>
      <c r="C893" s="1">
        <f t="shared" si="54"/>
        <v>9</v>
      </c>
      <c r="D893" s="134">
        <f t="shared" si="52"/>
        <v>64010000</v>
      </c>
      <c r="E893" s="1">
        <f>INDEX(FCF[From],MATCH(FCFdata[[#This Row],[FCFindex]],FCF[FCFindex]))</f>
        <v>10</v>
      </c>
      <c r="F893" s="1">
        <f>INDEX(FCF[To],MATCH(FCFdata[[#This Row],[FCFindex]],FCF[FCFindex]))</f>
        <v>11</v>
      </c>
      <c r="G893" s="1" t="str">
        <f>INDEX(FCF[MarkFrom],MATCH(FCFdata[[#This Row],[FCFindex]],FCF[FCFindex]))</f>
        <v>6Gp</v>
      </c>
      <c r="H893" s="1" t="str">
        <f>INDEX(FCF[MarkTo],MATCH(FCFdata[[#This Row],[FCFindex]],FCF[FCFindex]))</f>
        <v>7U</v>
      </c>
      <c r="I893" s="118">
        <f>FCFdata[[#This Row],[SampleLabel]]+3</f>
        <v>64010003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64010005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64</v>
      </c>
      <c r="B894" s="1">
        <f t="shared" si="53"/>
        <v>1</v>
      </c>
      <c r="C894" s="1">
        <f t="shared" si="54"/>
        <v>10</v>
      </c>
      <c r="D894" s="134">
        <f t="shared" si="52"/>
        <v>64010000</v>
      </c>
      <c r="E894" s="1">
        <f>INDEX(FCF[From],MATCH(FCFdata[[#This Row],[FCFindex]],FCF[FCFindex]))</f>
        <v>11</v>
      </c>
      <c r="F894" s="1">
        <f>INDEX(FCF[To],MATCH(FCFdata[[#This Row],[FCFindex]],FCF[FCFindex]))</f>
        <v>12</v>
      </c>
      <c r="G894" s="1" t="str">
        <f>INDEX(FCF[MarkFrom],MATCH(FCFdata[[#This Row],[FCFindex]],FCF[FCFindex]))</f>
        <v>7U</v>
      </c>
      <c r="H894" s="1" t="str">
        <f>INDEX(FCF[MarkTo],MATCH(FCFdata[[#This Row],[FCFindex]],FCF[FCFindex]))</f>
        <v>8Rot</v>
      </c>
      <c r="I894" s="118">
        <f>FCFdata[[#This Row],[SampleLabel]]+3</f>
        <v>64010003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64010005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64</v>
      </c>
      <c r="B895" s="1">
        <f t="shared" si="53"/>
        <v>1</v>
      </c>
      <c r="C895" s="1">
        <f t="shared" si="54"/>
        <v>11</v>
      </c>
      <c r="D895" s="134">
        <f t="shared" si="52"/>
        <v>64010000</v>
      </c>
      <c r="E895" s="1">
        <f>INDEX(FCF[From],MATCH(FCFdata[[#This Row],[FCFindex]],FCF[FCFindex]))</f>
        <v>12</v>
      </c>
      <c r="F895" s="1">
        <f>INDEX(FCF[To],MATCH(FCFdata[[#This Row],[FCFindex]],FCF[FCFindex]))</f>
        <v>13</v>
      </c>
      <c r="G895" s="1" t="str">
        <f>INDEX(FCF[MarkFrom],MATCH(FCFdata[[#This Row],[FCFindex]],FCF[FCFindex]))</f>
        <v>8Rot</v>
      </c>
      <c r="H895" s="1" t="str">
        <f>INDEX(FCF[MarkTo],MATCH(FCFdata[[#This Row],[FCFindex]],FCF[FCFindex]))</f>
        <v>9Ama</v>
      </c>
      <c r="I895" s="118">
        <f>FCFdata[[#This Row],[SampleLabel]]+3</f>
        <v>64010003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64010005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64</v>
      </c>
      <c r="B896" s="1">
        <f t="shared" si="53"/>
        <v>1</v>
      </c>
      <c r="C896" s="1">
        <f t="shared" si="54"/>
        <v>12</v>
      </c>
      <c r="D896" s="134">
        <f t="shared" si="52"/>
        <v>64010000</v>
      </c>
      <c r="E896" s="1">
        <f>INDEX(FCF[From],MATCH(FCFdata[[#This Row],[FCFindex]],FCF[FCFindex]))</f>
        <v>13</v>
      </c>
      <c r="F896" s="1">
        <f>INDEX(FCF[To],MATCH(FCFdata[[#This Row],[FCFindex]],FCF[FCFindex]))</f>
        <v>14</v>
      </c>
      <c r="G896" s="1" t="str">
        <f>INDEX(FCF[MarkFrom],MATCH(FCFdata[[#This Row],[FCFindex]],FCF[FCFindex]))</f>
        <v>9Ama</v>
      </c>
      <c r="H896" s="1" t="str">
        <f>INDEX(FCF[MarkTo],MATCH(FCFdata[[#This Row],[FCFindex]],FCF[FCFindex]))</f>
        <v>10AsTm</v>
      </c>
      <c r="I896" s="118">
        <f>FCFdata[[#This Row],[SampleLabel]]+3</f>
        <v>64010003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64010005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64</v>
      </c>
      <c r="B897" s="1">
        <f t="shared" si="53"/>
        <v>1</v>
      </c>
      <c r="C897" s="1">
        <f t="shared" si="54"/>
        <v>13</v>
      </c>
      <c r="D897" s="134">
        <f t="shared" si="52"/>
        <v>64010000</v>
      </c>
      <c r="E897" s="1">
        <f>INDEX(FCF[From],MATCH(FCFdata[[#This Row],[FCFindex]],FCF[FCFindex]))</f>
        <v>14</v>
      </c>
      <c r="F897" s="1">
        <f>INDEX(FCF[To],MATCH(FCFdata[[#This Row],[FCFindex]],FCF[FCFindex]))</f>
        <v>15</v>
      </c>
      <c r="G897" s="1" t="str">
        <f>INDEX(FCF[MarkFrom],MATCH(FCFdata[[#This Row],[FCFindex]],FCF[FCFindex]))</f>
        <v>10AsTm</v>
      </c>
      <c r="H897" s="1" t="str">
        <f>INDEX(FCF[MarkTo],MATCH(FCFdata[[#This Row],[FCFindex]],FCF[FCFindex]))</f>
        <v>11Azd</v>
      </c>
      <c r="I897" s="118">
        <f>FCFdata[[#This Row],[SampleLabel]]+3</f>
        <v>64010003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64010005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65</v>
      </c>
      <c r="B898" s="1">
        <f t="shared" si="53"/>
        <v>1</v>
      </c>
      <c r="C898" s="1">
        <f t="shared" si="54"/>
        <v>0</v>
      </c>
      <c r="D898" s="134">
        <f t="shared" ref="D898:D961" si="56">A898*1000000+B898*10000</f>
        <v>65010000</v>
      </c>
      <c r="E898" s="1">
        <f>INDEX(FCF[From],MATCH(FCFdata[[#This Row],[FCFindex]],FCF[FCFindex]))</f>
        <v>1</v>
      </c>
      <c r="F898" s="1">
        <f>INDEX(FCF[To],MATCH(FCFdata[[#This Row],[FCFindex]],FCF[FCFindex]))</f>
        <v>2</v>
      </c>
      <c r="G898" s="1" t="str">
        <f>INDEX(FCF[MarkFrom],MATCH(FCFdata[[#This Row],[FCFindex]],FCF[FCFindex]))</f>
        <v>1Dig</v>
      </c>
      <c r="H898" s="1" t="str">
        <f>INDEX(FCF[MarkTo],MATCH(FCFdata[[#This Row],[FCFindex]],FCF[FCFindex]))</f>
        <v>1D</v>
      </c>
      <c r="I898" s="118">
        <f>FCFdata[[#This Row],[SampleLabel]]+3</f>
        <v>65010003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65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1</v>
      </c>
      <c r="D899" s="134">
        <f t="shared" si="56"/>
        <v>65010000</v>
      </c>
      <c r="E899" s="1">
        <f>INDEX(FCF[From],MATCH(FCFdata[[#This Row],[FCFindex]],FCF[FCFindex]))</f>
        <v>2</v>
      </c>
      <c r="F899" s="1">
        <f>INDEX(FCF[To],MATCH(FCFdata[[#This Row],[FCFindex]],FCF[FCFindex]))</f>
        <v>3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1M.1</v>
      </c>
      <c r="I899" s="118">
        <f>FCFdata[[#This Row],[SampleLabel]]+3</f>
        <v>65010003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65010005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65</v>
      </c>
      <c r="B900" s="1">
        <f t="shared" si="57"/>
        <v>1</v>
      </c>
      <c r="C900" s="1">
        <f t="shared" si="58"/>
        <v>2</v>
      </c>
      <c r="D900" s="134">
        <f t="shared" si="56"/>
        <v>65010000</v>
      </c>
      <c r="E900" s="1">
        <f>INDEX(FCF[From],MATCH(FCFdata[[#This Row],[FCFindex]],FCF[FCFindex]))</f>
        <v>3</v>
      </c>
      <c r="F900" s="1">
        <f>INDEX(FCF[To],MATCH(FCFdata[[#This Row],[FCFindex]],FCF[FCFindex]))</f>
        <v>4</v>
      </c>
      <c r="G900" s="1" t="str">
        <f>INDEX(FCF[MarkFrom],MATCH(FCFdata[[#This Row],[FCFindex]],FCF[FCFindex]))</f>
        <v>1M.1</v>
      </c>
      <c r="H900" s="1" t="str">
        <f>INDEX(FCF[MarkTo],MATCH(FCFdata[[#This Row],[FCFindex]],FCF[FCFindex]))</f>
        <v>2Oct</v>
      </c>
      <c r="I900" s="118">
        <f>FCFdata[[#This Row],[SampleLabel]]+3</f>
        <v>65010003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65010005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65</v>
      </c>
      <c r="B901" s="1">
        <f t="shared" si="57"/>
        <v>1</v>
      </c>
      <c r="C901" s="1">
        <f t="shared" si="58"/>
        <v>3</v>
      </c>
      <c r="D901" s="134">
        <f t="shared" si="56"/>
        <v>65010000</v>
      </c>
      <c r="E901" s="1">
        <f>INDEX(FCF[From],MATCH(FCFdata[[#This Row],[FCFindex]],FCF[FCFindex]))</f>
        <v>4</v>
      </c>
      <c r="F901" s="1">
        <f>INDEX(FCF[To],MATCH(FCFdata[[#This Row],[FCFindex]],FCF[FCFindex]))</f>
        <v>5</v>
      </c>
      <c r="G901" s="1" t="str">
        <f>INDEX(FCF[MarkFrom],MATCH(FCFdata[[#This Row],[FCFindex]],FCF[FCFindex]))</f>
        <v>2Oct</v>
      </c>
      <c r="H901" s="1" t="str">
        <f>INDEX(FCF[MarkTo],MATCH(FCFdata[[#This Row],[FCFindex]],FCF[FCFindex]))</f>
        <v>2c</v>
      </c>
      <c r="I901" s="118">
        <f>FCFdata[[#This Row],[SampleLabel]]+3</f>
        <v>65010003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65010005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65</v>
      </c>
      <c r="B902" s="1">
        <f t="shared" si="57"/>
        <v>1</v>
      </c>
      <c r="C902" s="1">
        <f t="shared" si="58"/>
        <v>4</v>
      </c>
      <c r="D902" s="134">
        <f t="shared" si="56"/>
        <v>65010000</v>
      </c>
      <c r="E902" s="1">
        <f>INDEX(FCF[From],MATCH(FCFdata[[#This Row],[FCFindex]],FCF[FCFindex]))</f>
        <v>5</v>
      </c>
      <c r="F902" s="1">
        <f>INDEX(FCF[To],MATCH(FCFdata[[#This Row],[FCFindex]],FCF[FCFindex]))</f>
        <v>6</v>
      </c>
      <c r="G902" s="1" t="str">
        <f>INDEX(FCF[MarkFrom],MATCH(FCFdata[[#This Row],[FCFindex]],FCF[FCFindex]))</f>
        <v>2c</v>
      </c>
      <c r="H902" s="1" t="str">
        <f>INDEX(FCF[MarkTo],MATCH(FCFdata[[#This Row],[FCFindex]],FCF[FCFindex]))</f>
        <v>2M2</v>
      </c>
      <c r="I902" s="118">
        <f>FCFdata[[#This Row],[SampleLabel]]+3</f>
        <v>65010003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65010005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65</v>
      </c>
      <c r="B903" s="1">
        <f t="shared" si="57"/>
        <v>1</v>
      </c>
      <c r="C903" s="1">
        <f t="shared" si="58"/>
        <v>5</v>
      </c>
      <c r="D903" s="134">
        <f t="shared" si="56"/>
        <v>65010000</v>
      </c>
      <c r="E903" s="1">
        <f>INDEX(FCF[From],MATCH(FCFdata[[#This Row],[FCFindex]],FCF[FCFindex]))</f>
        <v>6</v>
      </c>
      <c r="F903" s="1">
        <f>INDEX(FCF[To],MATCH(FCFdata[[#This Row],[FCFindex]],FCF[FCFindex]))</f>
        <v>7</v>
      </c>
      <c r="G903" s="1" t="str">
        <f>INDEX(FCF[MarkFrom],MATCH(FCFdata[[#This Row],[FCFindex]],FCF[FCFindex]))</f>
        <v>2M2</v>
      </c>
      <c r="H903" s="1" t="str">
        <f>INDEX(FCF[MarkTo],MATCH(FCFdata[[#This Row],[FCFindex]],FCF[FCFindex]))</f>
        <v>3P</v>
      </c>
      <c r="I903" s="118">
        <f>FCFdata[[#This Row],[SampleLabel]]+3</f>
        <v>65010003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65010005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65</v>
      </c>
      <c r="B904" s="1">
        <f t="shared" si="57"/>
        <v>1</v>
      </c>
      <c r="C904" s="1">
        <f t="shared" si="58"/>
        <v>6</v>
      </c>
      <c r="D904" s="134">
        <f t="shared" si="56"/>
        <v>65010000</v>
      </c>
      <c r="E904" s="1">
        <f>INDEX(FCF[From],MATCH(FCFdata[[#This Row],[FCFindex]],FCF[FCFindex]))</f>
        <v>7</v>
      </c>
      <c r="F904" s="1">
        <f>INDEX(FCF[To],MATCH(FCFdata[[#This Row],[FCFindex]],FCF[FCFindex]))</f>
        <v>8</v>
      </c>
      <c r="G904" s="1" t="str">
        <f>INDEX(FCF[MarkFrom],MATCH(FCFdata[[#This Row],[FCFindex]],FCF[FCFindex]))</f>
        <v>3P</v>
      </c>
      <c r="H904" s="1" t="str">
        <f>INDEX(FCF[MarkTo],MATCH(FCFdata[[#This Row],[FCFindex]],FCF[FCFindex]))</f>
        <v>4G</v>
      </c>
      <c r="I904" s="118">
        <f>FCFdata[[#This Row],[SampleLabel]]+3</f>
        <v>65010003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65010005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65</v>
      </c>
      <c r="B905" s="1">
        <f t="shared" si="57"/>
        <v>1</v>
      </c>
      <c r="C905" s="1">
        <f t="shared" si="58"/>
        <v>7</v>
      </c>
      <c r="D905" s="134">
        <f t="shared" si="56"/>
        <v>65010000</v>
      </c>
      <c r="E905" s="1">
        <f>INDEX(FCF[From],MATCH(FCFdata[[#This Row],[FCFindex]],FCF[FCFindex]))</f>
        <v>8</v>
      </c>
      <c r="F905" s="1">
        <f>INDEX(FCF[To],MATCH(FCFdata[[#This Row],[FCFindex]],FCF[FCFindex]))</f>
        <v>9</v>
      </c>
      <c r="G905" s="1" t="str">
        <f>INDEX(FCF[MarkFrom],MATCH(FCFdata[[#This Row],[FCFindex]],FCF[FCFindex]))</f>
        <v>4G</v>
      </c>
      <c r="H905" s="1" t="str">
        <f>INDEX(FCF[MarkTo],MATCH(FCFdata[[#This Row],[FCFindex]],FCF[FCFindex]))</f>
        <v>5S</v>
      </c>
      <c r="I905" s="118">
        <f>FCFdata[[#This Row],[SampleLabel]]+3</f>
        <v>65010003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65010005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65</v>
      </c>
      <c r="B906" s="1">
        <f t="shared" si="57"/>
        <v>1</v>
      </c>
      <c r="C906" s="1">
        <f t="shared" si="58"/>
        <v>8</v>
      </c>
      <c r="D906" s="134">
        <f t="shared" si="56"/>
        <v>65010000</v>
      </c>
      <c r="E906" s="1">
        <f>INDEX(FCF[From],MATCH(FCFdata[[#This Row],[FCFindex]],FCF[FCFindex]))</f>
        <v>9</v>
      </c>
      <c r="F906" s="1">
        <f>INDEX(FCF[To],MATCH(FCFdata[[#This Row],[FCFindex]],FCF[FCFindex]))</f>
        <v>10</v>
      </c>
      <c r="G906" s="1" t="str">
        <f>INDEX(FCF[MarkFrom],MATCH(FCFdata[[#This Row],[FCFindex]],FCF[FCFindex]))</f>
        <v>5S</v>
      </c>
      <c r="H906" s="1" t="str">
        <f>INDEX(FCF[MarkTo],MATCH(FCFdata[[#This Row],[FCFindex]],FCF[FCFindex]))</f>
        <v>6Gp</v>
      </c>
      <c r="I906" s="118">
        <f>FCFdata[[#This Row],[SampleLabel]]+3</f>
        <v>65010003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65010005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65</v>
      </c>
      <c r="B907" s="1">
        <f t="shared" si="57"/>
        <v>1</v>
      </c>
      <c r="C907" s="1">
        <f t="shared" si="58"/>
        <v>9</v>
      </c>
      <c r="D907" s="134">
        <f t="shared" si="56"/>
        <v>65010000</v>
      </c>
      <c r="E907" s="1">
        <f>INDEX(FCF[From],MATCH(FCFdata[[#This Row],[FCFindex]],FCF[FCFindex]))</f>
        <v>10</v>
      </c>
      <c r="F907" s="1">
        <f>INDEX(FCF[To],MATCH(FCFdata[[#This Row],[FCFindex]],FCF[FCFindex]))</f>
        <v>11</v>
      </c>
      <c r="G907" s="1" t="str">
        <f>INDEX(FCF[MarkFrom],MATCH(FCFdata[[#This Row],[FCFindex]],FCF[FCFindex]))</f>
        <v>6Gp</v>
      </c>
      <c r="H907" s="1" t="str">
        <f>INDEX(FCF[MarkTo],MATCH(FCFdata[[#This Row],[FCFindex]],FCF[FCFindex]))</f>
        <v>7U</v>
      </c>
      <c r="I907" s="118">
        <f>FCFdata[[#This Row],[SampleLabel]]+3</f>
        <v>65010003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65010005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65</v>
      </c>
      <c r="B908" s="1">
        <f t="shared" si="57"/>
        <v>1</v>
      </c>
      <c r="C908" s="1">
        <f t="shared" si="58"/>
        <v>10</v>
      </c>
      <c r="D908" s="134">
        <f t="shared" si="56"/>
        <v>65010000</v>
      </c>
      <c r="E908" s="1">
        <f>INDEX(FCF[From],MATCH(FCFdata[[#This Row],[FCFindex]],FCF[FCFindex]))</f>
        <v>11</v>
      </c>
      <c r="F908" s="1">
        <f>INDEX(FCF[To],MATCH(FCFdata[[#This Row],[FCFindex]],FCF[FCFindex]))</f>
        <v>12</v>
      </c>
      <c r="G908" s="1" t="str">
        <f>INDEX(FCF[MarkFrom],MATCH(FCFdata[[#This Row],[FCFindex]],FCF[FCFindex]))</f>
        <v>7U</v>
      </c>
      <c r="H908" s="1" t="str">
        <f>INDEX(FCF[MarkTo],MATCH(FCFdata[[#This Row],[FCFindex]],FCF[FCFindex]))</f>
        <v>8Rot</v>
      </c>
      <c r="I908" s="118">
        <f>FCFdata[[#This Row],[SampleLabel]]+3</f>
        <v>65010003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65010005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65</v>
      </c>
      <c r="B909" s="1">
        <f t="shared" si="57"/>
        <v>1</v>
      </c>
      <c r="C909" s="1">
        <f t="shared" si="58"/>
        <v>11</v>
      </c>
      <c r="D909" s="134">
        <f t="shared" si="56"/>
        <v>65010000</v>
      </c>
      <c r="E909" s="1">
        <f>INDEX(FCF[From],MATCH(FCFdata[[#This Row],[FCFindex]],FCF[FCFindex]))</f>
        <v>12</v>
      </c>
      <c r="F909" s="1">
        <f>INDEX(FCF[To],MATCH(FCFdata[[#This Row],[FCFindex]],FCF[FCFindex]))</f>
        <v>13</v>
      </c>
      <c r="G909" s="1" t="str">
        <f>INDEX(FCF[MarkFrom],MATCH(FCFdata[[#This Row],[FCFindex]],FCF[FCFindex]))</f>
        <v>8Rot</v>
      </c>
      <c r="H909" s="1" t="str">
        <f>INDEX(FCF[MarkTo],MATCH(FCFdata[[#This Row],[FCFindex]],FCF[FCFindex]))</f>
        <v>9Ama</v>
      </c>
      <c r="I909" s="118">
        <f>FCFdata[[#This Row],[SampleLabel]]+3</f>
        <v>65010003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65010005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65</v>
      </c>
      <c r="B910" s="1">
        <f t="shared" si="57"/>
        <v>1</v>
      </c>
      <c r="C910" s="1">
        <f t="shared" si="58"/>
        <v>12</v>
      </c>
      <c r="D910" s="134">
        <f t="shared" si="56"/>
        <v>65010000</v>
      </c>
      <c r="E910" s="1">
        <f>INDEX(FCF[From],MATCH(FCFdata[[#This Row],[FCFindex]],FCF[FCFindex]))</f>
        <v>13</v>
      </c>
      <c r="F910" s="1">
        <f>INDEX(FCF[To],MATCH(FCFdata[[#This Row],[FCFindex]],FCF[FCFindex]))</f>
        <v>14</v>
      </c>
      <c r="G910" s="1" t="str">
        <f>INDEX(FCF[MarkFrom],MATCH(FCFdata[[#This Row],[FCFindex]],FCF[FCFindex]))</f>
        <v>9Ama</v>
      </c>
      <c r="H910" s="1" t="str">
        <f>INDEX(FCF[MarkTo],MATCH(FCFdata[[#This Row],[FCFindex]],FCF[FCFindex]))</f>
        <v>10AsTm</v>
      </c>
      <c r="I910" s="118">
        <f>FCFdata[[#This Row],[SampleLabel]]+3</f>
        <v>65010003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65010005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65</v>
      </c>
      <c r="B911" s="1">
        <f t="shared" si="57"/>
        <v>1</v>
      </c>
      <c r="C911" s="1">
        <f t="shared" si="58"/>
        <v>13</v>
      </c>
      <c r="D911" s="134">
        <f t="shared" si="56"/>
        <v>65010000</v>
      </c>
      <c r="E911" s="1">
        <f>INDEX(FCF[From],MATCH(FCFdata[[#This Row],[FCFindex]],FCF[FCFindex]))</f>
        <v>14</v>
      </c>
      <c r="F911" s="1">
        <f>INDEX(FCF[To],MATCH(FCFdata[[#This Row],[FCFindex]],FCF[FCFindex]))</f>
        <v>15</v>
      </c>
      <c r="G911" s="1" t="str">
        <f>INDEX(FCF[MarkFrom],MATCH(FCFdata[[#This Row],[FCFindex]],FCF[FCFindex]))</f>
        <v>10AsTm</v>
      </c>
      <c r="H911" s="1" t="str">
        <f>INDEX(FCF[MarkTo],MATCH(FCFdata[[#This Row],[FCFindex]],FCF[FCFindex]))</f>
        <v>11Azd</v>
      </c>
      <c r="I911" s="118">
        <f>FCFdata[[#This Row],[SampleLabel]]+3</f>
        <v>65010003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65010005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66</v>
      </c>
      <c r="B912" s="1">
        <f t="shared" si="57"/>
        <v>1</v>
      </c>
      <c r="C912" s="1">
        <f t="shared" si="58"/>
        <v>0</v>
      </c>
      <c r="D912" s="134">
        <f t="shared" si="56"/>
        <v>66010000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1Dig</v>
      </c>
      <c r="H912" s="1" t="str">
        <f>INDEX(FCF[MarkTo],MATCH(FCFdata[[#This Row],[FCFindex]],FCF[FCFindex]))</f>
        <v>1D</v>
      </c>
      <c r="I912" s="118">
        <f>FCFdata[[#This Row],[SampleLabel]]+3</f>
        <v>66010003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66010005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66</v>
      </c>
      <c r="B913" s="1">
        <f t="shared" si="57"/>
        <v>1</v>
      </c>
      <c r="C913" s="1">
        <f t="shared" si="58"/>
        <v>1</v>
      </c>
      <c r="D913" s="134">
        <f t="shared" si="56"/>
        <v>66010000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1D</v>
      </c>
      <c r="H913" s="1" t="str">
        <f>INDEX(FCF[MarkTo],MATCH(FCFdata[[#This Row],[FCFindex]],FCF[FCFindex]))</f>
        <v>1M.1</v>
      </c>
      <c r="I913" s="118">
        <f>FCFdata[[#This Row],[SampleLabel]]+3</f>
        <v>66010003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66010005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66</v>
      </c>
      <c r="B914" s="1">
        <f t="shared" si="57"/>
        <v>1</v>
      </c>
      <c r="C914" s="1">
        <f t="shared" si="58"/>
        <v>2</v>
      </c>
      <c r="D914" s="134">
        <f t="shared" si="56"/>
        <v>66010000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1M.1</v>
      </c>
      <c r="H914" s="1" t="str">
        <f>INDEX(FCF[MarkTo],MATCH(FCFdata[[#This Row],[FCFindex]],FCF[FCFindex]))</f>
        <v>2Oct</v>
      </c>
      <c r="I914" s="118">
        <f>FCFdata[[#This Row],[SampleLabel]]+3</f>
        <v>66010003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66010005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66</v>
      </c>
      <c r="B915" s="1">
        <f t="shared" si="57"/>
        <v>1</v>
      </c>
      <c r="C915" s="1">
        <f t="shared" si="58"/>
        <v>3</v>
      </c>
      <c r="D915" s="134">
        <f t="shared" si="56"/>
        <v>66010000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2Oct</v>
      </c>
      <c r="H915" s="1" t="str">
        <f>INDEX(FCF[MarkTo],MATCH(FCFdata[[#This Row],[FCFindex]],FCF[FCFindex]))</f>
        <v>2c</v>
      </c>
      <c r="I915" s="118">
        <f>FCFdata[[#This Row],[SampleLabel]]+3</f>
        <v>66010003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66010005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66</v>
      </c>
      <c r="B916" s="1">
        <f t="shared" si="57"/>
        <v>1</v>
      </c>
      <c r="C916" s="1">
        <f t="shared" si="58"/>
        <v>4</v>
      </c>
      <c r="D916" s="134">
        <f t="shared" si="56"/>
        <v>66010000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2c</v>
      </c>
      <c r="H916" s="1" t="str">
        <f>INDEX(FCF[MarkTo],MATCH(FCFdata[[#This Row],[FCFindex]],FCF[FCFindex]))</f>
        <v>2M2</v>
      </c>
      <c r="I916" s="118">
        <f>FCFdata[[#This Row],[SampleLabel]]+3</f>
        <v>66010003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66010005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66</v>
      </c>
      <c r="B917" s="1">
        <f t="shared" si="57"/>
        <v>1</v>
      </c>
      <c r="C917" s="1">
        <f t="shared" si="58"/>
        <v>5</v>
      </c>
      <c r="D917" s="134">
        <f t="shared" si="56"/>
        <v>66010000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2M2</v>
      </c>
      <c r="H917" s="1" t="str">
        <f>INDEX(FCF[MarkTo],MATCH(FCFdata[[#This Row],[FCFindex]],FCF[FCFindex]))</f>
        <v>3P</v>
      </c>
      <c r="I917" s="118">
        <f>FCFdata[[#This Row],[SampleLabel]]+3</f>
        <v>66010003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66010005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66</v>
      </c>
      <c r="B918" s="1">
        <f t="shared" si="57"/>
        <v>1</v>
      </c>
      <c r="C918" s="1">
        <f t="shared" si="58"/>
        <v>6</v>
      </c>
      <c r="D918" s="134">
        <f t="shared" si="56"/>
        <v>66010000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3P</v>
      </c>
      <c r="H918" s="1" t="str">
        <f>INDEX(FCF[MarkTo],MATCH(FCFdata[[#This Row],[FCFindex]],FCF[FCFindex]))</f>
        <v>4G</v>
      </c>
      <c r="I918" s="118">
        <f>FCFdata[[#This Row],[SampleLabel]]+3</f>
        <v>66010003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66010005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66</v>
      </c>
      <c r="B919" s="1">
        <f t="shared" si="57"/>
        <v>1</v>
      </c>
      <c r="C919" s="1">
        <f t="shared" si="58"/>
        <v>7</v>
      </c>
      <c r="D919" s="134">
        <f t="shared" si="56"/>
        <v>66010000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8">
        <f>FCFdata[[#This Row],[SampleLabel]]+3</f>
        <v>66010003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66010005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66</v>
      </c>
      <c r="B920" s="1">
        <f t="shared" si="57"/>
        <v>1</v>
      </c>
      <c r="C920" s="1">
        <f t="shared" si="58"/>
        <v>8</v>
      </c>
      <c r="D920" s="134">
        <f t="shared" si="56"/>
        <v>66010000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6Gp</v>
      </c>
      <c r="I920" s="118">
        <f>FCFdata[[#This Row],[SampleLabel]]+3</f>
        <v>66010003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66010005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66</v>
      </c>
      <c r="B921" s="1">
        <f t="shared" si="57"/>
        <v>1</v>
      </c>
      <c r="C921" s="1">
        <f t="shared" si="58"/>
        <v>9</v>
      </c>
      <c r="D921" s="134">
        <f t="shared" si="56"/>
        <v>66010000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6Gp</v>
      </c>
      <c r="H921" s="1" t="str">
        <f>INDEX(FCF[MarkTo],MATCH(FCFdata[[#This Row],[FCFindex]],FCF[FCFindex]))</f>
        <v>7U</v>
      </c>
      <c r="I921" s="118">
        <f>FCFdata[[#This Row],[SampleLabel]]+3</f>
        <v>66010003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66010005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66</v>
      </c>
      <c r="B922" s="1">
        <f t="shared" si="57"/>
        <v>1</v>
      </c>
      <c r="C922" s="1">
        <f t="shared" si="58"/>
        <v>10</v>
      </c>
      <c r="D922" s="134">
        <f t="shared" si="56"/>
        <v>66010000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7U</v>
      </c>
      <c r="H922" s="1" t="str">
        <f>INDEX(FCF[MarkTo],MATCH(FCFdata[[#This Row],[FCFindex]],FCF[FCFindex]))</f>
        <v>8Rot</v>
      </c>
      <c r="I922" s="118">
        <f>FCFdata[[#This Row],[SampleLabel]]+3</f>
        <v>66010003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66010005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66</v>
      </c>
      <c r="B923" s="1">
        <f t="shared" si="57"/>
        <v>1</v>
      </c>
      <c r="C923" s="1">
        <f t="shared" si="58"/>
        <v>11</v>
      </c>
      <c r="D923" s="134">
        <f t="shared" si="56"/>
        <v>66010000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8Rot</v>
      </c>
      <c r="H923" s="1" t="str">
        <f>INDEX(FCF[MarkTo],MATCH(FCFdata[[#This Row],[FCFindex]],FCF[FCFindex]))</f>
        <v>9Ama</v>
      </c>
      <c r="I923" s="118">
        <f>FCFdata[[#This Row],[SampleLabel]]+3</f>
        <v>66010003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66010005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66</v>
      </c>
      <c r="B924" s="1">
        <f t="shared" si="57"/>
        <v>1</v>
      </c>
      <c r="C924" s="1">
        <f t="shared" si="58"/>
        <v>12</v>
      </c>
      <c r="D924" s="134">
        <f t="shared" si="56"/>
        <v>66010000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10AsTm</v>
      </c>
      <c r="I924" s="118">
        <f>FCFdata[[#This Row],[SampleLabel]]+3</f>
        <v>66010003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66010005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66</v>
      </c>
      <c r="B925" s="1">
        <f t="shared" si="57"/>
        <v>1</v>
      </c>
      <c r="C925" s="1">
        <f t="shared" si="58"/>
        <v>13</v>
      </c>
      <c r="D925" s="134">
        <f t="shared" si="56"/>
        <v>66010000</v>
      </c>
      <c r="E925" s="1">
        <f>INDEX(FCF[From],MATCH(FCFdata[[#This Row],[FCFindex]],FCF[FCFindex]))</f>
        <v>14</v>
      </c>
      <c r="F925" s="1">
        <f>INDEX(FCF[To],MATCH(FCFdata[[#This Row],[FCFindex]],FCF[FCFindex]))</f>
        <v>15</v>
      </c>
      <c r="G925" s="1" t="str">
        <f>INDEX(FCF[MarkFrom],MATCH(FCFdata[[#This Row],[FCFindex]],FCF[FCFindex]))</f>
        <v>10AsTm</v>
      </c>
      <c r="H925" s="1" t="str">
        <f>INDEX(FCF[MarkTo],MATCH(FCFdata[[#This Row],[FCFindex]],FCF[FCFindex]))</f>
        <v>11Azd</v>
      </c>
      <c r="I925" s="118">
        <f>FCFdata[[#This Row],[SampleLabel]]+3</f>
        <v>66010003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66010005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67</v>
      </c>
      <c r="B926" s="1">
        <f t="shared" si="57"/>
        <v>1</v>
      </c>
      <c r="C926" s="1">
        <f t="shared" si="58"/>
        <v>0</v>
      </c>
      <c r="D926" s="134">
        <f t="shared" si="56"/>
        <v>67010000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1D</v>
      </c>
      <c r="I926" s="118">
        <f>FCFdata[[#This Row],[SampleLabel]]+3</f>
        <v>67010003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67010005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67</v>
      </c>
      <c r="B927" s="1">
        <f t="shared" si="57"/>
        <v>1</v>
      </c>
      <c r="C927" s="1">
        <f t="shared" si="58"/>
        <v>1</v>
      </c>
      <c r="D927" s="134">
        <f t="shared" si="56"/>
        <v>67010000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1D</v>
      </c>
      <c r="H927" s="1" t="str">
        <f>INDEX(FCF[MarkTo],MATCH(FCFdata[[#This Row],[FCFindex]],FCF[FCFindex]))</f>
        <v>1M.1</v>
      </c>
      <c r="I927" s="118">
        <f>FCFdata[[#This Row],[SampleLabel]]+3</f>
        <v>67010003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67010005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67</v>
      </c>
      <c r="B928" s="1">
        <f t="shared" si="57"/>
        <v>1</v>
      </c>
      <c r="C928" s="1">
        <f t="shared" si="58"/>
        <v>2</v>
      </c>
      <c r="D928" s="134">
        <f t="shared" si="56"/>
        <v>67010000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1M.1</v>
      </c>
      <c r="H928" s="1" t="str">
        <f>INDEX(FCF[MarkTo],MATCH(FCFdata[[#This Row],[FCFindex]],FCF[FCFindex]))</f>
        <v>2Oct</v>
      </c>
      <c r="I928" s="118">
        <f>FCFdata[[#This Row],[SampleLabel]]+3</f>
        <v>67010003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67010005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67</v>
      </c>
      <c r="B929" s="1">
        <f t="shared" si="57"/>
        <v>1</v>
      </c>
      <c r="C929" s="1">
        <f t="shared" si="58"/>
        <v>3</v>
      </c>
      <c r="D929" s="134">
        <f t="shared" si="56"/>
        <v>67010000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2Oct</v>
      </c>
      <c r="H929" s="1" t="str">
        <f>INDEX(FCF[MarkTo],MATCH(FCFdata[[#This Row],[FCFindex]],FCF[FCFindex]))</f>
        <v>2c</v>
      </c>
      <c r="I929" s="118">
        <f>FCFdata[[#This Row],[SampleLabel]]+3</f>
        <v>67010003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67010005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67</v>
      </c>
      <c r="B930" s="1">
        <f t="shared" si="57"/>
        <v>1</v>
      </c>
      <c r="C930" s="1">
        <f t="shared" si="58"/>
        <v>4</v>
      </c>
      <c r="D930" s="134">
        <f t="shared" si="56"/>
        <v>67010000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2c</v>
      </c>
      <c r="H930" s="1" t="str">
        <f>INDEX(FCF[MarkTo],MATCH(FCFdata[[#This Row],[FCFindex]],FCF[FCFindex]))</f>
        <v>2M2</v>
      </c>
      <c r="I930" s="118">
        <f>FCFdata[[#This Row],[SampleLabel]]+3</f>
        <v>67010003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67010005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67</v>
      </c>
      <c r="B931" s="1">
        <f t="shared" si="57"/>
        <v>1</v>
      </c>
      <c r="C931" s="1">
        <f t="shared" si="58"/>
        <v>5</v>
      </c>
      <c r="D931" s="134">
        <f t="shared" si="56"/>
        <v>67010000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2M2</v>
      </c>
      <c r="H931" s="1" t="str">
        <f>INDEX(FCF[MarkTo],MATCH(FCFdata[[#This Row],[FCFindex]],FCF[FCFindex]))</f>
        <v>3P</v>
      </c>
      <c r="I931" s="118">
        <f>FCFdata[[#This Row],[SampleLabel]]+3</f>
        <v>67010003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67010005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67</v>
      </c>
      <c r="B932" s="1">
        <f t="shared" si="57"/>
        <v>1</v>
      </c>
      <c r="C932" s="1">
        <f t="shared" si="58"/>
        <v>6</v>
      </c>
      <c r="D932" s="134">
        <f t="shared" si="56"/>
        <v>67010000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3P</v>
      </c>
      <c r="H932" s="1" t="str">
        <f>INDEX(FCF[MarkTo],MATCH(FCFdata[[#This Row],[FCFindex]],FCF[FCFindex]))</f>
        <v>4G</v>
      </c>
      <c r="I932" s="118">
        <f>FCFdata[[#This Row],[SampleLabel]]+3</f>
        <v>67010003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67010005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67</v>
      </c>
      <c r="B933" s="1">
        <f t="shared" si="57"/>
        <v>1</v>
      </c>
      <c r="C933" s="1">
        <f t="shared" si="58"/>
        <v>7</v>
      </c>
      <c r="D933" s="134">
        <f t="shared" si="56"/>
        <v>67010000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4G</v>
      </c>
      <c r="H933" s="1" t="str">
        <f>INDEX(FCF[MarkTo],MATCH(FCFdata[[#This Row],[FCFindex]],FCF[FCFindex]))</f>
        <v>5S</v>
      </c>
      <c r="I933" s="118">
        <f>FCFdata[[#This Row],[SampleLabel]]+3</f>
        <v>67010003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67010005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67</v>
      </c>
      <c r="B934" s="1">
        <f t="shared" si="57"/>
        <v>1</v>
      </c>
      <c r="C934" s="1">
        <f t="shared" si="58"/>
        <v>8</v>
      </c>
      <c r="D934" s="134">
        <f t="shared" si="56"/>
        <v>67010000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5S</v>
      </c>
      <c r="H934" s="1" t="str">
        <f>INDEX(FCF[MarkTo],MATCH(FCFdata[[#This Row],[FCFindex]],FCF[FCFindex]))</f>
        <v>6Gp</v>
      </c>
      <c r="I934" s="118">
        <f>FCFdata[[#This Row],[SampleLabel]]+3</f>
        <v>67010003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67010005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67</v>
      </c>
      <c r="B935" s="1">
        <f t="shared" si="57"/>
        <v>1</v>
      </c>
      <c r="C935" s="1">
        <f t="shared" si="58"/>
        <v>9</v>
      </c>
      <c r="D935" s="134">
        <f t="shared" si="56"/>
        <v>67010000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6Gp</v>
      </c>
      <c r="H935" s="1" t="str">
        <f>INDEX(FCF[MarkTo],MATCH(FCFdata[[#This Row],[FCFindex]],FCF[FCFindex]))</f>
        <v>7U</v>
      </c>
      <c r="I935" s="118">
        <f>FCFdata[[#This Row],[SampleLabel]]+3</f>
        <v>67010003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67010005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67</v>
      </c>
      <c r="B936" s="1">
        <f t="shared" si="57"/>
        <v>1</v>
      </c>
      <c r="C936" s="1">
        <f t="shared" si="58"/>
        <v>10</v>
      </c>
      <c r="D936" s="134">
        <f t="shared" si="56"/>
        <v>67010000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7U</v>
      </c>
      <c r="H936" s="1" t="str">
        <f>INDEX(FCF[MarkTo],MATCH(FCFdata[[#This Row],[FCFindex]],FCF[FCFindex]))</f>
        <v>8Rot</v>
      </c>
      <c r="I936" s="118">
        <f>FCFdata[[#This Row],[SampleLabel]]+3</f>
        <v>67010003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67010005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67</v>
      </c>
      <c r="B937" s="1">
        <f t="shared" si="57"/>
        <v>1</v>
      </c>
      <c r="C937" s="1">
        <f t="shared" si="58"/>
        <v>11</v>
      </c>
      <c r="D937" s="134">
        <f t="shared" si="56"/>
        <v>67010000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8Rot</v>
      </c>
      <c r="H937" s="1" t="str">
        <f>INDEX(FCF[MarkTo],MATCH(FCFdata[[#This Row],[FCFindex]],FCF[FCFindex]))</f>
        <v>9Ama</v>
      </c>
      <c r="I937" s="118">
        <f>FCFdata[[#This Row],[SampleLabel]]+3</f>
        <v>67010003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67010005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67</v>
      </c>
      <c r="B938" s="1">
        <f t="shared" si="57"/>
        <v>1</v>
      </c>
      <c r="C938" s="1">
        <f t="shared" si="58"/>
        <v>12</v>
      </c>
      <c r="D938" s="134">
        <f t="shared" si="56"/>
        <v>67010000</v>
      </c>
      <c r="E938" s="1">
        <f>INDEX(FCF[From],MATCH(FCFdata[[#This Row],[FCFindex]],FCF[FCFindex]))</f>
        <v>13</v>
      </c>
      <c r="F938" s="1">
        <f>INDEX(FCF[To],MATCH(FCFdata[[#This Row],[FCFindex]],FCF[FCFindex]))</f>
        <v>14</v>
      </c>
      <c r="G938" s="1" t="str">
        <f>INDEX(FCF[MarkFrom],MATCH(FCFdata[[#This Row],[FCFindex]],FCF[FCFindex]))</f>
        <v>9Ama</v>
      </c>
      <c r="H938" s="1" t="str">
        <f>INDEX(FCF[MarkTo],MATCH(FCFdata[[#This Row],[FCFindex]],FCF[FCFindex]))</f>
        <v>10AsTm</v>
      </c>
      <c r="I938" s="118">
        <f>FCFdata[[#This Row],[SampleLabel]]+3</f>
        <v>67010003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67010005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67</v>
      </c>
      <c r="B939" s="1">
        <f t="shared" si="57"/>
        <v>1</v>
      </c>
      <c r="C939" s="1">
        <f t="shared" si="58"/>
        <v>13</v>
      </c>
      <c r="D939" s="134">
        <f t="shared" si="56"/>
        <v>67010000</v>
      </c>
      <c r="E939" s="1">
        <f>INDEX(FCF[From],MATCH(FCFdata[[#This Row],[FCFindex]],FCF[FCFindex]))</f>
        <v>14</v>
      </c>
      <c r="F939" s="1">
        <f>INDEX(FCF[To],MATCH(FCFdata[[#This Row],[FCFindex]],FCF[FCFindex]))</f>
        <v>15</v>
      </c>
      <c r="G939" s="1" t="str">
        <f>INDEX(FCF[MarkFrom],MATCH(FCFdata[[#This Row],[FCFindex]],FCF[FCFindex]))</f>
        <v>10AsTm</v>
      </c>
      <c r="H939" s="1" t="str">
        <f>INDEX(FCF[MarkTo],MATCH(FCFdata[[#This Row],[FCFindex]],FCF[FCFindex]))</f>
        <v>11Azd</v>
      </c>
      <c r="I939" s="118">
        <f>FCFdata[[#This Row],[SampleLabel]]+3</f>
        <v>67010003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67010005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68</v>
      </c>
      <c r="B940" s="1">
        <f t="shared" si="57"/>
        <v>1</v>
      </c>
      <c r="C940" s="1">
        <f t="shared" si="58"/>
        <v>0</v>
      </c>
      <c r="D940" s="134">
        <f t="shared" si="56"/>
        <v>68010000</v>
      </c>
      <c r="E940" s="1">
        <f>INDEX(FCF[From],MATCH(FCFdata[[#This Row],[FCFindex]],FCF[FCFindex]))</f>
        <v>1</v>
      </c>
      <c r="F940" s="1">
        <f>INDEX(FCF[To],MATCH(FCFdata[[#This Row],[FCFindex]],FCF[FCFindex]))</f>
        <v>2</v>
      </c>
      <c r="G940" s="1" t="str">
        <f>INDEX(FCF[MarkFrom],MATCH(FCFdata[[#This Row],[FCFindex]],FCF[FCFindex]))</f>
        <v>1Dig</v>
      </c>
      <c r="H940" s="1" t="str">
        <f>INDEX(FCF[MarkTo],MATCH(FCFdata[[#This Row],[FCFindex]],FCF[FCFindex]))</f>
        <v>1D</v>
      </c>
      <c r="I940" s="118">
        <f>FCFdata[[#This Row],[SampleLabel]]+3</f>
        <v>68010003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68010005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68</v>
      </c>
      <c r="B941" s="1">
        <f t="shared" si="57"/>
        <v>1</v>
      </c>
      <c r="C941" s="1">
        <f t="shared" si="58"/>
        <v>1</v>
      </c>
      <c r="D941" s="134">
        <f t="shared" si="56"/>
        <v>68010000</v>
      </c>
      <c r="E941" s="1">
        <f>INDEX(FCF[From],MATCH(FCFdata[[#This Row],[FCFindex]],FCF[FCFindex]))</f>
        <v>2</v>
      </c>
      <c r="F941" s="1">
        <f>INDEX(FCF[To],MATCH(FCFdata[[#This Row],[FCFindex]],FCF[FCFindex]))</f>
        <v>3</v>
      </c>
      <c r="G941" s="1" t="str">
        <f>INDEX(FCF[MarkFrom],MATCH(FCFdata[[#This Row],[FCFindex]],FCF[FCFindex]))</f>
        <v>1D</v>
      </c>
      <c r="H941" s="1" t="str">
        <f>INDEX(FCF[MarkTo],MATCH(FCFdata[[#This Row],[FCFindex]],FCF[FCFindex]))</f>
        <v>1M.1</v>
      </c>
      <c r="I941" s="118">
        <f>FCFdata[[#This Row],[SampleLabel]]+3</f>
        <v>68010003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68010005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68</v>
      </c>
      <c r="B942" s="1">
        <f t="shared" si="57"/>
        <v>1</v>
      </c>
      <c r="C942" s="1">
        <f t="shared" si="58"/>
        <v>2</v>
      </c>
      <c r="D942" s="134">
        <f t="shared" si="56"/>
        <v>68010000</v>
      </c>
      <c r="E942" s="1">
        <f>INDEX(FCF[From],MATCH(FCFdata[[#This Row],[FCFindex]],FCF[FCFindex]))</f>
        <v>3</v>
      </c>
      <c r="F942" s="1">
        <f>INDEX(FCF[To],MATCH(FCFdata[[#This Row],[FCFindex]],FCF[FCFindex]))</f>
        <v>4</v>
      </c>
      <c r="G942" s="1" t="str">
        <f>INDEX(FCF[MarkFrom],MATCH(FCFdata[[#This Row],[FCFindex]],FCF[FCFindex]))</f>
        <v>1M.1</v>
      </c>
      <c r="H942" s="1" t="str">
        <f>INDEX(FCF[MarkTo],MATCH(FCFdata[[#This Row],[FCFindex]],FCF[FCFindex]))</f>
        <v>2Oct</v>
      </c>
      <c r="I942" s="118">
        <f>FCFdata[[#This Row],[SampleLabel]]+3</f>
        <v>68010003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68010005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68</v>
      </c>
      <c r="B943" s="1">
        <f t="shared" si="57"/>
        <v>1</v>
      </c>
      <c r="C943" s="1">
        <f t="shared" si="58"/>
        <v>3</v>
      </c>
      <c r="D943" s="134">
        <f t="shared" si="56"/>
        <v>68010000</v>
      </c>
      <c r="E943" s="1">
        <f>INDEX(FCF[From],MATCH(FCFdata[[#This Row],[FCFindex]],FCF[FCFindex]))</f>
        <v>4</v>
      </c>
      <c r="F943" s="1">
        <f>INDEX(FCF[To],MATCH(FCFdata[[#This Row],[FCFindex]],FCF[FCFindex]))</f>
        <v>5</v>
      </c>
      <c r="G943" s="1" t="str">
        <f>INDEX(FCF[MarkFrom],MATCH(FCFdata[[#This Row],[FCFindex]],FCF[FCFindex]))</f>
        <v>2Oct</v>
      </c>
      <c r="H943" s="1" t="str">
        <f>INDEX(FCF[MarkTo],MATCH(FCFdata[[#This Row],[FCFindex]],FCF[FCFindex]))</f>
        <v>2c</v>
      </c>
      <c r="I943" s="118">
        <f>FCFdata[[#This Row],[SampleLabel]]+3</f>
        <v>68010003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68010005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68</v>
      </c>
      <c r="B944" s="1">
        <f t="shared" si="57"/>
        <v>1</v>
      </c>
      <c r="C944" s="1">
        <f t="shared" si="58"/>
        <v>4</v>
      </c>
      <c r="D944" s="134">
        <f t="shared" si="56"/>
        <v>68010000</v>
      </c>
      <c r="E944" s="1">
        <f>INDEX(FCF[From],MATCH(FCFdata[[#This Row],[FCFindex]],FCF[FCFindex]))</f>
        <v>5</v>
      </c>
      <c r="F944" s="1">
        <f>INDEX(FCF[To],MATCH(FCFdata[[#This Row],[FCFindex]],FCF[FCFindex]))</f>
        <v>6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2M2</v>
      </c>
      <c r="I944" s="118">
        <f>FCFdata[[#This Row],[SampleLabel]]+3</f>
        <v>68010003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68010005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68</v>
      </c>
      <c r="B945" s="1">
        <f t="shared" si="57"/>
        <v>1</v>
      </c>
      <c r="C945" s="1">
        <f t="shared" si="58"/>
        <v>5</v>
      </c>
      <c r="D945" s="134">
        <f t="shared" si="56"/>
        <v>68010000</v>
      </c>
      <c r="E945" s="1">
        <f>INDEX(FCF[From],MATCH(FCFdata[[#This Row],[FCFindex]],FCF[FCFindex]))</f>
        <v>6</v>
      </c>
      <c r="F945" s="1">
        <f>INDEX(FCF[To],MATCH(FCFdata[[#This Row],[FCFindex]],FCF[FCFindex]))</f>
        <v>7</v>
      </c>
      <c r="G945" s="1" t="str">
        <f>INDEX(FCF[MarkFrom],MATCH(FCFdata[[#This Row],[FCFindex]],FCF[FCFindex]))</f>
        <v>2M2</v>
      </c>
      <c r="H945" s="1" t="str">
        <f>INDEX(FCF[MarkTo],MATCH(FCFdata[[#This Row],[FCFindex]],FCF[FCFindex]))</f>
        <v>3P</v>
      </c>
      <c r="I945" s="118">
        <f>FCFdata[[#This Row],[SampleLabel]]+3</f>
        <v>68010003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68010005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68</v>
      </c>
      <c r="B946" s="1">
        <f t="shared" si="57"/>
        <v>1</v>
      </c>
      <c r="C946" s="1">
        <f t="shared" si="58"/>
        <v>6</v>
      </c>
      <c r="D946" s="134">
        <f t="shared" si="56"/>
        <v>68010000</v>
      </c>
      <c r="E946" s="1">
        <f>INDEX(FCF[From],MATCH(FCFdata[[#This Row],[FCFindex]],FCF[FCFindex]))</f>
        <v>7</v>
      </c>
      <c r="F946" s="1">
        <f>INDEX(FCF[To],MATCH(FCFdata[[#This Row],[FCFindex]],FCF[FCFindex]))</f>
        <v>8</v>
      </c>
      <c r="G946" s="1" t="str">
        <f>INDEX(FCF[MarkFrom],MATCH(FCFdata[[#This Row],[FCFindex]],FCF[FCFindex]))</f>
        <v>3P</v>
      </c>
      <c r="H946" s="1" t="str">
        <f>INDEX(FCF[MarkTo],MATCH(FCFdata[[#This Row],[FCFindex]],FCF[FCFindex]))</f>
        <v>4G</v>
      </c>
      <c r="I946" s="118">
        <f>FCFdata[[#This Row],[SampleLabel]]+3</f>
        <v>68010003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68010005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68</v>
      </c>
      <c r="B947" s="1">
        <f t="shared" si="57"/>
        <v>1</v>
      </c>
      <c r="C947" s="1">
        <f t="shared" si="58"/>
        <v>7</v>
      </c>
      <c r="D947" s="134">
        <f t="shared" si="56"/>
        <v>68010000</v>
      </c>
      <c r="E947" s="1">
        <f>INDEX(FCF[From],MATCH(FCFdata[[#This Row],[FCFindex]],FCF[FCFindex]))</f>
        <v>8</v>
      </c>
      <c r="F947" s="1">
        <f>INDEX(FCF[To],MATCH(FCFdata[[#This Row],[FCFindex]],FCF[FCFindex]))</f>
        <v>9</v>
      </c>
      <c r="G947" s="1" t="str">
        <f>INDEX(FCF[MarkFrom],MATCH(FCFdata[[#This Row],[FCFindex]],FCF[FCFindex]))</f>
        <v>4G</v>
      </c>
      <c r="H947" s="1" t="str">
        <f>INDEX(FCF[MarkTo],MATCH(FCFdata[[#This Row],[FCFindex]],FCF[FCFindex]))</f>
        <v>5S</v>
      </c>
      <c r="I947" s="118">
        <f>FCFdata[[#This Row],[SampleLabel]]+3</f>
        <v>68010003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68010005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68</v>
      </c>
      <c r="B948" s="1">
        <f t="shared" si="57"/>
        <v>1</v>
      </c>
      <c r="C948" s="1">
        <f t="shared" si="58"/>
        <v>8</v>
      </c>
      <c r="D948" s="134">
        <f t="shared" si="56"/>
        <v>68010000</v>
      </c>
      <c r="E948" s="1">
        <f>INDEX(FCF[From],MATCH(FCFdata[[#This Row],[FCFindex]],FCF[FCFindex]))</f>
        <v>9</v>
      </c>
      <c r="F948" s="1">
        <f>INDEX(FCF[To],MATCH(FCFdata[[#This Row],[FCFindex]],FCF[FCFindex]))</f>
        <v>10</v>
      </c>
      <c r="G948" s="1" t="str">
        <f>INDEX(FCF[MarkFrom],MATCH(FCFdata[[#This Row],[FCFindex]],FCF[FCFindex]))</f>
        <v>5S</v>
      </c>
      <c r="H948" s="1" t="str">
        <f>INDEX(FCF[MarkTo],MATCH(FCFdata[[#This Row],[FCFindex]],FCF[FCFindex]))</f>
        <v>6Gp</v>
      </c>
      <c r="I948" s="118">
        <f>FCFdata[[#This Row],[SampleLabel]]+3</f>
        <v>68010003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68010005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68</v>
      </c>
      <c r="B949" s="1">
        <f t="shared" si="57"/>
        <v>1</v>
      </c>
      <c r="C949" s="1">
        <f t="shared" si="58"/>
        <v>9</v>
      </c>
      <c r="D949" s="134">
        <f t="shared" si="56"/>
        <v>68010000</v>
      </c>
      <c r="E949" s="1">
        <f>INDEX(FCF[From],MATCH(FCFdata[[#This Row],[FCFindex]],FCF[FCFindex]))</f>
        <v>10</v>
      </c>
      <c r="F949" s="1">
        <f>INDEX(FCF[To],MATCH(FCFdata[[#This Row],[FCFindex]],FCF[FCFindex]))</f>
        <v>11</v>
      </c>
      <c r="G949" s="1" t="str">
        <f>INDEX(FCF[MarkFrom],MATCH(FCFdata[[#This Row],[FCFindex]],FCF[FCFindex]))</f>
        <v>6Gp</v>
      </c>
      <c r="H949" s="1" t="str">
        <f>INDEX(FCF[MarkTo],MATCH(FCFdata[[#This Row],[FCFindex]],FCF[FCFindex]))</f>
        <v>7U</v>
      </c>
      <c r="I949" s="118">
        <f>FCFdata[[#This Row],[SampleLabel]]+3</f>
        <v>68010003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68010005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68</v>
      </c>
      <c r="B950" s="1">
        <f t="shared" si="57"/>
        <v>1</v>
      </c>
      <c r="C950" s="1">
        <f t="shared" si="58"/>
        <v>10</v>
      </c>
      <c r="D950" s="134">
        <f t="shared" si="56"/>
        <v>68010000</v>
      </c>
      <c r="E950" s="1">
        <f>INDEX(FCF[From],MATCH(FCFdata[[#This Row],[FCFindex]],FCF[FCFindex]))</f>
        <v>11</v>
      </c>
      <c r="F950" s="1">
        <f>INDEX(FCF[To],MATCH(FCFdata[[#This Row],[FCFindex]],FCF[FCFindex]))</f>
        <v>12</v>
      </c>
      <c r="G950" s="1" t="str">
        <f>INDEX(FCF[MarkFrom],MATCH(FCFdata[[#This Row],[FCFindex]],FCF[FCFindex]))</f>
        <v>7U</v>
      </c>
      <c r="H950" s="1" t="str">
        <f>INDEX(FCF[MarkTo],MATCH(FCFdata[[#This Row],[FCFindex]],FCF[FCFindex]))</f>
        <v>8Rot</v>
      </c>
      <c r="I950" s="118">
        <f>FCFdata[[#This Row],[SampleLabel]]+3</f>
        <v>68010003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68010005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68</v>
      </c>
      <c r="B951" s="1">
        <f t="shared" si="57"/>
        <v>1</v>
      </c>
      <c r="C951" s="1">
        <f t="shared" si="58"/>
        <v>11</v>
      </c>
      <c r="D951" s="134">
        <f t="shared" si="56"/>
        <v>68010000</v>
      </c>
      <c r="E951" s="1">
        <f>INDEX(FCF[From],MATCH(FCFdata[[#This Row],[FCFindex]],FCF[FCFindex]))</f>
        <v>12</v>
      </c>
      <c r="F951" s="1">
        <f>INDEX(FCF[To],MATCH(FCFdata[[#This Row],[FCFindex]],FCF[FCFindex]))</f>
        <v>13</v>
      </c>
      <c r="G951" s="1" t="str">
        <f>INDEX(FCF[MarkFrom],MATCH(FCFdata[[#This Row],[FCFindex]],FCF[FCFindex]))</f>
        <v>8Rot</v>
      </c>
      <c r="H951" s="1" t="str">
        <f>INDEX(FCF[MarkTo],MATCH(FCFdata[[#This Row],[FCFindex]],FCF[FCFindex]))</f>
        <v>9Ama</v>
      </c>
      <c r="I951" s="118">
        <f>FCFdata[[#This Row],[SampleLabel]]+3</f>
        <v>68010003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68010005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68</v>
      </c>
      <c r="B952" s="1">
        <f t="shared" si="57"/>
        <v>1</v>
      </c>
      <c r="C952" s="1">
        <f t="shared" si="58"/>
        <v>12</v>
      </c>
      <c r="D952" s="134">
        <f t="shared" si="56"/>
        <v>68010000</v>
      </c>
      <c r="E952" s="1">
        <f>INDEX(FCF[From],MATCH(FCFdata[[#This Row],[FCFindex]],FCF[FCFindex]))</f>
        <v>13</v>
      </c>
      <c r="F952" s="1">
        <f>INDEX(FCF[To],MATCH(FCFdata[[#This Row],[FCFindex]],FCF[FCFindex]))</f>
        <v>14</v>
      </c>
      <c r="G952" s="1" t="str">
        <f>INDEX(FCF[MarkFrom],MATCH(FCFdata[[#This Row],[FCFindex]],FCF[FCFindex]))</f>
        <v>9Ama</v>
      </c>
      <c r="H952" s="1" t="str">
        <f>INDEX(FCF[MarkTo],MATCH(FCFdata[[#This Row],[FCFindex]],FCF[FCFindex]))</f>
        <v>10AsTm</v>
      </c>
      <c r="I952" s="118">
        <f>FCFdata[[#This Row],[SampleLabel]]+3</f>
        <v>68010003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68010005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68</v>
      </c>
      <c r="B953" s="1">
        <f t="shared" si="57"/>
        <v>1</v>
      </c>
      <c r="C953" s="1">
        <f t="shared" si="58"/>
        <v>13</v>
      </c>
      <c r="D953" s="134">
        <f t="shared" si="56"/>
        <v>68010000</v>
      </c>
      <c r="E953" s="1">
        <f>INDEX(FCF[From],MATCH(FCFdata[[#This Row],[FCFindex]],FCF[FCFindex]))</f>
        <v>14</v>
      </c>
      <c r="F953" s="1">
        <f>INDEX(FCF[To],MATCH(FCFdata[[#This Row],[FCFindex]],FCF[FCFindex]))</f>
        <v>15</v>
      </c>
      <c r="G953" s="1" t="str">
        <f>INDEX(FCF[MarkFrom],MATCH(FCFdata[[#This Row],[FCFindex]],FCF[FCFindex]))</f>
        <v>10AsTm</v>
      </c>
      <c r="H953" s="1" t="str">
        <f>INDEX(FCF[MarkTo],MATCH(FCFdata[[#This Row],[FCFindex]],FCF[FCFindex]))</f>
        <v>11Azd</v>
      </c>
      <c r="I953" s="118">
        <f>FCFdata[[#This Row],[SampleLabel]]+3</f>
        <v>68010003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68010005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69</v>
      </c>
      <c r="B954" s="1">
        <f t="shared" si="57"/>
        <v>1</v>
      </c>
      <c r="C954" s="1">
        <f t="shared" si="58"/>
        <v>0</v>
      </c>
      <c r="D954" s="134">
        <f t="shared" si="56"/>
        <v>69010000</v>
      </c>
      <c r="E954" s="1">
        <f>INDEX(FCF[From],MATCH(FCFdata[[#This Row],[FCFindex]],FCF[FCFindex]))</f>
        <v>1</v>
      </c>
      <c r="F954" s="1">
        <f>INDEX(FCF[To],MATCH(FCFdata[[#This Row],[FCFindex]],FCF[FCFindex]))</f>
        <v>2</v>
      </c>
      <c r="G954" s="1" t="str">
        <f>INDEX(FCF[MarkFrom],MATCH(FCFdata[[#This Row],[FCFindex]],FCF[FCFindex]))</f>
        <v>1Dig</v>
      </c>
      <c r="H954" s="1" t="str">
        <f>INDEX(FCF[MarkTo],MATCH(FCFdata[[#This Row],[FCFindex]],FCF[FCFindex]))</f>
        <v>1D</v>
      </c>
      <c r="I954" s="118">
        <f>FCFdata[[#This Row],[SampleLabel]]+3</f>
        <v>69010003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69010005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69</v>
      </c>
      <c r="B955" s="1">
        <f t="shared" si="57"/>
        <v>1</v>
      </c>
      <c r="C955" s="1">
        <f t="shared" si="58"/>
        <v>1</v>
      </c>
      <c r="D955" s="134">
        <f t="shared" si="56"/>
        <v>69010000</v>
      </c>
      <c r="E955" s="1">
        <f>INDEX(FCF[From],MATCH(FCFdata[[#This Row],[FCFindex]],FCF[FCFindex]))</f>
        <v>2</v>
      </c>
      <c r="F955" s="1">
        <f>INDEX(FCF[To],MATCH(FCFdata[[#This Row],[FCFindex]],FCF[FCFindex]))</f>
        <v>3</v>
      </c>
      <c r="G955" s="1" t="str">
        <f>INDEX(FCF[MarkFrom],MATCH(FCFdata[[#This Row],[FCFindex]],FCF[FCFindex]))</f>
        <v>1D</v>
      </c>
      <c r="H955" s="1" t="str">
        <f>INDEX(FCF[MarkTo],MATCH(FCFdata[[#This Row],[FCFindex]],FCF[FCFindex]))</f>
        <v>1M.1</v>
      </c>
      <c r="I955" s="118">
        <f>FCFdata[[#This Row],[SampleLabel]]+3</f>
        <v>69010003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69010005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69</v>
      </c>
      <c r="B956" s="1">
        <f t="shared" si="57"/>
        <v>1</v>
      </c>
      <c r="C956" s="1">
        <f t="shared" si="58"/>
        <v>2</v>
      </c>
      <c r="D956" s="134">
        <f t="shared" si="56"/>
        <v>69010000</v>
      </c>
      <c r="E956" s="1">
        <f>INDEX(FCF[From],MATCH(FCFdata[[#This Row],[FCFindex]],FCF[FCFindex]))</f>
        <v>3</v>
      </c>
      <c r="F956" s="1">
        <f>INDEX(FCF[To],MATCH(FCFdata[[#This Row],[FCFindex]],FCF[FCFindex]))</f>
        <v>4</v>
      </c>
      <c r="G956" s="1" t="str">
        <f>INDEX(FCF[MarkFrom],MATCH(FCFdata[[#This Row],[FCFindex]],FCF[FCFindex]))</f>
        <v>1M.1</v>
      </c>
      <c r="H956" s="1" t="str">
        <f>INDEX(FCF[MarkTo],MATCH(FCFdata[[#This Row],[FCFindex]],FCF[FCFindex]))</f>
        <v>2Oct</v>
      </c>
      <c r="I956" s="118">
        <f>FCFdata[[#This Row],[SampleLabel]]+3</f>
        <v>69010003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69010005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69</v>
      </c>
      <c r="B957" s="1">
        <f t="shared" si="57"/>
        <v>1</v>
      </c>
      <c r="C957" s="1">
        <f t="shared" si="58"/>
        <v>3</v>
      </c>
      <c r="D957" s="134">
        <f t="shared" si="56"/>
        <v>69010000</v>
      </c>
      <c r="E957" s="1">
        <f>INDEX(FCF[From],MATCH(FCFdata[[#This Row],[FCFindex]],FCF[FCFindex]))</f>
        <v>4</v>
      </c>
      <c r="F957" s="1">
        <f>INDEX(FCF[To],MATCH(FCFdata[[#This Row],[FCFindex]],FCF[FCFindex]))</f>
        <v>5</v>
      </c>
      <c r="G957" s="1" t="str">
        <f>INDEX(FCF[MarkFrom],MATCH(FCFdata[[#This Row],[FCFindex]],FCF[FCFindex]))</f>
        <v>2Oct</v>
      </c>
      <c r="H957" s="1" t="str">
        <f>INDEX(FCF[MarkTo],MATCH(FCFdata[[#This Row],[FCFindex]],FCF[FCFindex]))</f>
        <v>2c</v>
      </c>
      <c r="I957" s="118">
        <f>FCFdata[[#This Row],[SampleLabel]]+3</f>
        <v>69010003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69010005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69</v>
      </c>
      <c r="B958" s="1">
        <f t="shared" si="57"/>
        <v>1</v>
      </c>
      <c r="C958" s="1">
        <f t="shared" si="58"/>
        <v>4</v>
      </c>
      <c r="D958" s="134">
        <f t="shared" si="56"/>
        <v>69010000</v>
      </c>
      <c r="E958" s="1">
        <f>INDEX(FCF[From],MATCH(FCFdata[[#This Row],[FCFindex]],FCF[FCFindex]))</f>
        <v>5</v>
      </c>
      <c r="F958" s="1">
        <f>INDEX(FCF[To],MATCH(FCFdata[[#This Row],[FCFindex]],FCF[FCFindex]))</f>
        <v>6</v>
      </c>
      <c r="G958" s="1" t="str">
        <f>INDEX(FCF[MarkFrom],MATCH(FCFdata[[#This Row],[FCFindex]],FCF[FCFindex]))</f>
        <v>2c</v>
      </c>
      <c r="H958" s="1" t="str">
        <f>INDEX(FCF[MarkTo],MATCH(FCFdata[[#This Row],[FCFindex]],FCF[FCFindex]))</f>
        <v>2M2</v>
      </c>
      <c r="I958" s="118">
        <f>FCFdata[[#This Row],[SampleLabel]]+3</f>
        <v>69010003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69010005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69</v>
      </c>
      <c r="B959" s="1">
        <f t="shared" si="57"/>
        <v>1</v>
      </c>
      <c r="C959" s="1">
        <f t="shared" si="58"/>
        <v>5</v>
      </c>
      <c r="D959" s="134">
        <f t="shared" si="56"/>
        <v>69010000</v>
      </c>
      <c r="E959" s="1">
        <f>INDEX(FCF[From],MATCH(FCFdata[[#This Row],[FCFindex]],FCF[FCFindex]))</f>
        <v>6</v>
      </c>
      <c r="F959" s="1">
        <f>INDEX(FCF[To],MATCH(FCFdata[[#This Row],[FCFindex]],FCF[FCFindex]))</f>
        <v>7</v>
      </c>
      <c r="G959" s="1" t="str">
        <f>INDEX(FCF[MarkFrom],MATCH(FCFdata[[#This Row],[FCFindex]],FCF[FCFindex]))</f>
        <v>2M2</v>
      </c>
      <c r="H959" s="1" t="str">
        <f>INDEX(FCF[MarkTo],MATCH(FCFdata[[#This Row],[FCFindex]],FCF[FCFindex]))</f>
        <v>3P</v>
      </c>
      <c r="I959" s="118">
        <f>FCFdata[[#This Row],[SampleLabel]]+3</f>
        <v>69010003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69010005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69</v>
      </c>
      <c r="B960" s="1">
        <f t="shared" si="57"/>
        <v>1</v>
      </c>
      <c r="C960" s="1">
        <f t="shared" si="58"/>
        <v>6</v>
      </c>
      <c r="D960" s="134">
        <f t="shared" si="56"/>
        <v>69010000</v>
      </c>
      <c r="E960" s="1">
        <f>INDEX(FCF[From],MATCH(FCFdata[[#This Row],[FCFindex]],FCF[FCFindex]))</f>
        <v>7</v>
      </c>
      <c r="F960" s="1">
        <f>INDEX(FCF[To],MATCH(FCFdata[[#This Row],[FCFindex]],FCF[FCFindex]))</f>
        <v>8</v>
      </c>
      <c r="G960" s="1" t="str">
        <f>INDEX(FCF[MarkFrom],MATCH(FCFdata[[#This Row],[FCFindex]],FCF[FCFindex]))</f>
        <v>3P</v>
      </c>
      <c r="H960" s="1" t="str">
        <f>INDEX(FCF[MarkTo],MATCH(FCFdata[[#This Row],[FCFindex]],FCF[FCFindex]))</f>
        <v>4G</v>
      </c>
      <c r="I960" s="118">
        <f>FCFdata[[#This Row],[SampleLabel]]+3</f>
        <v>69010003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69010005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69</v>
      </c>
      <c r="B961" s="1">
        <f t="shared" si="57"/>
        <v>1</v>
      </c>
      <c r="C961" s="1">
        <f t="shared" si="58"/>
        <v>7</v>
      </c>
      <c r="D961" s="134">
        <f t="shared" si="56"/>
        <v>69010000</v>
      </c>
      <c r="E961" s="1">
        <f>INDEX(FCF[From],MATCH(FCFdata[[#This Row],[FCFindex]],FCF[FCFindex]))</f>
        <v>8</v>
      </c>
      <c r="F961" s="1">
        <f>INDEX(FCF[To],MATCH(FCFdata[[#This Row],[FCFindex]],FCF[FCFindex]))</f>
        <v>9</v>
      </c>
      <c r="G961" s="1" t="str">
        <f>INDEX(FCF[MarkFrom],MATCH(FCFdata[[#This Row],[FCFindex]],FCF[FCFindex]))</f>
        <v>4G</v>
      </c>
      <c r="H961" s="1" t="str">
        <f>INDEX(FCF[MarkTo],MATCH(FCFdata[[#This Row],[FCFindex]],FCF[FCFindex]))</f>
        <v>5S</v>
      </c>
      <c r="I961" s="118">
        <f>FCFdata[[#This Row],[SampleLabel]]+3</f>
        <v>69010003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69010005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69</v>
      </c>
      <c r="B962" s="1">
        <f t="shared" si="57"/>
        <v>1</v>
      </c>
      <c r="C962" s="1">
        <f t="shared" si="58"/>
        <v>8</v>
      </c>
      <c r="D962" s="134">
        <f t="shared" ref="D962:D1000" si="60">A962*1000000+B962*10000</f>
        <v>69010000</v>
      </c>
      <c r="E962" s="1">
        <f>INDEX(FCF[From],MATCH(FCFdata[[#This Row],[FCFindex]],FCF[FCFindex]))</f>
        <v>9</v>
      </c>
      <c r="F962" s="1">
        <f>INDEX(FCF[To],MATCH(FCFdata[[#This Row],[FCFindex]],FCF[FCFindex]))</f>
        <v>10</v>
      </c>
      <c r="G962" s="1" t="str">
        <f>INDEX(FCF[MarkFrom],MATCH(FCFdata[[#This Row],[FCFindex]],FCF[FCFindex]))</f>
        <v>5S</v>
      </c>
      <c r="H962" s="1" t="str">
        <f>INDEX(FCF[MarkTo],MATCH(FCFdata[[#This Row],[FCFindex]],FCF[FCFindex]))</f>
        <v>6Gp</v>
      </c>
      <c r="I962" s="118">
        <f>FCFdata[[#This Row],[SampleLabel]]+3</f>
        <v>69010003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69010005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69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9</v>
      </c>
      <c r="D963" s="134">
        <f t="shared" si="60"/>
        <v>69010000</v>
      </c>
      <c r="E963" s="1">
        <f>INDEX(FCF[From],MATCH(FCFdata[[#This Row],[FCFindex]],FCF[FCFindex]))</f>
        <v>10</v>
      </c>
      <c r="F963" s="1">
        <f>INDEX(FCF[To],MATCH(FCFdata[[#This Row],[FCFindex]],FCF[FCFindex]))</f>
        <v>11</v>
      </c>
      <c r="G963" s="1" t="str">
        <f>INDEX(FCF[MarkFrom],MATCH(FCFdata[[#This Row],[FCFindex]],FCF[FCFindex]))</f>
        <v>6Gp</v>
      </c>
      <c r="H963" s="1" t="str">
        <f>INDEX(FCF[MarkTo],MATCH(FCFdata[[#This Row],[FCFindex]],FCF[FCFindex]))</f>
        <v>7U</v>
      </c>
      <c r="I963" s="118">
        <f>FCFdata[[#This Row],[SampleLabel]]+3</f>
        <v>69010003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69010005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69</v>
      </c>
      <c r="B964" s="1">
        <f t="shared" si="61"/>
        <v>1</v>
      </c>
      <c r="C964" s="1">
        <f t="shared" si="62"/>
        <v>10</v>
      </c>
      <c r="D964" s="134">
        <f t="shared" si="60"/>
        <v>69010000</v>
      </c>
      <c r="E964" s="1">
        <f>INDEX(FCF[From],MATCH(FCFdata[[#This Row],[FCFindex]],FCF[FCFindex]))</f>
        <v>11</v>
      </c>
      <c r="F964" s="1">
        <f>INDEX(FCF[To],MATCH(FCFdata[[#This Row],[FCFindex]],FCF[FCFindex]))</f>
        <v>12</v>
      </c>
      <c r="G964" s="1" t="str">
        <f>INDEX(FCF[MarkFrom],MATCH(FCFdata[[#This Row],[FCFindex]],FCF[FCFindex]))</f>
        <v>7U</v>
      </c>
      <c r="H964" s="1" t="str">
        <f>INDEX(FCF[MarkTo],MATCH(FCFdata[[#This Row],[FCFindex]],FCF[FCFindex]))</f>
        <v>8Rot</v>
      </c>
      <c r="I964" s="118">
        <f>FCFdata[[#This Row],[SampleLabel]]+3</f>
        <v>69010003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69010005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69</v>
      </c>
      <c r="B965" s="1">
        <f t="shared" si="61"/>
        <v>1</v>
      </c>
      <c r="C965" s="1">
        <f t="shared" si="62"/>
        <v>11</v>
      </c>
      <c r="D965" s="134">
        <f t="shared" si="60"/>
        <v>69010000</v>
      </c>
      <c r="E965" s="1">
        <f>INDEX(FCF[From],MATCH(FCFdata[[#This Row],[FCFindex]],FCF[FCFindex]))</f>
        <v>12</v>
      </c>
      <c r="F965" s="1">
        <f>INDEX(FCF[To],MATCH(FCFdata[[#This Row],[FCFindex]],FCF[FCFindex]))</f>
        <v>13</v>
      </c>
      <c r="G965" s="1" t="str">
        <f>INDEX(FCF[MarkFrom],MATCH(FCFdata[[#This Row],[FCFindex]],FCF[FCFindex]))</f>
        <v>8Rot</v>
      </c>
      <c r="H965" s="1" t="str">
        <f>INDEX(FCF[MarkTo],MATCH(FCFdata[[#This Row],[FCFindex]],FCF[FCFindex]))</f>
        <v>9Ama</v>
      </c>
      <c r="I965" s="118">
        <f>FCFdata[[#This Row],[SampleLabel]]+3</f>
        <v>69010003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69010005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69</v>
      </c>
      <c r="B966" s="1">
        <f t="shared" si="61"/>
        <v>1</v>
      </c>
      <c r="C966" s="1">
        <f t="shared" si="62"/>
        <v>12</v>
      </c>
      <c r="D966" s="134">
        <f t="shared" si="60"/>
        <v>69010000</v>
      </c>
      <c r="E966" s="1">
        <f>INDEX(FCF[From],MATCH(FCFdata[[#This Row],[FCFindex]],FCF[FCFindex]))</f>
        <v>13</v>
      </c>
      <c r="F966" s="1">
        <f>INDEX(FCF[To],MATCH(FCFdata[[#This Row],[FCFindex]],FCF[FCFindex]))</f>
        <v>14</v>
      </c>
      <c r="G966" s="1" t="str">
        <f>INDEX(FCF[MarkFrom],MATCH(FCFdata[[#This Row],[FCFindex]],FCF[FCFindex]))</f>
        <v>9Ama</v>
      </c>
      <c r="H966" s="1" t="str">
        <f>INDEX(FCF[MarkTo],MATCH(FCFdata[[#This Row],[FCFindex]],FCF[FCFindex]))</f>
        <v>10AsTm</v>
      </c>
      <c r="I966" s="118">
        <f>FCFdata[[#This Row],[SampleLabel]]+3</f>
        <v>69010003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69010005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69</v>
      </c>
      <c r="B967" s="1">
        <f t="shared" si="61"/>
        <v>1</v>
      </c>
      <c r="C967" s="1">
        <f t="shared" si="62"/>
        <v>13</v>
      </c>
      <c r="D967" s="134">
        <f t="shared" si="60"/>
        <v>69010000</v>
      </c>
      <c r="E967" s="1">
        <f>INDEX(FCF[From],MATCH(FCFdata[[#This Row],[FCFindex]],FCF[FCFindex]))</f>
        <v>14</v>
      </c>
      <c r="F967" s="1">
        <f>INDEX(FCF[To],MATCH(FCFdata[[#This Row],[FCFindex]],FCF[FCFindex]))</f>
        <v>15</v>
      </c>
      <c r="G967" s="1" t="str">
        <f>INDEX(FCF[MarkFrom],MATCH(FCFdata[[#This Row],[FCFindex]],FCF[FCFindex]))</f>
        <v>10AsTm</v>
      </c>
      <c r="H967" s="1" t="str">
        <f>INDEX(FCF[MarkTo],MATCH(FCFdata[[#This Row],[FCFindex]],FCF[FCFindex]))</f>
        <v>11Azd</v>
      </c>
      <c r="I967" s="118">
        <f>FCFdata[[#This Row],[SampleLabel]]+3</f>
        <v>69010003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69010005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70</v>
      </c>
      <c r="B968" s="1">
        <f t="shared" si="61"/>
        <v>1</v>
      </c>
      <c r="C968" s="1">
        <f t="shared" si="62"/>
        <v>0</v>
      </c>
      <c r="D968" s="134">
        <f t="shared" si="60"/>
        <v>70010000</v>
      </c>
      <c r="E968" s="1">
        <f>INDEX(FCF[From],MATCH(FCFdata[[#This Row],[FCFindex]],FCF[FCFindex]))</f>
        <v>1</v>
      </c>
      <c r="F968" s="1">
        <f>INDEX(FCF[To],MATCH(FCFdata[[#This Row],[FCFindex]],FCF[FCFindex]))</f>
        <v>2</v>
      </c>
      <c r="G968" s="1" t="str">
        <f>INDEX(FCF[MarkFrom],MATCH(FCFdata[[#This Row],[FCFindex]],FCF[FCFindex]))</f>
        <v>1Dig</v>
      </c>
      <c r="H968" s="1" t="str">
        <f>INDEX(FCF[MarkTo],MATCH(FCFdata[[#This Row],[FCFindex]],FCF[FCFindex]))</f>
        <v>1D</v>
      </c>
      <c r="I968" s="118">
        <f>FCFdata[[#This Row],[SampleLabel]]+3</f>
        <v>70010003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70010005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70</v>
      </c>
      <c r="B969" s="1">
        <f t="shared" si="61"/>
        <v>1</v>
      </c>
      <c r="C969" s="1">
        <f t="shared" si="62"/>
        <v>1</v>
      </c>
      <c r="D969" s="134">
        <f t="shared" si="60"/>
        <v>70010000</v>
      </c>
      <c r="E969" s="1">
        <f>INDEX(FCF[From],MATCH(FCFdata[[#This Row],[FCFindex]],FCF[FCFindex]))</f>
        <v>2</v>
      </c>
      <c r="F969" s="1">
        <f>INDEX(FCF[To],MATCH(FCFdata[[#This Row],[FCFindex]],FCF[FCFindex]))</f>
        <v>3</v>
      </c>
      <c r="G969" s="1" t="str">
        <f>INDEX(FCF[MarkFrom],MATCH(FCFdata[[#This Row],[FCFindex]],FCF[FCFindex]))</f>
        <v>1D</v>
      </c>
      <c r="H969" s="1" t="str">
        <f>INDEX(FCF[MarkTo],MATCH(FCFdata[[#This Row],[FCFindex]],FCF[FCFindex]))</f>
        <v>1M.1</v>
      </c>
      <c r="I969" s="118">
        <f>FCFdata[[#This Row],[SampleLabel]]+3</f>
        <v>70010003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70010005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70</v>
      </c>
      <c r="B970" s="1">
        <f t="shared" si="61"/>
        <v>1</v>
      </c>
      <c r="C970" s="1">
        <f t="shared" si="62"/>
        <v>2</v>
      </c>
      <c r="D970" s="134">
        <f t="shared" si="60"/>
        <v>70010000</v>
      </c>
      <c r="E970" s="1">
        <f>INDEX(FCF[From],MATCH(FCFdata[[#This Row],[FCFindex]],FCF[FCFindex]))</f>
        <v>3</v>
      </c>
      <c r="F970" s="1">
        <f>INDEX(FCF[To],MATCH(FCFdata[[#This Row],[FCFindex]],FCF[FCFindex]))</f>
        <v>4</v>
      </c>
      <c r="G970" s="1" t="str">
        <f>INDEX(FCF[MarkFrom],MATCH(FCFdata[[#This Row],[FCFindex]],FCF[FCFindex]))</f>
        <v>1M.1</v>
      </c>
      <c r="H970" s="1" t="str">
        <f>INDEX(FCF[MarkTo],MATCH(FCFdata[[#This Row],[FCFindex]],FCF[FCFindex]))</f>
        <v>2Oct</v>
      </c>
      <c r="I970" s="118">
        <f>FCFdata[[#This Row],[SampleLabel]]+3</f>
        <v>70010003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70010005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70</v>
      </c>
      <c r="B971" s="1">
        <f t="shared" si="61"/>
        <v>1</v>
      </c>
      <c r="C971" s="1">
        <f t="shared" si="62"/>
        <v>3</v>
      </c>
      <c r="D971" s="134">
        <f t="shared" si="60"/>
        <v>70010000</v>
      </c>
      <c r="E971" s="1">
        <f>INDEX(FCF[From],MATCH(FCFdata[[#This Row],[FCFindex]],FCF[FCFindex]))</f>
        <v>4</v>
      </c>
      <c r="F971" s="1">
        <f>INDEX(FCF[To],MATCH(FCFdata[[#This Row],[FCFindex]],FCF[FCFindex]))</f>
        <v>5</v>
      </c>
      <c r="G971" s="1" t="str">
        <f>INDEX(FCF[MarkFrom],MATCH(FCFdata[[#This Row],[FCFindex]],FCF[FCFindex]))</f>
        <v>2Oct</v>
      </c>
      <c r="H971" s="1" t="str">
        <f>INDEX(FCF[MarkTo],MATCH(FCFdata[[#This Row],[FCFindex]],FCF[FCFindex]))</f>
        <v>2c</v>
      </c>
      <c r="I971" s="118">
        <f>FCFdata[[#This Row],[SampleLabel]]+3</f>
        <v>70010003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70010005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70</v>
      </c>
      <c r="B972" s="1">
        <f t="shared" si="61"/>
        <v>1</v>
      </c>
      <c r="C972" s="1">
        <f t="shared" si="62"/>
        <v>4</v>
      </c>
      <c r="D972" s="134">
        <f t="shared" si="60"/>
        <v>70010000</v>
      </c>
      <c r="E972" s="1">
        <f>INDEX(FCF[From],MATCH(FCFdata[[#This Row],[FCFindex]],FCF[FCFindex]))</f>
        <v>5</v>
      </c>
      <c r="F972" s="1">
        <f>INDEX(FCF[To],MATCH(FCFdata[[#This Row],[FCFindex]],FCF[FCFindex]))</f>
        <v>6</v>
      </c>
      <c r="G972" s="1" t="str">
        <f>INDEX(FCF[MarkFrom],MATCH(FCFdata[[#This Row],[FCFindex]],FCF[FCFindex]))</f>
        <v>2c</v>
      </c>
      <c r="H972" s="1" t="str">
        <f>INDEX(FCF[MarkTo],MATCH(FCFdata[[#This Row],[FCFindex]],FCF[FCFindex]))</f>
        <v>2M2</v>
      </c>
      <c r="I972" s="118">
        <f>FCFdata[[#This Row],[SampleLabel]]+3</f>
        <v>70010003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70010005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70</v>
      </c>
      <c r="B973" s="1">
        <f t="shared" si="61"/>
        <v>1</v>
      </c>
      <c r="C973" s="1">
        <f t="shared" si="62"/>
        <v>5</v>
      </c>
      <c r="D973" s="134">
        <f t="shared" si="60"/>
        <v>70010000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2M2</v>
      </c>
      <c r="H973" s="1" t="str">
        <f>INDEX(FCF[MarkTo],MATCH(FCFdata[[#This Row],[FCFindex]],FCF[FCFindex]))</f>
        <v>3P</v>
      </c>
      <c r="I973" s="118">
        <f>FCFdata[[#This Row],[SampleLabel]]+3</f>
        <v>70010003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70010005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70</v>
      </c>
      <c r="B974" s="1">
        <f t="shared" si="61"/>
        <v>1</v>
      </c>
      <c r="C974" s="1">
        <f t="shared" si="62"/>
        <v>6</v>
      </c>
      <c r="D974" s="134">
        <f t="shared" si="60"/>
        <v>70010000</v>
      </c>
      <c r="E974" s="1">
        <f>INDEX(FCF[From],MATCH(FCFdata[[#This Row],[FCFindex]],FCF[FCFindex]))</f>
        <v>7</v>
      </c>
      <c r="F974" s="1">
        <f>INDEX(FCF[To],MATCH(FCFdata[[#This Row],[FCFindex]],FCF[FCFindex]))</f>
        <v>8</v>
      </c>
      <c r="G974" s="1" t="str">
        <f>INDEX(FCF[MarkFrom],MATCH(FCFdata[[#This Row],[FCFindex]],FCF[FCFindex]))</f>
        <v>3P</v>
      </c>
      <c r="H974" s="1" t="str">
        <f>INDEX(FCF[MarkTo],MATCH(FCFdata[[#This Row],[FCFindex]],FCF[FCFindex]))</f>
        <v>4G</v>
      </c>
      <c r="I974" s="118">
        <f>FCFdata[[#This Row],[SampleLabel]]+3</f>
        <v>70010003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70010005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70</v>
      </c>
      <c r="B975" s="1">
        <f t="shared" si="61"/>
        <v>1</v>
      </c>
      <c r="C975" s="1">
        <f t="shared" si="62"/>
        <v>7</v>
      </c>
      <c r="D975" s="134">
        <f t="shared" si="60"/>
        <v>70010000</v>
      </c>
      <c r="E975" s="1">
        <f>INDEX(FCF[From],MATCH(FCFdata[[#This Row],[FCFindex]],FCF[FCFindex]))</f>
        <v>8</v>
      </c>
      <c r="F975" s="1">
        <f>INDEX(FCF[To],MATCH(FCFdata[[#This Row],[FCFindex]],FCF[FCFindex]))</f>
        <v>9</v>
      </c>
      <c r="G975" s="1" t="str">
        <f>INDEX(FCF[MarkFrom],MATCH(FCFdata[[#This Row],[FCFindex]],FCF[FCFindex]))</f>
        <v>4G</v>
      </c>
      <c r="H975" s="1" t="str">
        <f>INDEX(FCF[MarkTo],MATCH(FCFdata[[#This Row],[FCFindex]],FCF[FCFindex]))</f>
        <v>5S</v>
      </c>
      <c r="I975" s="118">
        <f>FCFdata[[#This Row],[SampleLabel]]+3</f>
        <v>70010003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70010005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70</v>
      </c>
      <c r="B976" s="1">
        <f t="shared" si="61"/>
        <v>1</v>
      </c>
      <c r="C976" s="1">
        <f t="shared" si="62"/>
        <v>8</v>
      </c>
      <c r="D976" s="134">
        <f t="shared" si="60"/>
        <v>70010000</v>
      </c>
      <c r="E976" s="1">
        <f>INDEX(FCF[From],MATCH(FCFdata[[#This Row],[FCFindex]],FCF[FCFindex]))</f>
        <v>9</v>
      </c>
      <c r="F976" s="1">
        <f>INDEX(FCF[To],MATCH(FCFdata[[#This Row],[FCFindex]],FCF[FCFindex]))</f>
        <v>10</v>
      </c>
      <c r="G976" s="1" t="str">
        <f>INDEX(FCF[MarkFrom],MATCH(FCFdata[[#This Row],[FCFindex]],FCF[FCFindex]))</f>
        <v>5S</v>
      </c>
      <c r="H976" s="1" t="str">
        <f>INDEX(FCF[MarkTo],MATCH(FCFdata[[#This Row],[FCFindex]],FCF[FCFindex]))</f>
        <v>6Gp</v>
      </c>
      <c r="I976" s="118">
        <f>FCFdata[[#This Row],[SampleLabel]]+3</f>
        <v>70010003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70010005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70</v>
      </c>
      <c r="B977" s="1">
        <f t="shared" si="61"/>
        <v>1</v>
      </c>
      <c r="C977" s="1">
        <f t="shared" si="62"/>
        <v>9</v>
      </c>
      <c r="D977" s="134">
        <f t="shared" si="60"/>
        <v>70010000</v>
      </c>
      <c r="E977" s="1">
        <f>INDEX(FCF[From],MATCH(FCFdata[[#This Row],[FCFindex]],FCF[FCFindex]))</f>
        <v>10</v>
      </c>
      <c r="F977" s="1">
        <f>INDEX(FCF[To],MATCH(FCFdata[[#This Row],[FCFindex]],FCF[FCFindex]))</f>
        <v>11</v>
      </c>
      <c r="G977" s="1" t="str">
        <f>INDEX(FCF[MarkFrom],MATCH(FCFdata[[#This Row],[FCFindex]],FCF[FCFindex]))</f>
        <v>6Gp</v>
      </c>
      <c r="H977" s="1" t="str">
        <f>INDEX(FCF[MarkTo],MATCH(FCFdata[[#This Row],[FCFindex]],FCF[FCFindex]))</f>
        <v>7U</v>
      </c>
      <c r="I977" s="118">
        <f>FCFdata[[#This Row],[SampleLabel]]+3</f>
        <v>70010003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70010005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70</v>
      </c>
      <c r="B978" s="1">
        <f t="shared" si="61"/>
        <v>1</v>
      </c>
      <c r="C978" s="1">
        <f t="shared" si="62"/>
        <v>10</v>
      </c>
      <c r="D978" s="134">
        <f t="shared" si="60"/>
        <v>70010000</v>
      </c>
      <c r="E978" s="1">
        <f>INDEX(FCF[From],MATCH(FCFdata[[#This Row],[FCFindex]],FCF[FCFindex]))</f>
        <v>11</v>
      </c>
      <c r="F978" s="1">
        <f>INDEX(FCF[To],MATCH(FCFdata[[#This Row],[FCFindex]],FCF[FCFindex]))</f>
        <v>12</v>
      </c>
      <c r="G978" s="1" t="str">
        <f>INDEX(FCF[MarkFrom],MATCH(FCFdata[[#This Row],[FCFindex]],FCF[FCFindex]))</f>
        <v>7U</v>
      </c>
      <c r="H978" s="1" t="str">
        <f>INDEX(FCF[MarkTo],MATCH(FCFdata[[#This Row],[FCFindex]],FCF[FCFindex]))</f>
        <v>8Rot</v>
      </c>
      <c r="I978" s="118">
        <f>FCFdata[[#This Row],[SampleLabel]]+3</f>
        <v>70010003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70010005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70</v>
      </c>
      <c r="B979" s="1">
        <f t="shared" si="61"/>
        <v>1</v>
      </c>
      <c r="C979" s="1">
        <f t="shared" si="62"/>
        <v>11</v>
      </c>
      <c r="D979" s="134">
        <f t="shared" si="60"/>
        <v>70010000</v>
      </c>
      <c r="E979" s="1">
        <f>INDEX(FCF[From],MATCH(FCFdata[[#This Row],[FCFindex]],FCF[FCFindex]))</f>
        <v>12</v>
      </c>
      <c r="F979" s="1">
        <f>INDEX(FCF[To],MATCH(FCFdata[[#This Row],[FCFindex]],FCF[FCFindex]))</f>
        <v>13</v>
      </c>
      <c r="G979" s="1" t="str">
        <f>INDEX(FCF[MarkFrom],MATCH(FCFdata[[#This Row],[FCFindex]],FCF[FCFindex]))</f>
        <v>8Rot</v>
      </c>
      <c r="H979" s="1" t="str">
        <f>INDEX(FCF[MarkTo],MATCH(FCFdata[[#This Row],[FCFindex]],FCF[FCFindex]))</f>
        <v>9Ama</v>
      </c>
      <c r="I979" s="118">
        <f>FCFdata[[#This Row],[SampleLabel]]+3</f>
        <v>70010003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70010005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70</v>
      </c>
      <c r="B980" s="1">
        <f t="shared" si="61"/>
        <v>1</v>
      </c>
      <c r="C980" s="1">
        <f t="shared" si="62"/>
        <v>12</v>
      </c>
      <c r="D980" s="134">
        <f t="shared" si="60"/>
        <v>70010000</v>
      </c>
      <c r="E980" s="1">
        <f>INDEX(FCF[From],MATCH(FCFdata[[#This Row],[FCFindex]],FCF[FCFindex]))</f>
        <v>13</v>
      </c>
      <c r="F980" s="1">
        <f>INDEX(FCF[To],MATCH(FCFdata[[#This Row],[FCFindex]],FCF[FCFindex]))</f>
        <v>14</v>
      </c>
      <c r="G980" s="1" t="str">
        <f>INDEX(FCF[MarkFrom],MATCH(FCFdata[[#This Row],[FCFindex]],FCF[FCFindex]))</f>
        <v>9Ama</v>
      </c>
      <c r="H980" s="1" t="str">
        <f>INDEX(FCF[MarkTo],MATCH(FCFdata[[#This Row],[FCFindex]],FCF[FCFindex]))</f>
        <v>10AsTm</v>
      </c>
      <c r="I980" s="118">
        <f>FCFdata[[#This Row],[SampleLabel]]+3</f>
        <v>70010003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70010005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70</v>
      </c>
      <c r="B981" s="1">
        <f t="shared" si="61"/>
        <v>1</v>
      </c>
      <c r="C981" s="1">
        <f t="shared" si="62"/>
        <v>13</v>
      </c>
      <c r="D981" s="134">
        <f t="shared" si="60"/>
        <v>70010000</v>
      </c>
      <c r="E981" s="1">
        <f>INDEX(FCF[From],MATCH(FCFdata[[#This Row],[FCFindex]],FCF[FCFindex]))</f>
        <v>14</v>
      </c>
      <c r="F981" s="1">
        <f>INDEX(FCF[To],MATCH(FCFdata[[#This Row],[FCFindex]],FCF[FCFindex]))</f>
        <v>15</v>
      </c>
      <c r="G981" s="1" t="str">
        <f>INDEX(FCF[MarkFrom],MATCH(FCFdata[[#This Row],[FCFindex]],FCF[FCFindex]))</f>
        <v>10AsTm</v>
      </c>
      <c r="H981" s="1" t="str">
        <f>INDEX(FCF[MarkTo],MATCH(FCFdata[[#This Row],[FCFindex]],FCF[FCFindex]))</f>
        <v>11Azd</v>
      </c>
      <c r="I981" s="118">
        <f>FCFdata[[#This Row],[SampleLabel]]+3</f>
        <v>70010003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70010005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71</v>
      </c>
      <c r="B982" s="1">
        <f t="shared" si="61"/>
        <v>1</v>
      </c>
      <c r="C982" s="1">
        <f t="shared" si="62"/>
        <v>0</v>
      </c>
      <c r="D982" s="134">
        <f t="shared" si="60"/>
        <v>71010000</v>
      </c>
      <c r="E982" s="1">
        <f>INDEX(FCF[From],MATCH(FCFdata[[#This Row],[FCFindex]],FCF[FCFindex]))</f>
        <v>1</v>
      </c>
      <c r="F982" s="1">
        <f>INDEX(FCF[To],MATCH(FCFdata[[#This Row],[FCFindex]],FCF[FCFindex]))</f>
        <v>2</v>
      </c>
      <c r="G982" s="1" t="str">
        <f>INDEX(FCF[MarkFrom],MATCH(FCFdata[[#This Row],[FCFindex]],FCF[FCFindex]))</f>
        <v>1Dig</v>
      </c>
      <c r="H982" s="1" t="str">
        <f>INDEX(FCF[MarkTo],MATCH(FCFdata[[#This Row],[FCFindex]],FCF[FCFindex]))</f>
        <v>1D</v>
      </c>
      <c r="I982" s="118">
        <f>FCFdata[[#This Row],[SampleLabel]]+3</f>
        <v>71010003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71010005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71</v>
      </c>
      <c r="B983" s="1">
        <f t="shared" si="61"/>
        <v>1</v>
      </c>
      <c r="C983" s="1">
        <f t="shared" si="62"/>
        <v>1</v>
      </c>
      <c r="D983" s="134">
        <f t="shared" si="60"/>
        <v>71010000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1D</v>
      </c>
      <c r="H983" s="1" t="str">
        <f>INDEX(FCF[MarkTo],MATCH(FCFdata[[#This Row],[FCFindex]],FCF[FCFindex]))</f>
        <v>1M.1</v>
      </c>
      <c r="I983" s="118">
        <f>FCFdata[[#This Row],[SampleLabel]]+3</f>
        <v>71010003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71010005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71</v>
      </c>
      <c r="B984" s="1">
        <f t="shared" si="61"/>
        <v>1</v>
      </c>
      <c r="C984" s="1">
        <f t="shared" si="62"/>
        <v>2</v>
      </c>
      <c r="D984" s="134">
        <f t="shared" si="60"/>
        <v>71010000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1M.1</v>
      </c>
      <c r="H984" s="1" t="str">
        <f>INDEX(FCF[MarkTo],MATCH(FCFdata[[#This Row],[FCFindex]],FCF[FCFindex]))</f>
        <v>2Oct</v>
      </c>
      <c r="I984" s="118">
        <f>FCFdata[[#This Row],[SampleLabel]]+3</f>
        <v>71010003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71010005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71</v>
      </c>
      <c r="B985" s="1">
        <f t="shared" si="61"/>
        <v>1</v>
      </c>
      <c r="C985" s="1">
        <f t="shared" si="62"/>
        <v>3</v>
      </c>
      <c r="D985" s="134">
        <f t="shared" si="60"/>
        <v>71010000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2Oct</v>
      </c>
      <c r="H985" s="1" t="str">
        <f>INDEX(FCF[MarkTo],MATCH(FCFdata[[#This Row],[FCFindex]],FCF[FCFindex]))</f>
        <v>2c</v>
      </c>
      <c r="I985" s="118">
        <f>FCFdata[[#This Row],[SampleLabel]]+3</f>
        <v>71010003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71010005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71</v>
      </c>
      <c r="B986" s="1">
        <f t="shared" si="61"/>
        <v>1</v>
      </c>
      <c r="C986" s="1">
        <f t="shared" si="62"/>
        <v>4</v>
      </c>
      <c r="D986" s="134">
        <f t="shared" si="60"/>
        <v>71010000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2c</v>
      </c>
      <c r="H986" s="1" t="str">
        <f>INDEX(FCF[MarkTo],MATCH(FCFdata[[#This Row],[FCFindex]],FCF[FCFindex]))</f>
        <v>2M2</v>
      </c>
      <c r="I986" s="118">
        <f>FCFdata[[#This Row],[SampleLabel]]+3</f>
        <v>71010003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71010005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71</v>
      </c>
      <c r="B987" s="1">
        <f t="shared" si="61"/>
        <v>1</v>
      </c>
      <c r="C987" s="1">
        <f t="shared" si="62"/>
        <v>5</v>
      </c>
      <c r="D987" s="134">
        <f t="shared" si="60"/>
        <v>71010000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2M2</v>
      </c>
      <c r="H987" s="1" t="str">
        <f>INDEX(FCF[MarkTo],MATCH(FCFdata[[#This Row],[FCFindex]],FCF[FCFindex]))</f>
        <v>3P</v>
      </c>
      <c r="I987" s="118">
        <f>FCFdata[[#This Row],[SampleLabel]]+3</f>
        <v>71010003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71010005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71</v>
      </c>
      <c r="B988" s="1">
        <f t="shared" si="61"/>
        <v>1</v>
      </c>
      <c r="C988" s="1">
        <f t="shared" si="62"/>
        <v>6</v>
      </c>
      <c r="D988" s="134">
        <f t="shared" si="60"/>
        <v>71010000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3P</v>
      </c>
      <c r="H988" s="1" t="str">
        <f>INDEX(FCF[MarkTo],MATCH(FCFdata[[#This Row],[FCFindex]],FCF[FCFindex]))</f>
        <v>4G</v>
      </c>
      <c r="I988" s="118">
        <f>FCFdata[[#This Row],[SampleLabel]]+3</f>
        <v>71010003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71010005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71</v>
      </c>
      <c r="B989" s="1">
        <f t="shared" si="61"/>
        <v>1</v>
      </c>
      <c r="C989" s="1">
        <f t="shared" si="62"/>
        <v>7</v>
      </c>
      <c r="D989" s="134">
        <f t="shared" si="60"/>
        <v>71010000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4G</v>
      </c>
      <c r="H989" s="1" t="str">
        <f>INDEX(FCF[MarkTo],MATCH(FCFdata[[#This Row],[FCFindex]],FCF[FCFindex]))</f>
        <v>5S</v>
      </c>
      <c r="I989" s="118">
        <f>FCFdata[[#This Row],[SampleLabel]]+3</f>
        <v>71010003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71010005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71</v>
      </c>
      <c r="B990" s="1">
        <f t="shared" si="61"/>
        <v>1</v>
      </c>
      <c r="C990" s="1">
        <f t="shared" si="62"/>
        <v>8</v>
      </c>
      <c r="D990" s="134">
        <f t="shared" si="60"/>
        <v>71010000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5S</v>
      </c>
      <c r="H990" s="1" t="str">
        <f>INDEX(FCF[MarkTo],MATCH(FCFdata[[#This Row],[FCFindex]],FCF[FCFindex]))</f>
        <v>6Gp</v>
      </c>
      <c r="I990" s="118">
        <f>FCFdata[[#This Row],[SampleLabel]]+3</f>
        <v>71010003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71010005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71</v>
      </c>
      <c r="B991" s="1">
        <f t="shared" si="61"/>
        <v>1</v>
      </c>
      <c r="C991" s="1">
        <f t="shared" si="62"/>
        <v>9</v>
      </c>
      <c r="D991" s="134">
        <f t="shared" si="60"/>
        <v>71010000</v>
      </c>
      <c r="E991" s="1">
        <f>INDEX(FCF[From],MATCH(FCFdata[[#This Row],[FCFindex]],FCF[FCFindex]))</f>
        <v>10</v>
      </c>
      <c r="F991" s="1">
        <f>INDEX(FCF[To],MATCH(FCFdata[[#This Row],[FCFindex]],FCF[FCFindex]))</f>
        <v>11</v>
      </c>
      <c r="G991" s="1" t="str">
        <f>INDEX(FCF[MarkFrom],MATCH(FCFdata[[#This Row],[FCFindex]],FCF[FCFindex]))</f>
        <v>6Gp</v>
      </c>
      <c r="H991" s="1" t="str">
        <f>INDEX(FCF[MarkTo],MATCH(FCFdata[[#This Row],[FCFindex]],FCF[FCFindex]))</f>
        <v>7U</v>
      </c>
      <c r="I991" s="118">
        <f>FCFdata[[#This Row],[SampleLabel]]+3</f>
        <v>71010003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71010005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71</v>
      </c>
      <c r="B992" s="1">
        <f t="shared" si="61"/>
        <v>1</v>
      </c>
      <c r="C992" s="1">
        <f t="shared" si="62"/>
        <v>10</v>
      </c>
      <c r="D992" s="134">
        <f t="shared" si="60"/>
        <v>71010000</v>
      </c>
      <c r="E992" s="1">
        <f>INDEX(FCF[From],MATCH(FCFdata[[#This Row],[FCFindex]],FCF[FCFindex]))</f>
        <v>11</v>
      </c>
      <c r="F992" s="1">
        <f>INDEX(FCF[To],MATCH(FCFdata[[#This Row],[FCFindex]],FCF[FCFindex]))</f>
        <v>12</v>
      </c>
      <c r="G992" s="1" t="str">
        <f>INDEX(FCF[MarkFrom],MATCH(FCFdata[[#This Row],[FCFindex]],FCF[FCFindex]))</f>
        <v>7U</v>
      </c>
      <c r="H992" s="1" t="str">
        <f>INDEX(FCF[MarkTo],MATCH(FCFdata[[#This Row],[FCFindex]],FCF[FCFindex]))</f>
        <v>8Rot</v>
      </c>
      <c r="I992" s="118">
        <f>FCFdata[[#This Row],[SampleLabel]]+3</f>
        <v>71010003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71010005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71</v>
      </c>
      <c r="B993" s="1">
        <f t="shared" si="61"/>
        <v>1</v>
      </c>
      <c r="C993" s="1">
        <f t="shared" si="62"/>
        <v>11</v>
      </c>
      <c r="D993" s="134">
        <f t="shared" si="60"/>
        <v>71010000</v>
      </c>
      <c r="E993" s="1">
        <f>INDEX(FCF[From],MATCH(FCFdata[[#This Row],[FCFindex]],FCF[FCFindex]))</f>
        <v>12</v>
      </c>
      <c r="F993" s="1">
        <f>INDEX(FCF[To],MATCH(FCFdata[[#This Row],[FCFindex]],FCF[FCFindex]))</f>
        <v>13</v>
      </c>
      <c r="G993" s="1" t="str">
        <f>INDEX(FCF[MarkFrom],MATCH(FCFdata[[#This Row],[FCFindex]],FCF[FCFindex]))</f>
        <v>8Rot</v>
      </c>
      <c r="H993" s="1" t="str">
        <f>INDEX(FCF[MarkTo],MATCH(FCFdata[[#This Row],[FCFindex]],FCF[FCFindex]))</f>
        <v>9Ama</v>
      </c>
      <c r="I993" s="118">
        <f>FCFdata[[#This Row],[SampleLabel]]+3</f>
        <v>71010003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71010005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71</v>
      </c>
      <c r="B994" s="1">
        <f t="shared" si="61"/>
        <v>1</v>
      </c>
      <c r="C994" s="1">
        <f t="shared" si="62"/>
        <v>12</v>
      </c>
      <c r="D994" s="134">
        <f t="shared" si="60"/>
        <v>71010000</v>
      </c>
      <c r="E994" s="1">
        <f>INDEX(FCF[From],MATCH(FCFdata[[#This Row],[FCFindex]],FCF[FCFindex]))</f>
        <v>13</v>
      </c>
      <c r="F994" s="1">
        <f>INDEX(FCF[To],MATCH(FCFdata[[#This Row],[FCFindex]],FCF[FCFindex]))</f>
        <v>14</v>
      </c>
      <c r="G994" s="1" t="str">
        <f>INDEX(FCF[MarkFrom],MATCH(FCFdata[[#This Row],[FCFindex]],FCF[FCFindex]))</f>
        <v>9Ama</v>
      </c>
      <c r="H994" s="1" t="str">
        <f>INDEX(FCF[MarkTo],MATCH(FCFdata[[#This Row],[FCFindex]],FCF[FCFindex]))</f>
        <v>10AsTm</v>
      </c>
      <c r="I994" s="118">
        <f>FCFdata[[#This Row],[SampleLabel]]+3</f>
        <v>71010003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71010005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71</v>
      </c>
      <c r="B995" s="1">
        <f t="shared" si="61"/>
        <v>1</v>
      </c>
      <c r="C995" s="1">
        <f t="shared" si="62"/>
        <v>13</v>
      </c>
      <c r="D995" s="134">
        <f t="shared" si="60"/>
        <v>71010000</v>
      </c>
      <c r="E995" s="1">
        <f>INDEX(FCF[From],MATCH(FCFdata[[#This Row],[FCFindex]],FCF[FCFindex]))</f>
        <v>14</v>
      </c>
      <c r="F995" s="1">
        <f>INDEX(FCF[To],MATCH(FCFdata[[#This Row],[FCFindex]],FCF[FCFindex]))</f>
        <v>15</v>
      </c>
      <c r="G995" s="1" t="str">
        <f>INDEX(FCF[MarkFrom],MATCH(FCFdata[[#This Row],[FCFindex]],FCF[FCFindex]))</f>
        <v>10AsTm</v>
      </c>
      <c r="H995" s="1" t="str">
        <f>INDEX(FCF[MarkTo],MATCH(FCFdata[[#This Row],[FCFindex]],FCF[FCFindex]))</f>
        <v>11Azd</v>
      </c>
      <c r="I995" s="118">
        <f>FCFdata[[#This Row],[SampleLabel]]+3</f>
        <v>71010003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71010005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72</v>
      </c>
      <c r="B996" s="1">
        <f t="shared" si="61"/>
        <v>1</v>
      </c>
      <c r="C996" s="1">
        <f t="shared" si="62"/>
        <v>0</v>
      </c>
      <c r="D996" s="134">
        <f t="shared" si="60"/>
        <v>72010000</v>
      </c>
      <c r="E996" s="1">
        <f>INDEX(FCF[From],MATCH(FCFdata[[#This Row],[FCFindex]],FCF[FCFindex]))</f>
        <v>1</v>
      </c>
      <c r="F996" s="1">
        <f>INDEX(FCF[To],MATCH(FCFdata[[#This Row],[FCFindex]],FCF[FCFindex]))</f>
        <v>2</v>
      </c>
      <c r="G996" s="1" t="str">
        <f>INDEX(FCF[MarkFrom],MATCH(FCFdata[[#This Row],[FCFindex]],FCF[FCFindex]))</f>
        <v>1Dig</v>
      </c>
      <c r="H996" s="1" t="str">
        <f>INDEX(FCF[MarkTo],MATCH(FCFdata[[#This Row],[FCFindex]],FCF[FCFindex]))</f>
        <v>1D</v>
      </c>
      <c r="I996" s="118">
        <f>FCFdata[[#This Row],[SampleLabel]]+3</f>
        <v>72010003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72010005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72</v>
      </c>
      <c r="B997" s="1">
        <f t="shared" si="61"/>
        <v>1</v>
      </c>
      <c r="C997" s="1">
        <f t="shared" si="62"/>
        <v>1</v>
      </c>
      <c r="D997" s="134">
        <f t="shared" si="60"/>
        <v>72010000</v>
      </c>
      <c r="E997" s="1">
        <f>INDEX(FCF[From],MATCH(FCFdata[[#This Row],[FCFindex]],FCF[FCFindex]))</f>
        <v>2</v>
      </c>
      <c r="F997" s="1">
        <f>INDEX(FCF[To],MATCH(FCFdata[[#This Row],[FCFindex]],FCF[FCFindex]))</f>
        <v>3</v>
      </c>
      <c r="G997" s="1" t="str">
        <f>INDEX(FCF[MarkFrom],MATCH(FCFdata[[#This Row],[FCFindex]],FCF[FCFindex]))</f>
        <v>1D</v>
      </c>
      <c r="H997" s="1" t="str">
        <f>INDEX(FCF[MarkTo],MATCH(FCFdata[[#This Row],[FCFindex]],FCF[FCFindex]))</f>
        <v>1M.1</v>
      </c>
      <c r="I997" s="118">
        <f>FCFdata[[#This Row],[SampleLabel]]+3</f>
        <v>72010003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72010005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72</v>
      </c>
      <c r="B998" s="1">
        <f t="shared" si="61"/>
        <v>1</v>
      </c>
      <c r="C998" s="1">
        <f t="shared" si="62"/>
        <v>2</v>
      </c>
      <c r="D998" s="134">
        <f t="shared" si="60"/>
        <v>72010000</v>
      </c>
      <c r="E998" s="1">
        <f>INDEX(FCF[From],MATCH(FCFdata[[#This Row],[FCFindex]],FCF[FCFindex]))</f>
        <v>3</v>
      </c>
      <c r="F998" s="1">
        <f>INDEX(FCF[To],MATCH(FCFdata[[#This Row],[FCFindex]],FCF[FCFindex]))</f>
        <v>4</v>
      </c>
      <c r="G998" s="1" t="str">
        <f>INDEX(FCF[MarkFrom],MATCH(FCFdata[[#This Row],[FCFindex]],FCF[FCFindex]))</f>
        <v>1M.1</v>
      </c>
      <c r="H998" s="1" t="str">
        <f>INDEX(FCF[MarkTo],MATCH(FCFdata[[#This Row],[FCFindex]],FCF[FCFindex]))</f>
        <v>2Oct</v>
      </c>
      <c r="I998" s="118">
        <f>FCFdata[[#This Row],[SampleLabel]]+3</f>
        <v>72010003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72010005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72</v>
      </c>
      <c r="B999" s="1">
        <f t="shared" si="61"/>
        <v>1</v>
      </c>
      <c r="C999" s="1">
        <f t="shared" si="62"/>
        <v>3</v>
      </c>
      <c r="D999" s="134">
        <f t="shared" si="60"/>
        <v>72010000</v>
      </c>
      <c r="E999" s="1">
        <f>INDEX(FCF[From],MATCH(FCFdata[[#This Row],[FCFindex]],FCF[FCFindex]))</f>
        <v>4</v>
      </c>
      <c r="F999" s="1">
        <f>INDEX(FCF[To],MATCH(FCFdata[[#This Row],[FCFindex]],FCF[FCFindex]))</f>
        <v>5</v>
      </c>
      <c r="G999" s="1" t="str">
        <f>INDEX(FCF[MarkFrom],MATCH(FCFdata[[#This Row],[FCFindex]],FCF[FCFindex]))</f>
        <v>2Oct</v>
      </c>
      <c r="H999" s="1" t="str">
        <f>INDEX(FCF[MarkTo],MATCH(FCFdata[[#This Row],[FCFindex]],FCF[FCFindex]))</f>
        <v>2c</v>
      </c>
      <c r="I999" s="118">
        <f>FCFdata[[#This Row],[SampleLabel]]+3</f>
        <v>72010003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72010005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72</v>
      </c>
      <c r="B1000" s="1">
        <f t="shared" si="61"/>
        <v>1</v>
      </c>
      <c r="C1000" s="1">
        <f t="shared" si="62"/>
        <v>4</v>
      </c>
      <c r="D1000" s="134">
        <f t="shared" si="60"/>
        <v>72010000</v>
      </c>
      <c r="E1000" s="1">
        <f>INDEX(FCF[From],MATCH(FCFdata[[#This Row],[FCFindex]],FCF[FCFindex]))</f>
        <v>5</v>
      </c>
      <c r="F1000" s="1">
        <f>INDEX(FCF[To],MATCH(FCFdata[[#This Row],[FCFindex]],FCF[FCFindex]))</f>
        <v>6</v>
      </c>
      <c r="G1000" s="1" t="str">
        <f>INDEX(FCF[MarkFrom],MATCH(FCFdata[[#This Row],[FCFindex]],FCF[FCFindex]))</f>
        <v>2c</v>
      </c>
      <c r="H1000" s="1" t="str">
        <f>INDEX(FCF[MarkTo],MATCH(FCFdata[[#This Row],[FCFindex]],FCF[FCFindex]))</f>
        <v>2M2</v>
      </c>
      <c r="I1000" s="118">
        <f>FCFdata[[#This Row],[SampleLabel]]+3</f>
        <v>72010003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72010005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B14" sqref="B14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17</v>
      </c>
      <c r="C1" s="144" t="s">
        <v>118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>
        <f>IF(T1="","",IF(T1+1=Protocol!$V$21,"",T1+1))</f>
        <v>15</v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ce1</v>
      </c>
      <c r="G2" s="144" t="str">
        <f>IF(G1="","",INDEX(Protocol[Mark],MATCH(G1,Protocol[Step],0)))</f>
        <v>1Dig</v>
      </c>
      <c r="H2" s="144" t="str">
        <f>IF(H1="","",INDEX(Protocol[Mark],MATCH(H1,Protocol[Step],0)))</f>
        <v>1D</v>
      </c>
      <c r="I2" s="144" t="str">
        <f>IF(I1="","",INDEX(Protocol[Mark],MATCH(I1,Protocol[Step],0)))</f>
        <v>1M.1</v>
      </c>
      <c r="J2" s="144" t="str">
        <f>IF(J1="","",INDEX(Protocol[Mark],MATCH(J1,Protocol[Step],0)))</f>
        <v>2Oct</v>
      </c>
      <c r="K2" s="144" t="str">
        <f>IF(K1="","",INDEX(Protocol[Mark],MATCH(K1,Protocol[Step],0)))</f>
        <v>2c</v>
      </c>
      <c r="L2" s="144" t="str">
        <f>IF(L1="","",INDEX(Protocol[Mark],MATCH(L1,Protocol[Step],0)))</f>
        <v>2M2</v>
      </c>
      <c r="M2" s="144" t="str">
        <f>IF(M1="","",INDEX(Protocol[Mark],MATCH(M1,Protocol[Step],0)))</f>
        <v>3P</v>
      </c>
      <c r="N2" s="144" t="str">
        <f>IF(N1="","",INDEX(Protocol[Mark],MATCH(N1,Protocol[Step],0)))</f>
        <v>4G</v>
      </c>
      <c r="O2" s="144" t="str">
        <f>IF(O1="","",INDEX(Protocol[Mark],MATCH(O1,Protocol[Step],0)))</f>
        <v>5S</v>
      </c>
      <c r="P2" s="144" t="str">
        <f>IF(P1="","",INDEX(Protocol[Mark],MATCH(P1,Protocol[Step],0)))</f>
        <v>6Gp</v>
      </c>
      <c r="Q2" s="144" t="str">
        <f>IF(Q1="","",INDEX(Protocol[Mark],MATCH(Q1,Protocol[Step],0)))</f>
        <v>7U</v>
      </c>
      <c r="R2" s="144" t="str">
        <f>IF(R1="","",INDEX(Protocol[Mark],MATCH(R1,Protocol[Step],0)))</f>
        <v>8Rot</v>
      </c>
      <c r="S2" s="144" t="str">
        <f>IF(S1="","",INDEX(Protocol[Mark],MATCH(S1,Protocol[Step],0)))</f>
        <v>9Ama</v>
      </c>
      <c r="T2" s="144" t="str">
        <f>IF(T1="","",INDEX(Protocol[Mark],MATCH(T1,Protocol[Step],0)))</f>
        <v>10AsTm</v>
      </c>
      <c r="U2" s="144" t="str">
        <f>IF(U1="","",INDEX(Protocol[Mark],MATCH(U1,Protocol[Step],0)))</f>
        <v>11Azd</v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P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>E</v>
      </c>
      <c r="U3" s="144" t="str">
        <f>IF(U1="","",INDEX(Protocol[Coupling],MATCH(U1,Protocol[Step],0)))</f>
        <v>X</v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e">
        <f>IF(OR($D4="",U$1=""),"",INDEX(Systematic[Value],MATCH($D4+100*U$1,Systematic[Label],0)))</f>
        <v>#N/A</v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e">
        <f>IF(OR($D5="",U$1=""),"",INDEX(Systematic[Value],MATCH($D5+100*U$1,Systematic[Label],0)))</f>
        <v>#N/A</v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e">
        <f>IF(OR($D6="",U$1=""),"",INDEX(Systematic[Value],MATCH($D6+100*U$1,Systematic[Label],0)))</f>
        <v>#N/A</v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e">
        <f>IF(OR($D7="",U$1=""),"",INDEX(Systematic[Value],MATCH($D7+100*U$1,Systematic[Label],0)))</f>
        <v>#N/A</v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e">
        <f>IF(OR($D8="",U$1=""),"",INDEX(Systematic[Value],MATCH($D8+100*U$1,Systematic[Label],0)))</f>
        <v>#N/A</v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e">
        <f>IF(OR($D9="",U$1=""),"",INDEX(Systematic[Value],MATCH($D9+100*U$1,Systematic[Label],0)))</f>
        <v>#N/A</v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e">
        <f t="shared" ref="G98:U101" si="1">IF(G$3=$D98,G$4,"")</f>
        <v>#N/A</v>
      </c>
      <c r="H98" s="33" t="e">
        <f t="shared" si="1"/>
        <v>#N/A</v>
      </c>
      <c r="I98" s="33" t="e">
        <f t="shared" si="1"/>
        <v>#N/A</v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e">
        <f t="shared" si="1"/>
        <v>#N/A</v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e">
        <f t="shared" si="1"/>
        <v>#N/A</v>
      </c>
      <c r="R99" s="33" t="e">
        <f t="shared" si="1"/>
        <v>#N/A</v>
      </c>
      <c r="S99" s="33" t="str">
        <f t="shared" si="1"/>
        <v/>
      </c>
      <c r="T99" s="33" t="e">
        <f t="shared" si="1"/>
        <v>#N/A</v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e">
        <f t="shared" si="1"/>
        <v>#N/A</v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e">
        <f t="shared" si="3"/>
        <v>#N/A</v>
      </c>
      <c r="H102" s="33" t="e">
        <f t="shared" si="3"/>
        <v>#N/A</v>
      </c>
      <c r="I102" s="33" t="e">
        <f t="shared" si="3"/>
        <v>#N/A</v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e">
        <f t="shared" si="3"/>
        <v>#N/A</v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e">
        <f t="shared" si="3"/>
        <v>#N/A</v>
      </c>
      <c r="R103" s="33" t="e">
        <f t="shared" si="3"/>
        <v>#N/A</v>
      </c>
      <c r="S103" s="33" t="str">
        <f t="shared" si="3"/>
        <v/>
      </c>
      <c r="T103" s="33" t="e">
        <f t="shared" si="3"/>
        <v>#N/A</v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e">
        <f t="shared" si="3"/>
        <v>#N/A</v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e">
        <f t="shared" si="5"/>
        <v>#N/A</v>
      </c>
      <c r="H106" s="33" t="e">
        <f t="shared" si="5"/>
        <v>#N/A</v>
      </c>
      <c r="I106" s="33" t="e">
        <f t="shared" si="5"/>
        <v>#N/A</v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e">
        <f t="shared" si="5"/>
        <v>#N/A</v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e">
        <f t="shared" si="5"/>
        <v>#N/A</v>
      </c>
      <c r="R107" s="33" t="e">
        <f t="shared" si="5"/>
        <v>#N/A</v>
      </c>
      <c r="S107" s="33" t="str">
        <f t="shared" si="5"/>
        <v/>
      </c>
      <c r="T107" s="33" t="e">
        <f t="shared" si="5"/>
        <v>#N/A</v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e">
        <f t="shared" si="5"/>
        <v>#N/A</v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e">
        <f t="shared" si="7"/>
        <v>#N/A</v>
      </c>
      <c r="H110" s="33" t="e">
        <f t="shared" si="7"/>
        <v>#N/A</v>
      </c>
      <c r="I110" s="33" t="e">
        <f t="shared" si="7"/>
        <v>#N/A</v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e">
        <f t="shared" si="7"/>
        <v>#N/A</v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e">
        <f t="shared" si="7"/>
        <v>#N/A</v>
      </c>
      <c r="R111" s="33" t="e">
        <f t="shared" si="7"/>
        <v>#N/A</v>
      </c>
      <c r="S111" s="33" t="str">
        <f t="shared" si="7"/>
        <v/>
      </c>
      <c r="T111" s="33" t="e">
        <f t="shared" si="7"/>
        <v>#N/A</v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e">
        <f t="shared" si="7"/>
        <v>#N/A</v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e">
        <f>IF(G$3=$D114,#REF!,"")</f>
        <v>#REF!</v>
      </c>
      <c r="H114" s="33" t="e">
        <f>IF(H$3=$D114,#REF!,"")</f>
        <v>#REF!</v>
      </c>
      <c r="I114" s="33" t="e">
        <f>IF(I$3=$D114,#REF!,"")</f>
        <v>#REF!</v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e">
        <f>IF(U$3=$D114,#REF!,"")</f>
        <v>#REF!</v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e">
        <f>IF(Q$3=$D115,#REF!,"")</f>
        <v>#REF!</v>
      </c>
      <c r="R115" s="33" t="e">
        <f>IF(R$3=$D115,#REF!,"")</f>
        <v>#REF!</v>
      </c>
      <c r="S115" s="33" t="str">
        <f>IF(S$3=$D115,#REF!,"")</f>
        <v/>
      </c>
      <c r="T115" s="33" t="e">
        <f>IF(T$3=$D115,#REF!,"")</f>
        <v>#REF!</v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e">
        <f>IF(P$3=$D116,#REF!,"")</f>
        <v>#REF!</v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e">
        <f t="shared" si="9"/>
        <v>#N/A</v>
      </c>
      <c r="H118" s="33" t="e">
        <f t="shared" si="9"/>
        <v>#N/A</v>
      </c>
      <c r="I118" s="33" t="e">
        <f t="shared" si="9"/>
        <v>#N/A</v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e">
        <f t="shared" si="10"/>
        <v>#N/A</v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e">
        <f t="shared" si="10"/>
        <v>#N/A</v>
      </c>
      <c r="R119" s="33" t="e">
        <f t="shared" si="10"/>
        <v>#N/A</v>
      </c>
      <c r="S119" s="33" t="str">
        <f t="shared" si="10"/>
        <v/>
      </c>
      <c r="T119" s="33" t="e">
        <f t="shared" si="10"/>
        <v>#N/A</v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e">
        <f t="shared" si="10"/>
        <v>#N/A</v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e">
        <f t="shared" si="12"/>
        <v>#N/A</v>
      </c>
      <c r="H122" s="33" t="e">
        <f t="shared" si="12"/>
        <v>#N/A</v>
      </c>
      <c r="I122" s="33" t="e">
        <f t="shared" si="12"/>
        <v>#N/A</v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e">
        <f t="shared" si="13"/>
        <v>#N/A</v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e">
        <f t="shared" si="13"/>
        <v>#N/A</v>
      </c>
      <c r="R123" s="33" t="e">
        <f t="shared" si="13"/>
        <v>#N/A</v>
      </c>
      <c r="S123" s="33" t="str">
        <f t="shared" si="13"/>
        <v/>
      </c>
      <c r="T123" s="33" t="e">
        <f t="shared" si="13"/>
        <v>#N/A</v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e">
        <f t="shared" si="13"/>
        <v>#N/A</v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2017-09-15T11:34:00Z</dcterms:modified>
</cp:coreProperties>
</file>